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70" windowHeight="8610" tabRatio="551" activeTab="0"/>
  </bookViews>
  <sheets>
    <sheet name="Исх. данные" sheetId="1" r:id="rId1"/>
    <sheet name="Скорость" sheetId="2" r:id="rId2"/>
    <sheet name="Спортивные ряды" sheetId="3" r:id="rId3"/>
  </sheets>
  <definedNames>
    <definedName name="TABLE" localSheetId="0">'Исх. данные'!#REF!</definedName>
    <definedName name="TABLE_2" localSheetId="0">'Исх. данные'!#REF!</definedName>
    <definedName name="TABLE_3" localSheetId="0">'Исх. данные'!#REF!</definedName>
    <definedName name="TABLE_4" localSheetId="0">'Исх. данные'!#REF!</definedName>
    <definedName name="TABLE_5" localSheetId="0">'Исх. данные'!#REF!</definedName>
    <definedName name="TABLE_6" localSheetId="0">'Исх. данные'!$D$41:$H$41</definedName>
    <definedName name="_xlnm.Print_Area" localSheetId="0">'Исх. данные'!$A$2:$S$43</definedName>
  </definedNames>
  <calcPr fullCalcOnLoad="1"/>
</workbook>
</file>

<file path=xl/sharedStrings.xml><?xml version="1.0" encoding="utf-8"?>
<sst xmlns="http://schemas.openxmlformats.org/spreadsheetml/2006/main" count="79" uniqueCount="39">
  <si>
    <t>Ширина</t>
  </si>
  <si>
    <t>Профиль</t>
  </si>
  <si>
    <t>R диска</t>
  </si>
  <si>
    <t>Коэфф</t>
  </si>
  <si>
    <t>Пи</t>
  </si>
  <si>
    <t>I</t>
  </si>
  <si>
    <t>II</t>
  </si>
  <si>
    <t>III</t>
  </si>
  <si>
    <t>IV</t>
  </si>
  <si>
    <t>V</t>
  </si>
  <si>
    <t>VI</t>
  </si>
  <si>
    <t>обороты</t>
  </si>
  <si>
    <t>Вариант 1</t>
  </si>
  <si>
    <t>Вариант 2</t>
  </si>
  <si>
    <t>Общее передаточное отношение</t>
  </si>
  <si>
    <t>Возможные главные пары -&gt;</t>
  </si>
  <si>
    <t>3,5 3,7 3,9 4,1 4,3 4,5 4,7 4,9 5,1</t>
  </si>
  <si>
    <t>Распрастраненные ряды</t>
  </si>
  <si>
    <t>г.п.</t>
  </si>
  <si>
    <t>Стандарт</t>
  </si>
  <si>
    <t>21083-05</t>
  </si>
  <si>
    <t>21083-06</t>
  </si>
  <si>
    <t>21083-06-RRT</t>
  </si>
  <si>
    <t>-</t>
  </si>
  <si>
    <t>21083-07</t>
  </si>
  <si>
    <t>21083-08 (коммерческий)</t>
  </si>
  <si>
    <t>21083-11 (коммерческий)</t>
  </si>
  <si>
    <t>21083-12 (коммерческий)</t>
  </si>
  <si>
    <t>21083-18 (коммерческий)</t>
  </si>
  <si>
    <t>Классика 2101-2107</t>
  </si>
  <si>
    <t>21083-71 Кулачковая, прямозубая</t>
  </si>
  <si>
    <t>Главные пары</t>
  </si>
  <si>
    <t>передачи</t>
  </si>
  <si>
    <t>/</t>
  </si>
  <si>
    <t>21083-07 Синхронизированная, косозубая</t>
  </si>
  <si>
    <t>?</t>
  </si>
  <si>
    <t>21083-26 Синхронизированная, прямозубая</t>
  </si>
  <si>
    <t>21083-24</t>
  </si>
  <si>
    <t>3,86 пятая должна быть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</si>
</sst>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#,##0.0"/>
  </numFmts>
  <fonts count="6">
    <font>
      <sz val="10"/>
      <name val="Arial Cyr"/>
      <family val="0"/>
    </font>
    <font>
      <sz val="11.2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9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8" fontId="4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8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77" fontId="5" fillId="3" borderId="0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177" fontId="5" fillId="5" borderId="0" xfId="0" applyNumberFormat="1" applyFont="1" applyFill="1" applyBorder="1" applyAlignment="1">
      <alignment/>
    </xf>
    <xf numFmtId="177" fontId="5" fillId="6" borderId="0" xfId="0" applyNumberFormat="1" applyFont="1" applyFill="1" applyBorder="1" applyAlignment="1">
      <alignment/>
    </xf>
    <xf numFmtId="177" fontId="5" fillId="7" borderId="0" xfId="0" applyNumberFormat="1" applyFont="1" applyFill="1" applyBorder="1" applyAlignment="1">
      <alignment/>
    </xf>
    <xf numFmtId="177" fontId="5" fillId="8" borderId="0" xfId="0" applyNumberFormat="1" applyFont="1" applyFill="1" applyBorder="1" applyAlignment="1">
      <alignment/>
    </xf>
    <xf numFmtId="177" fontId="5" fillId="9" borderId="0" xfId="0" applyNumberFormat="1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4" fontId="5" fillId="10" borderId="0" xfId="0" applyNumberFormat="1" applyFont="1" applyFill="1" applyBorder="1" applyAlignment="1">
      <alignment horizontal="center"/>
    </xf>
    <xf numFmtId="178" fontId="4" fillId="0" borderId="7" xfId="0" applyNumberFormat="1" applyFont="1" applyBorder="1" applyAlignment="1">
      <alignment horizontal="centerContinuous"/>
    </xf>
    <xf numFmtId="178" fontId="4" fillId="0" borderId="12" xfId="0" applyNumberFormat="1" applyFont="1" applyBorder="1" applyAlignment="1">
      <alignment horizontal="centerContinuous"/>
    </xf>
    <xf numFmtId="178" fontId="4" fillId="0" borderId="3" xfId="0" applyNumberFormat="1" applyFont="1" applyBorder="1" applyAlignment="1">
      <alignment horizontal="centerContinuous"/>
    </xf>
    <xf numFmtId="178" fontId="4" fillId="0" borderId="4" xfId="0" applyNumberFormat="1" applyFont="1" applyBorder="1" applyAlignment="1">
      <alignment horizontal="centerContinuous"/>
    </xf>
    <xf numFmtId="178" fontId="4" fillId="0" borderId="13" xfId="0" applyNumberFormat="1" applyFont="1" applyBorder="1" applyAlignment="1">
      <alignment horizontal="centerContinuous"/>
    </xf>
    <xf numFmtId="178" fontId="4" fillId="0" borderId="14" xfId="0" applyNumberFormat="1" applyFont="1" applyBorder="1" applyAlignment="1">
      <alignment horizontal="centerContinuous"/>
    </xf>
    <xf numFmtId="178" fontId="4" fillId="0" borderId="1" xfId="0" applyNumberFormat="1" applyFont="1" applyBorder="1" applyAlignment="1">
      <alignment horizontal="centerContinuous"/>
    </xf>
    <xf numFmtId="178" fontId="4" fillId="0" borderId="10" xfId="0" applyNumberFormat="1" applyFont="1" applyBorder="1" applyAlignment="1">
      <alignment horizontal="centerContinuous"/>
    </xf>
    <xf numFmtId="178" fontId="4" fillId="0" borderId="2" xfId="0" applyNumberFormat="1" applyFont="1" applyBorder="1" applyAlignment="1">
      <alignment horizontal="centerContinuous"/>
    </xf>
    <xf numFmtId="178" fontId="4" fillId="0" borderId="15" xfId="0" applyNumberFormat="1" applyFont="1" applyBorder="1" applyAlignment="1">
      <alignment horizontal="centerContinuous"/>
    </xf>
    <xf numFmtId="178" fontId="4" fillId="0" borderId="16" xfId="0" applyNumberFormat="1" applyFont="1" applyBorder="1" applyAlignment="1">
      <alignment horizontal="centerContinuous"/>
    </xf>
    <xf numFmtId="178" fontId="4" fillId="0" borderId="17" xfId="0" applyNumberFormat="1" applyFont="1" applyBorder="1" applyAlignment="1">
      <alignment horizontal="centerContinuous"/>
    </xf>
    <xf numFmtId="178" fontId="4" fillId="0" borderId="18" xfId="0" applyNumberFormat="1" applyFont="1" applyBorder="1" applyAlignment="1">
      <alignment horizontal="centerContinuous"/>
    </xf>
    <xf numFmtId="178" fontId="4" fillId="0" borderId="8" xfId="0" applyNumberFormat="1" applyFont="1" applyBorder="1" applyAlignment="1">
      <alignment horizontal="centerContinuous"/>
    </xf>
    <xf numFmtId="178" fontId="4" fillId="0" borderId="9" xfId="0" applyNumberFormat="1" applyFont="1" applyBorder="1" applyAlignment="1">
      <alignment horizontal="centerContinuous"/>
    </xf>
    <xf numFmtId="178" fontId="4" fillId="0" borderId="19" xfId="0" applyNumberFormat="1" applyFont="1" applyBorder="1" applyAlignment="1">
      <alignment horizontal="centerContinuous"/>
    </xf>
    <xf numFmtId="178" fontId="4" fillId="0" borderId="5" xfId="0" applyNumberFormat="1" applyFont="1" applyBorder="1" applyAlignment="1">
      <alignment horizontal="centerContinuous"/>
    </xf>
    <xf numFmtId="177" fontId="5" fillId="3" borderId="20" xfId="0" applyNumberFormat="1" applyFont="1" applyFill="1" applyBorder="1" applyAlignment="1">
      <alignment/>
    </xf>
    <xf numFmtId="177" fontId="5" fillId="3" borderId="21" xfId="0" applyNumberFormat="1" applyFont="1" applyFill="1" applyBorder="1" applyAlignment="1">
      <alignment/>
    </xf>
    <xf numFmtId="177" fontId="5" fillId="3" borderId="22" xfId="0" applyNumberFormat="1" applyFont="1" applyFill="1" applyBorder="1" applyAlignment="1">
      <alignment/>
    </xf>
    <xf numFmtId="177" fontId="5" fillId="3" borderId="23" xfId="0" applyNumberFormat="1" applyFont="1" applyFill="1" applyBorder="1" applyAlignment="1">
      <alignment/>
    </xf>
    <xf numFmtId="177" fontId="5" fillId="3" borderId="24" xfId="0" applyNumberFormat="1" applyFont="1" applyFill="1" applyBorder="1" applyAlignment="1">
      <alignment/>
    </xf>
    <xf numFmtId="177" fontId="5" fillId="4" borderId="23" xfId="0" applyNumberFormat="1" applyFont="1" applyFill="1" applyBorder="1" applyAlignment="1">
      <alignment/>
    </xf>
    <xf numFmtId="177" fontId="5" fillId="4" borderId="24" xfId="0" applyNumberFormat="1" applyFont="1" applyFill="1" applyBorder="1" applyAlignment="1">
      <alignment/>
    </xf>
    <xf numFmtId="177" fontId="5" fillId="5" borderId="23" xfId="0" applyNumberFormat="1" applyFont="1" applyFill="1" applyBorder="1" applyAlignment="1">
      <alignment/>
    </xf>
    <xf numFmtId="177" fontId="5" fillId="5" borderId="24" xfId="0" applyNumberFormat="1" applyFont="1" applyFill="1" applyBorder="1" applyAlignment="1">
      <alignment/>
    </xf>
    <xf numFmtId="177" fontId="5" fillId="6" borderId="23" xfId="0" applyNumberFormat="1" applyFont="1" applyFill="1" applyBorder="1" applyAlignment="1">
      <alignment/>
    </xf>
    <xf numFmtId="177" fontId="5" fillId="6" borderId="24" xfId="0" applyNumberFormat="1" applyFont="1" applyFill="1" applyBorder="1" applyAlignment="1">
      <alignment/>
    </xf>
    <xf numFmtId="177" fontId="5" fillId="7" borderId="23" xfId="0" applyNumberFormat="1" applyFont="1" applyFill="1" applyBorder="1" applyAlignment="1">
      <alignment/>
    </xf>
    <xf numFmtId="177" fontId="5" fillId="7" borderId="24" xfId="0" applyNumberFormat="1" applyFont="1" applyFill="1" applyBorder="1" applyAlignment="1">
      <alignment/>
    </xf>
    <xf numFmtId="177" fontId="5" fillId="8" borderId="23" xfId="0" applyNumberFormat="1" applyFont="1" applyFill="1" applyBorder="1" applyAlignment="1">
      <alignment/>
    </xf>
    <xf numFmtId="177" fontId="5" fillId="8" borderId="24" xfId="0" applyNumberFormat="1" applyFont="1" applyFill="1" applyBorder="1" applyAlignment="1">
      <alignment/>
    </xf>
    <xf numFmtId="177" fontId="5" fillId="11" borderId="25" xfId="0" applyNumberFormat="1" applyFont="1" applyFill="1" applyBorder="1" applyAlignment="1">
      <alignment/>
    </xf>
    <xf numFmtId="177" fontId="5" fillId="11" borderId="26" xfId="0" applyNumberFormat="1" applyFont="1" applyFill="1" applyBorder="1" applyAlignment="1">
      <alignment/>
    </xf>
    <xf numFmtId="177" fontId="5" fillId="11" borderId="27" xfId="0" applyNumberFormat="1" applyFont="1" applyFill="1" applyBorder="1" applyAlignment="1">
      <alignment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25"/>
          <c:w val="0.979"/>
          <c:h val="0.97075"/>
        </c:manualLayout>
      </c:layout>
      <c:scatterChart>
        <c:scatterStyle val="smooth"/>
        <c:varyColors val="0"/>
        <c:ser>
          <c:idx val="0"/>
          <c:order val="0"/>
          <c:tx>
            <c:v>1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данные'!$B$8:$B$25</c:f>
              <c:numCache>
                <c:ptCount val="18"/>
                <c:pt idx="0">
                  <c:v>0</c:v>
                </c:pt>
                <c:pt idx="1">
                  <c:v>4.244895578444849</c:v>
                </c:pt>
                <c:pt idx="2">
                  <c:v>8.489791156889698</c:v>
                </c:pt>
                <c:pt idx="3">
                  <c:v>12.734686735334545</c:v>
                </c:pt>
                <c:pt idx="4">
                  <c:v>16.979582313779396</c:v>
                </c:pt>
                <c:pt idx="5">
                  <c:v>21.224477892224243</c:v>
                </c:pt>
                <c:pt idx="6">
                  <c:v>25.46937347066909</c:v>
                </c:pt>
                <c:pt idx="7">
                  <c:v>29.714269049113945</c:v>
                </c:pt>
                <c:pt idx="8">
                  <c:v>33.95916462755879</c:v>
                </c:pt>
                <c:pt idx="9">
                  <c:v>38.20406020600364</c:v>
                </c:pt>
                <c:pt idx="10">
                  <c:v>42.448955784448486</c:v>
                </c:pt>
                <c:pt idx="11">
                  <c:v>46.693851362893334</c:v>
                </c:pt>
                <c:pt idx="12">
                  <c:v>50.93874694133818</c:v>
                </c:pt>
                <c:pt idx="13">
                  <c:v>55.18364251978304</c:v>
                </c:pt>
                <c:pt idx="14">
                  <c:v>59.42853809822789</c:v>
                </c:pt>
                <c:pt idx="15">
                  <c:v>63.67343367667273</c:v>
                </c:pt>
                <c:pt idx="16">
                  <c:v>67.91832925511758</c:v>
                </c:pt>
                <c:pt idx="17">
                  <c:v>72.16322483356244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"/>
          <c:order val="1"/>
          <c:tx>
            <c:v>2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данные'!$C$8:$C$25</c:f>
              <c:numCache>
                <c:ptCount val="18"/>
                <c:pt idx="0">
                  <c:v>0</c:v>
                </c:pt>
                <c:pt idx="1">
                  <c:v>6.043755370576861</c:v>
                </c:pt>
                <c:pt idx="2">
                  <c:v>12.087510741153721</c:v>
                </c:pt>
                <c:pt idx="3">
                  <c:v>18.13126611173058</c:v>
                </c:pt>
                <c:pt idx="4">
                  <c:v>24.175021482307443</c:v>
                </c:pt>
                <c:pt idx="5">
                  <c:v>30.2187768528843</c:v>
                </c:pt>
                <c:pt idx="6">
                  <c:v>36.26253222346116</c:v>
                </c:pt>
                <c:pt idx="7">
                  <c:v>42.306287594038025</c:v>
                </c:pt>
                <c:pt idx="8">
                  <c:v>48.350042964614886</c:v>
                </c:pt>
                <c:pt idx="9">
                  <c:v>54.39379833519174</c:v>
                </c:pt>
                <c:pt idx="10">
                  <c:v>60.4375537057686</c:v>
                </c:pt>
                <c:pt idx="11">
                  <c:v>66.48130907634545</c:v>
                </c:pt>
                <c:pt idx="12">
                  <c:v>72.52506444692231</c:v>
                </c:pt>
                <c:pt idx="13">
                  <c:v>78.56881981749919</c:v>
                </c:pt>
                <c:pt idx="14">
                  <c:v>84.61257518807605</c:v>
                </c:pt>
                <c:pt idx="15">
                  <c:v>90.6563305586529</c:v>
                </c:pt>
                <c:pt idx="16">
                  <c:v>96.70008592922977</c:v>
                </c:pt>
                <c:pt idx="17">
                  <c:v>102.74384129980662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2"/>
          <c:order val="2"/>
          <c:tx>
            <c:v>3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данные'!$D$8:$D$25</c:f>
              <c:numCache>
                <c:ptCount val="18"/>
                <c:pt idx="0">
                  <c:v>0</c:v>
                </c:pt>
                <c:pt idx="1">
                  <c:v>7.979311752922376</c:v>
                </c:pt>
                <c:pt idx="2">
                  <c:v>15.958623505844752</c:v>
                </c:pt>
                <c:pt idx="3">
                  <c:v>23.937935258767123</c:v>
                </c:pt>
                <c:pt idx="4">
                  <c:v>31.917247011689504</c:v>
                </c:pt>
                <c:pt idx="5">
                  <c:v>39.896558764611875</c:v>
                </c:pt>
                <c:pt idx="6">
                  <c:v>47.875870517534246</c:v>
                </c:pt>
                <c:pt idx="7">
                  <c:v>55.85518227045664</c:v>
                </c:pt>
                <c:pt idx="8">
                  <c:v>63.83449402337901</c:v>
                </c:pt>
                <c:pt idx="9">
                  <c:v>71.81380577630138</c:v>
                </c:pt>
                <c:pt idx="10">
                  <c:v>79.79311752922375</c:v>
                </c:pt>
                <c:pt idx="11">
                  <c:v>87.77242928214613</c:v>
                </c:pt>
                <c:pt idx="12">
                  <c:v>95.75174103506849</c:v>
                </c:pt>
                <c:pt idx="13">
                  <c:v>103.73105278799089</c:v>
                </c:pt>
                <c:pt idx="14">
                  <c:v>111.71036454091328</c:v>
                </c:pt>
                <c:pt idx="15">
                  <c:v>119.68967629383563</c:v>
                </c:pt>
                <c:pt idx="16">
                  <c:v>127.66898804675802</c:v>
                </c:pt>
                <c:pt idx="17">
                  <c:v>135.6482997996804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3"/>
          <c:order val="3"/>
          <c:tx>
            <c:v>4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данные'!$E$8:$E$25</c:f>
              <c:numCache>
                <c:ptCount val="18"/>
                <c:pt idx="0">
                  <c:v>0</c:v>
                </c:pt>
                <c:pt idx="1">
                  <c:v>9.47162578304908</c:v>
                </c:pt>
                <c:pt idx="2">
                  <c:v>18.94325156609816</c:v>
                </c:pt>
                <c:pt idx="3">
                  <c:v>28.414877349147236</c:v>
                </c:pt>
                <c:pt idx="4">
                  <c:v>37.88650313219632</c:v>
                </c:pt>
                <c:pt idx="5">
                  <c:v>47.35812891524539</c:v>
                </c:pt>
                <c:pt idx="6">
                  <c:v>56.82975469829447</c:v>
                </c:pt>
                <c:pt idx="7">
                  <c:v>66.30138048134356</c:v>
                </c:pt>
                <c:pt idx="8">
                  <c:v>75.77300626439263</c:v>
                </c:pt>
                <c:pt idx="9">
                  <c:v>85.24463204744171</c:v>
                </c:pt>
                <c:pt idx="10">
                  <c:v>94.71625783049078</c:v>
                </c:pt>
                <c:pt idx="11">
                  <c:v>104.18788361353985</c:v>
                </c:pt>
                <c:pt idx="12">
                  <c:v>113.65950939658894</c:v>
                </c:pt>
                <c:pt idx="13">
                  <c:v>123.13113517963804</c:v>
                </c:pt>
                <c:pt idx="14">
                  <c:v>132.6027609626871</c:v>
                </c:pt>
                <c:pt idx="15">
                  <c:v>142.07438674573618</c:v>
                </c:pt>
                <c:pt idx="16">
                  <c:v>151.54601252878527</c:v>
                </c:pt>
                <c:pt idx="17">
                  <c:v>161.01763831183433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4"/>
          <c:order val="4"/>
          <c:tx>
            <c:v>5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данные'!$F$8:$F$25</c:f>
              <c:numCache>
                <c:ptCount val="18"/>
                <c:pt idx="0">
                  <c:v>0</c:v>
                </c:pt>
                <c:pt idx="1">
                  <c:v>10.990106090163238</c:v>
                </c:pt>
                <c:pt idx="2">
                  <c:v>21.980212180326475</c:v>
                </c:pt>
                <c:pt idx="3">
                  <c:v>32.970318270489706</c:v>
                </c:pt>
                <c:pt idx="4">
                  <c:v>43.96042436065295</c:v>
                </c:pt>
                <c:pt idx="5">
                  <c:v>54.95053045081618</c:v>
                </c:pt>
                <c:pt idx="6">
                  <c:v>65.94063654097941</c:v>
                </c:pt>
                <c:pt idx="7">
                  <c:v>76.93074263114265</c:v>
                </c:pt>
                <c:pt idx="8">
                  <c:v>87.9208487213059</c:v>
                </c:pt>
                <c:pt idx="9">
                  <c:v>98.91095481146913</c:v>
                </c:pt>
                <c:pt idx="10">
                  <c:v>109.90106090163236</c:v>
                </c:pt>
                <c:pt idx="11">
                  <c:v>120.89116699179559</c:v>
                </c:pt>
                <c:pt idx="12">
                  <c:v>131.88127308195882</c:v>
                </c:pt>
                <c:pt idx="13">
                  <c:v>142.8713791721221</c:v>
                </c:pt>
                <c:pt idx="14">
                  <c:v>153.8614852622853</c:v>
                </c:pt>
                <c:pt idx="15">
                  <c:v>164.85159135244854</c:v>
                </c:pt>
                <c:pt idx="16">
                  <c:v>175.8416974426118</c:v>
                </c:pt>
                <c:pt idx="17">
                  <c:v>186.83180353277498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5"/>
          <c:order val="5"/>
          <c:tx>
            <c:v>1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данные'!$H$8:$H$25</c:f>
              <c:numCache>
                <c:ptCount val="18"/>
                <c:pt idx="0">
                  <c:v>0</c:v>
                </c:pt>
                <c:pt idx="1">
                  <c:v>4.680269483926372</c:v>
                </c:pt>
                <c:pt idx="2">
                  <c:v>9.360538967852744</c:v>
                </c:pt>
                <c:pt idx="3">
                  <c:v>14.040808451779116</c:v>
                </c:pt>
                <c:pt idx="4">
                  <c:v>18.721077935705488</c:v>
                </c:pt>
                <c:pt idx="5">
                  <c:v>23.401347419631858</c:v>
                </c:pt>
                <c:pt idx="6">
                  <c:v>28.08161690355823</c:v>
                </c:pt>
                <c:pt idx="7">
                  <c:v>32.7618863874846</c:v>
                </c:pt>
                <c:pt idx="8">
                  <c:v>37.442155871410975</c:v>
                </c:pt>
                <c:pt idx="9">
                  <c:v>42.12242535533735</c:v>
                </c:pt>
                <c:pt idx="10">
                  <c:v>46.802694839263715</c:v>
                </c:pt>
                <c:pt idx="11">
                  <c:v>51.48296432319009</c:v>
                </c:pt>
                <c:pt idx="12">
                  <c:v>56.16323380711646</c:v>
                </c:pt>
                <c:pt idx="13">
                  <c:v>60.84350329104283</c:v>
                </c:pt>
                <c:pt idx="14">
                  <c:v>65.5237727749692</c:v>
                </c:pt>
                <c:pt idx="15">
                  <c:v>70.20404225889557</c:v>
                </c:pt>
                <c:pt idx="16">
                  <c:v>74.88431174282195</c:v>
                </c:pt>
                <c:pt idx="17">
                  <c:v>79.56458122674832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6"/>
          <c:order val="6"/>
          <c:tx>
            <c:v>2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данные'!$I$8:$I$25</c:f>
              <c:numCache>
                <c:ptCount val="18"/>
                <c:pt idx="0">
                  <c:v>0</c:v>
                </c:pt>
                <c:pt idx="1">
                  <c:v>6.663627716277051</c:v>
                </c:pt>
                <c:pt idx="2">
                  <c:v>13.327255432554102</c:v>
                </c:pt>
                <c:pt idx="3">
                  <c:v>19.990883148831152</c:v>
                </c:pt>
                <c:pt idx="4">
                  <c:v>26.654510865108204</c:v>
                </c:pt>
                <c:pt idx="5">
                  <c:v>33.318138581385256</c:v>
                </c:pt>
                <c:pt idx="6">
                  <c:v>39.981766297662304</c:v>
                </c:pt>
                <c:pt idx="7">
                  <c:v>46.64539401393936</c:v>
                </c:pt>
                <c:pt idx="8">
                  <c:v>53.30902173021641</c:v>
                </c:pt>
                <c:pt idx="9">
                  <c:v>59.97264944649346</c:v>
                </c:pt>
                <c:pt idx="10">
                  <c:v>66.63627716277051</c:v>
                </c:pt>
                <c:pt idx="11">
                  <c:v>73.29990487904756</c:v>
                </c:pt>
                <c:pt idx="12">
                  <c:v>79.96353259532461</c:v>
                </c:pt>
                <c:pt idx="13">
                  <c:v>86.62716031160166</c:v>
                </c:pt>
                <c:pt idx="14">
                  <c:v>93.29078802787872</c:v>
                </c:pt>
                <c:pt idx="15">
                  <c:v>99.95441574415575</c:v>
                </c:pt>
                <c:pt idx="16">
                  <c:v>106.61804346043282</c:v>
                </c:pt>
                <c:pt idx="17">
                  <c:v>113.28167117670986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7"/>
          <c:order val="7"/>
          <c:tx>
            <c:v>3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данные'!$J$8:$J$25</c:f>
              <c:numCache>
                <c:ptCount val="18"/>
                <c:pt idx="0">
                  <c:v>0</c:v>
                </c:pt>
                <c:pt idx="1">
                  <c:v>8.797702701940056</c:v>
                </c:pt>
                <c:pt idx="2">
                  <c:v>17.59540540388011</c:v>
                </c:pt>
                <c:pt idx="3">
                  <c:v>26.393108105820165</c:v>
                </c:pt>
                <c:pt idx="4">
                  <c:v>35.19081080776022</c:v>
                </c:pt>
                <c:pt idx="5">
                  <c:v>43.98851350970027</c:v>
                </c:pt>
                <c:pt idx="6">
                  <c:v>52.78621621164033</c:v>
                </c:pt>
                <c:pt idx="7">
                  <c:v>61.58391891358039</c:v>
                </c:pt>
                <c:pt idx="8">
                  <c:v>70.38162161552044</c:v>
                </c:pt>
                <c:pt idx="9">
                  <c:v>79.1793243174605</c:v>
                </c:pt>
                <c:pt idx="10">
                  <c:v>87.97702701940054</c:v>
                </c:pt>
                <c:pt idx="11">
                  <c:v>96.7747297213406</c:v>
                </c:pt>
                <c:pt idx="12">
                  <c:v>105.57243242328066</c:v>
                </c:pt>
                <c:pt idx="13">
                  <c:v>114.37013512522071</c:v>
                </c:pt>
                <c:pt idx="14">
                  <c:v>123.16783782716078</c:v>
                </c:pt>
                <c:pt idx="15">
                  <c:v>131.9655405291008</c:v>
                </c:pt>
                <c:pt idx="16">
                  <c:v>140.7632432310409</c:v>
                </c:pt>
                <c:pt idx="17">
                  <c:v>149.56094593298093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8"/>
          <c:order val="8"/>
          <c:tx>
            <c:v>4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данные'!$K$8:$K$25</c:f>
              <c:numCache>
                <c:ptCount val="18"/>
                <c:pt idx="0">
                  <c:v>0</c:v>
                </c:pt>
                <c:pt idx="1">
                  <c:v>10.443074581310524</c:v>
                </c:pt>
                <c:pt idx="2">
                  <c:v>20.88614916262105</c:v>
                </c:pt>
                <c:pt idx="3">
                  <c:v>31.329223743931568</c:v>
                </c:pt>
                <c:pt idx="4">
                  <c:v>41.7722983252421</c:v>
                </c:pt>
                <c:pt idx="5">
                  <c:v>52.21537290655261</c:v>
                </c:pt>
                <c:pt idx="6">
                  <c:v>62.658447487863135</c:v>
                </c:pt>
                <c:pt idx="7">
                  <c:v>73.10152206917365</c:v>
                </c:pt>
                <c:pt idx="8">
                  <c:v>83.5445966504842</c:v>
                </c:pt>
                <c:pt idx="9">
                  <c:v>93.9876712317947</c:v>
                </c:pt>
                <c:pt idx="10">
                  <c:v>104.43074581310522</c:v>
                </c:pt>
                <c:pt idx="11">
                  <c:v>114.87382039441576</c:v>
                </c:pt>
                <c:pt idx="12">
                  <c:v>125.31689497572627</c:v>
                </c:pt>
                <c:pt idx="13">
                  <c:v>135.75996955703678</c:v>
                </c:pt>
                <c:pt idx="14">
                  <c:v>146.2030441383473</c:v>
                </c:pt>
                <c:pt idx="15">
                  <c:v>156.64611871965784</c:v>
                </c:pt>
                <c:pt idx="16">
                  <c:v>167.0891933009684</c:v>
                </c:pt>
                <c:pt idx="17">
                  <c:v>177.53226788227886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9"/>
          <c:order val="9"/>
          <c:tx>
            <c:v>5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данные'!$L$8:$L$25</c:f>
              <c:numCache>
                <c:ptCount val="18"/>
                <c:pt idx="0">
                  <c:v>0</c:v>
                </c:pt>
                <c:pt idx="1">
                  <c:v>12.117296458385107</c:v>
                </c:pt>
                <c:pt idx="2">
                  <c:v>24.234592916770215</c:v>
                </c:pt>
                <c:pt idx="3">
                  <c:v>36.35188937515532</c:v>
                </c:pt>
                <c:pt idx="4">
                  <c:v>48.46918583354043</c:v>
                </c:pt>
                <c:pt idx="5">
                  <c:v>60.58648229192552</c:v>
                </c:pt>
                <c:pt idx="6">
                  <c:v>72.70377875031063</c:v>
                </c:pt>
                <c:pt idx="7">
                  <c:v>84.82107520869575</c:v>
                </c:pt>
                <c:pt idx="8">
                  <c:v>96.93837166708086</c:v>
                </c:pt>
                <c:pt idx="9">
                  <c:v>109.05566812546596</c:v>
                </c:pt>
                <c:pt idx="10">
                  <c:v>121.17296458385104</c:v>
                </c:pt>
                <c:pt idx="11">
                  <c:v>133.29026104223618</c:v>
                </c:pt>
                <c:pt idx="12">
                  <c:v>145.40755750062127</c:v>
                </c:pt>
                <c:pt idx="13">
                  <c:v>157.52485395900638</c:v>
                </c:pt>
                <c:pt idx="14">
                  <c:v>169.6421504173915</c:v>
                </c:pt>
                <c:pt idx="15">
                  <c:v>181.75944687577658</c:v>
                </c:pt>
                <c:pt idx="16">
                  <c:v>193.87674333416172</c:v>
                </c:pt>
                <c:pt idx="17">
                  <c:v>205.9940397925468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0"/>
          <c:order val="10"/>
          <c:tx>
            <c:v>6 вариант 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'Исх. данные'!$G$8:$G$25</c:f>
              <c:numCache>
                <c:ptCount val="18"/>
                <c:pt idx="0">
                  <c:v>0</c:v>
                </c:pt>
                <c:pt idx="1">
                  <c:v>13.185791472682567</c:v>
                </c:pt>
                <c:pt idx="2">
                  <c:v>26.371582945365134</c:v>
                </c:pt>
                <c:pt idx="3">
                  <c:v>39.557374418047694</c:v>
                </c:pt>
                <c:pt idx="4">
                  <c:v>52.74316589073027</c:v>
                </c:pt>
                <c:pt idx="5">
                  <c:v>65.92895736341282</c:v>
                </c:pt>
                <c:pt idx="6">
                  <c:v>79.11474883609539</c:v>
                </c:pt>
                <c:pt idx="7">
                  <c:v>92.30054030877797</c:v>
                </c:pt>
                <c:pt idx="8">
                  <c:v>105.48633178146054</c:v>
                </c:pt>
                <c:pt idx="9">
                  <c:v>118.67212325414309</c:v>
                </c:pt>
                <c:pt idx="10">
                  <c:v>131.85791472682564</c:v>
                </c:pt>
                <c:pt idx="11">
                  <c:v>145.04370619950822</c:v>
                </c:pt>
                <c:pt idx="12">
                  <c:v>158.22949767219077</c:v>
                </c:pt>
                <c:pt idx="13">
                  <c:v>171.41528914487338</c:v>
                </c:pt>
                <c:pt idx="14">
                  <c:v>184.60108061755594</c:v>
                </c:pt>
                <c:pt idx="15">
                  <c:v>197.78687209023846</c:v>
                </c:pt>
                <c:pt idx="16">
                  <c:v>210.97266356292107</c:v>
                </c:pt>
                <c:pt idx="17">
                  <c:v>224.1584550356036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1"/>
          <c:order val="11"/>
          <c:tx>
            <c:v>6 вариант 2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данные'!$M$8:$M$25</c:f>
              <c:numCache>
                <c:ptCount val="18"/>
                <c:pt idx="0">
                  <c:v>0</c:v>
                </c:pt>
                <c:pt idx="1">
                  <c:v>14.53818034167565</c:v>
                </c:pt>
                <c:pt idx="2">
                  <c:v>29.0763606833513</c:v>
                </c:pt>
                <c:pt idx="3">
                  <c:v>43.61454102502695</c:v>
                </c:pt>
                <c:pt idx="4">
                  <c:v>58.1527213667026</c:v>
                </c:pt>
                <c:pt idx="5">
                  <c:v>72.69090170837823</c:v>
                </c:pt>
                <c:pt idx="6">
                  <c:v>87.2290820500539</c:v>
                </c:pt>
                <c:pt idx="7">
                  <c:v>101.76726239172955</c:v>
                </c:pt>
                <c:pt idx="8">
                  <c:v>116.3054427334052</c:v>
                </c:pt>
                <c:pt idx="9">
                  <c:v>130.84362307508087</c:v>
                </c:pt>
                <c:pt idx="10">
                  <c:v>145.38180341675647</c:v>
                </c:pt>
                <c:pt idx="11">
                  <c:v>159.91998375843215</c:v>
                </c:pt>
                <c:pt idx="12">
                  <c:v>174.4581641001078</c:v>
                </c:pt>
                <c:pt idx="13">
                  <c:v>188.99634444178344</c:v>
                </c:pt>
                <c:pt idx="14">
                  <c:v>203.5345247834591</c:v>
                </c:pt>
                <c:pt idx="15">
                  <c:v>218.0727051251347</c:v>
                </c:pt>
                <c:pt idx="16">
                  <c:v>232.6108854668104</c:v>
                </c:pt>
                <c:pt idx="17">
                  <c:v>247.14906580848603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axId val="8093845"/>
        <c:axId val="5735742"/>
      </c:scatterChart>
      <c:valAx>
        <c:axId val="8093845"/>
        <c:scaling>
          <c:orientation val="minMax"/>
          <c:max val="300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5735742"/>
        <c:crosses val="autoZero"/>
        <c:crossBetween val="midCat"/>
        <c:dispUnits/>
        <c:majorUnit val="10"/>
        <c:minorUnit val="10"/>
      </c:valAx>
      <c:valAx>
        <c:axId val="5735742"/>
        <c:scaling>
          <c:orientation val="minMax"/>
          <c:max val="9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093845"/>
        <c:crosses val="autoZero"/>
        <c:crossBetween val="midCat"/>
        <c:dispUnits/>
        <c:majorUnit val="5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3937007874015748" bottom="0.3937007874015748" header="0.1968503937007874" footer="0.1968503937007874"/>
  <pageSetup horizontalDpi="300" verticalDpi="300" orientation="landscape" paperSize="9"/>
  <headerFooter>
    <oddHeader>&amp;F</oddHeader>
    <oddFooter>&amp;L&amp;B2105r Конфиденциально&amp;B&amp;C&amp;D&amp;RСтраница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0.50275</cdr:y>
    </cdr:from>
    <cdr:to>
      <cdr:x>0.513</cdr:x>
      <cdr:y>0.53675</cdr:y>
    </cdr:to>
    <cdr:sp>
      <cdr:nvSpPr>
        <cdr:cNvPr id="1" name="Text 2"/>
        <cdr:cNvSpPr txBox="1">
          <a:spLocks noChangeArrowheads="1"/>
        </cdr:cNvSpPr>
      </cdr:nvSpPr>
      <cdr:spPr>
        <a:xfrm>
          <a:off x="5181600" y="3429000"/>
          <a:ext cx="104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25100" cy="6829425"/>
    <xdr:graphicFrame>
      <xdr:nvGraphicFramePr>
        <xdr:cNvPr id="1" name="Shape 1025"/>
        <xdr:cNvGraphicFramePr/>
      </xdr:nvGraphicFramePr>
      <xdr:xfrm>
        <a:off x="0" y="0"/>
        <a:ext cx="103251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tabSelected="1" zoomScale="94" zoomScaleNormal="94" workbookViewId="0" topLeftCell="A4">
      <selection activeCell="L34" sqref="L34"/>
    </sheetView>
  </sheetViews>
  <sheetFormatPr defaultColWidth="9.00390625" defaultRowHeight="12.75"/>
  <cols>
    <col min="1" max="13" width="9.25390625" style="18" customWidth="1"/>
    <col min="14" max="19" width="7.00390625" style="18" customWidth="1"/>
    <col min="20" max="16384" width="9.125" style="18" customWidth="1"/>
  </cols>
  <sheetData>
    <row r="2" spans="1:5" s="17" customFormat="1" ht="1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</row>
    <row r="3" spans="1:5" ht="12">
      <c r="A3" s="39">
        <v>195</v>
      </c>
      <c r="B3" s="39">
        <v>50</v>
      </c>
      <c r="C3" s="39">
        <v>15</v>
      </c>
      <c r="D3" s="20">
        <v>0.98</v>
      </c>
      <c r="E3" s="20">
        <f>PI()</f>
        <v>3.141592653589793</v>
      </c>
    </row>
    <row r="4" spans="1:5" ht="12">
      <c r="A4" s="19"/>
      <c r="B4" s="19"/>
      <c r="C4" s="19"/>
      <c r="D4" s="20"/>
      <c r="E4" s="20"/>
    </row>
    <row r="5" spans="1:13" ht="12">
      <c r="A5" s="42"/>
      <c r="B5" s="43">
        <v>4.3</v>
      </c>
      <c r="C5" s="41"/>
      <c r="D5" s="41"/>
      <c r="E5" s="41"/>
      <c r="F5" s="41"/>
      <c r="G5" s="41"/>
      <c r="H5" s="43">
        <v>3.9</v>
      </c>
      <c r="I5" s="41"/>
      <c r="J5" s="41"/>
      <c r="K5" s="41"/>
      <c r="L5" s="41"/>
      <c r="M5" s="41"/>
    </row>
    <row r="6" spans="1:13" ht="12">
      <c r="A6" s="17"/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6" t="s">
        <v>10</v>
      </c>
    </row>
    <row r="7" spans="1:13" ht="12">
      <c r="A7" s="42" t="s">
        <v>11</v>
      </c>
      <c r="B7" s="27">
        <v>2.923</v>
      </c>
      <c r="C7" s="27">
        <v>2.053</v>
      </c>
      <c r="D7" s="27">
        <v>1.555</v>
      </c>
      <c r="E7" s="27">
        <v>1.31</v>
      </c>
      <c r="F7" s="27">
        <v>1.129</v>
      </c>
      <c r="G7" s="27">
        <v>0.941</v>
      </c>
      <c r="H7" s="27">
        <v>2.923</v>
      </c>
      <c r="I7" s="27">
        <v>2.053</v>
      </c>
      <c r="J7" s="27">
        <v>1.555</v>
      </c>
      <c r="K7" s="27">
        <v>1.31</v>
      </c>
      <c r="L7" s="27">
        <v>1.129</v>
      </c>
      <c r="M7" s="27">
        <v>0.941</v>
      </c>
    </row>
    <row r="8" spans="1:13" ht="12">
      <c r="A8" s="19">
        <v>0</v>
      </c>
      <c r="B8" s="61">
        <f aca="true" t="shared" si="0" ref="B8:B25">A8*60*2*$E$3*($C$3*0.025/2+$A$3/10*$B$3/10000*$D$3)/$B$5/$B$7/1000</f>
        <v>0</v>
      </c>
      <c r="C8" s="62">
        <f aca="true" t="shared" si="1" ref="C8:C25">$A8*60*2*$E$3*($C$3*0.025/2+$A$3/10*$B$3/10000*$D$3)/$B$5/$C$7/1000</f>
        <v>0</v>
      </c>
      <c r="D8" s="62">
        <f aca="true" t="shared" si="2" ref="D8:D25">$A8*60*2*$E$3*($C$3*0.025/2+$A$3/10*$B$3/10000*$D$3)/$B$5/$D$7/1000</f>
        <v>0</v>
      </c>
      <c r="E8" s="62">
        <f aca="true" t="shared" si="3" ref="E8:E25">$A8*60*2*$E$3*($C$3*0.025/2+$A$3/10*$B$3/10000*$D$3)/$B$5/$E$7/1000</f>
        <v>0</v>
      </c>
      <c r="F8" s="62">
        <f aca="true" t="shared" si="4" ref="F8:F25">$A8*60*2*$E$3*($C$3*0.025/2+$A$3/10*$B$3/10000*$D$3)/$B$5/$F$7/1000</f>
        <v>0</v>
      </c>
      <c r="G8" s="62">
        <f aca="true" t="shared" si="5" ref="G8:G25">$A8*60*2*$E$3*($C$3*0.025/2+$A$3/10*$B$3/10000*$D$3)/$B$5/$G$7/1000</f>
        <v>0</v>
      </c>
      <c r="H8" s="61">
        <f aca="true" t="shared" si="6" ref="H8:M17">$A8*60*2*$E$3*($C$3*0.025/2+$A$3/10*$B$3/10000*$D$3)/$H$5/H$7/1000</f>
        <v>0</v>
      </c>
      <c r="I8" s="62">
        <f t="shared" si="6"/>
        <v>0</v>
      </c>
      <c r="J8" s="62">
        <f t="shared" si="6"/>
        <v>0</v>
      </c>
      <c r="K8" s="62">
        <f t="shared" si="6"/>
        <v>0</v>
      </c>
      <c r="L8" s="62">
        <f t="shared" si="6"/>
        <v>0</v>
      </c>
      <c r="M8" s="63">
        <f t="shared" si="6"/>
        <v>0</v>
      </c>
    </row>
    <row r="9" spans="1:13" ht="12">
      <c r="A9" s="19">
        <f>A8+500</f>
        <v>500</v>
      </c>
      <c r="B9" s="64">
        <f t="shared" si="0"/>
        <v>4.244895578444849</v>
      </c>
      <c r="C9" s="29">
        <f t="shared" si="1"/>
        <v>6.043755370576861</v>
      </c>
      <c r="D9" s="29">
        <f t="shared" si="2"/>
        <v>7.979311752922376</v>
      </c>
      <c r="E9" s="29">
        <f t="shared" si="3"/>
        <v>9.47162578304908</v>
      </c>
      <c r="F9" s="29">
        <f t="shared" si="4"/>
        <v>10.990106090163238</v>
      </c>
      <c r="G9" s="29">
        <f t="shared" si="5"/>
        <v>13.185791472682567</v>
      </c>
      <c r="H9" s="64">
        <f t="shared" si="6"/>
        <v>4.680269483926372</v>
      </c>
      <c r="I9" s="29">
        <f t="shared" si="6"/>
        <v>6.663627716277051</v>
      </c>
      <c r="J9" s="29">
        <f t="shared" si="6"/>
        <v>8.797702701940056</v>
      </c>
      <c r="K9" s="29">
        <f t="shared" si="6"/>
        <v>10.443074581310524</v>
      </c>
      <c r="L9" s="29">
        <f t="shared" si="6"/>
        <v>12.117296458385107</v>
      </c>
      <c r="M9" s="65">
        <f t="shared" si="6"/>
        <v>14.53818034167565</v>
      </c>
    </row>
    <row r="10" spans="1:13" ht="12">
      <c r="A10" s="19">
        <f aca="true" t="shared" si="7" ref="A10:A25">A9+500</f>
        <v>1000</v>
      </c>
      <c r="B10" s="64">
        <f t="shared" si="0"/>
        <v>8.489791156889698</v>
      </c>
      <c r="C10" s="29">
        <f t="shared" si="1"/>
        <v>12.087510741153721</v>
      </c>
      <c r="D10" s="29">
        <f t="shared" si="2"/>
        <v>15.958623505844752</v>
      </c>
      <c r="E10" s="29">
        <f t="shared" si="3"/>
        <v>18.94325156609816</v>
      </c>
      <c r="F10" s="29">
        <f t="shared" si="4"/>
        <v>21.980212180326475</v>
      </c>
      <c r="G10" s="29">
        <f t="shared" si="5"/>
        <v>26.371582945365134</v>
      </c>
      <c r="H10" s="64">
        <f t="shared" si="6"/>
        <v>9.360538967852744</v>
      </c>
      <c r="I10" s="29">
        <f t="shared" si="6"/>
        <v>13.327255432554102</v>
      </c>
      <c r="J10" s="29">
        <f t="shared" si="6"/>
        <v>17.59540540388011</v>
      </c>
      <c r="K10" s="29">
        <f t="shared" si="6"/>
        <v>20.88614916262105</v>
      </c>
      <c r="L10" s="29">
        <f t="shared" si="6"/>
        <v>24.234592916770215</v>
      </c>
      <c r="M10" s="65">
        <f t="shared" si="6"/>
        <v>29.0763606833513</v>
      </c>
    </row>
    <row r="11" spans="1:13" ht="12">
      <c r="A11" s="19">
        <f t="shared" si="7"/>
        <v>1500</v>
      </c>
      <c r="B11" s="64">
        <f t="shared" si="0"/>
        <v>12.734686735334545</v>
      </c>
      <c r="C11" s="29">
        <f t="shared" si="1"/>
        <v>18.13126611173058</v>
      </c>
      <c r="D11" s="29">
        <f t="shared" si="2"/>
        <v>23.937935258767123</v>
      </c>
      <c r="E11" s="29">
        <f t="shared" si="3"/>
        <v>28.414877349147236</v>
      </c>
      <c r="F11" s="29">
        <f t="shared" si="4"/>
        <v>32.970318270489706</v>
      </c>
      <c r="G11" s="29">
        <f t="shared" si="5"/>
        <v>39.557374418047694</v>
      </c>
      <c r="H11" s="64">
        <f t="shared" si="6"/>
        <v>14.040808451779116</v>
      </c>
      <c r="I11" s="29">
        <f t="shared" si="6"/>
        <v>19.990883148831152</v>
      </c>
      <c r="J11" s="29">
        <f t="shared" si="6"/>
        <v>26.393108105820165</v>
      </c>
      <c r="K11" s="29">
        <f t="shared" si="6"/>
        <v>31.329223743931568</v>
      </c>
      <c r="L11" s="29">
        <f t="shared" si="6"/>
        <v>36.35188937515532</v>
      </c>
      <c r="M11" s="65">
        <f t="shared" si="6"/>
        <v>43.61454102502695</v>
      </c>
    </row>
    <row r="12" spans="1:13" ht="12">
      <c r="A12" s="19">
        <f t="shared" si="7"/>
        <v>2000</v>
      </c>
      <c r="B12" s="64">
        <f t="shared" si="0"/>
        <v>16.979582313779396</v>
      </c>
      <c r="C12" s="29">
        <f t="shared" si="1"/>
        <v>24.175021482307443</v>
      </c>
      <c r="D12" s="29">
        <f t="shared" si="2"/>
        <v>31.917247011689504</v>
      </c>
      <c r="E12" s="29">
        <f t="shared" si="3"/>
        <v>37.88650313219632</v>
      </c>
      <c r="F12" s="29">
        <f t="shared" si="4"/>
        <v>43.96042436065295</v>
      </c>
      <c r="G12" s="29">
        <f t="shared" si="5"/>
        <v>52.74316589073027</v>
      </c>
      <c r="H12" s="64">
        <f t="shared" si="6"/>
        <v>18.721077935705488</v>
      </c>
      <c r="I12" s="29">
        <f t="shared" si="6"/>
        <v>26.654510865108204</v>
      </c>
      <c r="J12" s="29">
        <f t="shared" si="6"/>
        <v>35.19081080776022</v>
      </c>
      <c r="K12" s="29">
        <f t="shared" si="6"/>
        <v>41.7722983252421</v>
      </c>
      <c r="L12" s="29">
        <f t="shared" si="6"/>
        <v>48.46918583354043</v>
      </c>
      <c r="M12" s="65">
        <f t="shared" si="6"/>
        <v>58.1527213667026</v>
      </c>
    </row>
    <row r="13" spans="1:13" ht="12">
      <c r="A13" s="19">
        <f t="shared" si="7"/>
        <v>2500</v>
      </c>
      <c r="B13" s="64">
        <f t="shared" si="0"/>
        <v>21.224477892224243</v>
      </c>
      <c r="C13" s="29">
        <f t="shared" si="1"/>
        <v>30.2187768528843</v>
      </c>
      <c r="D13" s="29">
        <f t="shared" si="2"/>
        <v>39.896558764611875</v>
      </c>
      <c r="E13" s="29">
        <f t="shared" si="3"/>
        <v>47.35812891524539</v>
      </c>
      <c r="F13" s="29">
        <f t="shared" si="4"/>
        <v>54.95053045081618</v>
      </c>
      <c r="G13" s="29">
        <f t="shared" si="5"/>
        <v>65.92895736341282</v>
      </c>
      <c r="H13" s="64">
        <f t="shared" si="6"/>
        <v>23.401347419631858</v>
      </c>
      <c r="I13" s="29">
        <f t="shared" si="6"/>
        <v>33.318138581385256</v>
      </c>
      <c r="J13" s="29">
        <f t="shared" si="6"/>
        <v>43.98851350970027</v>
      </c>
      <c r="K13" s="29">
        <f t="shared" si="6"/>
        <v>52.21537290655261</v>
      </c>
      <c r="L13" s="29">
        <f t="shared" si="6"/>
        <v>60.58648229192552</v>
      </c>
      <c r="M13" s="65">
        <f t="shared" si="6"/>
        <v>72.69090170837823</v>
      </c>
    </row>
    <row r="14" spans="1:13" ht="12">
      <c r="A14" s="19">
        <f t="shared" si="7"/>
        <v>3000</v>
      </c>
      <c r="B14" s="64">
        <f t="shared" si="0"/>
        <v>25.46937347066909</v>
      </c>
      <c r="C14" s="29">
        <f t="shared" si="1"/>
        <v>36.26253222346116</v>
      </c>
      <c r="D14" s="29">
        <f t="shared" si="2"/>
        <v>47.875870517534246</v>
      </c>
      <c r="E14" s="29">
        <f t="shared" si="3"/>
        <v>56.82975469829447</v>
      </c>
      <c r="F14" s="29">
        <f t="shared" si="4"/>
        <v>65.94063654097941</v>
      </c>
      <c r="G14" s="29">
        <f t="shared" si="5"/>
        <v>79.11474883609539</v>
      </c>
      <c r="H14" s="64">
        <f t="shared" si="6"/>
        <v>28.08161690355823</v>
      </c>
      <c r="I14" s="29">
        <f t="shared" si="6"/>
        <v>39.981766297662304</v>
      </c>
      <c r="J14" s="29">
        <f t="shared" si="6"/>
        <v>52.78621621164033</v>
      </c>
      <c r="K14" s="29">
        <f t="shared" si="6"/>
        <v>62.658447487863135</v>
      </c>
      <c r="L14" s="29">
        <f t="shared" si="6"/>
        <v>72.70377875031063</v>
      </c>
      <c r="M14" s="65">
        <f t="shared" si="6"/>
        <v>87.2290820500539</v>
      </c>
    </row>
    <row r="15" spans="1:13" ht="12">
      <c r="A15" s="19">
        <f t="shared" si="7"/>
        <v>3500</v>
      </c>
      <c r="B15" s="64">
        <f t="shared" si="0"/>
        <v>29.714269049113945</v>
      </c>
      <c r="C15" s="29">
        <f t="shared" si="1"/>
        <v>42.306287594038025</v>
      </c>
      <c r="D15" s="29">
        <f t="shared" si="2"/>
        <v>55.85518227045664</v>
      </c>
      <c r="E15" s="29">
        <f t="shared" si="3"/>
        <v>66.30138048134356</v>
      </c>
      <c r="F15" s="29">
        <f t="shared" si="4"/>
        <v>76.93074263114265</v>
      </c>
      <c r="G15" s="29">
        <f t="shared" si="5"/>
        <v>92.30054030877797</v>
      </c>
      <c r="H15" s="64">
        <f t="shared" si="6"/>
        <v>32.7618863874846</v>
      </c>
      <c r="I15" s="29">
        <f t="shared" si="6"/>
        <v>46.64539401393936</v>
      </c>
      <c r="J15" s="29">
        <f t="shared" si="6"/>
        <v>61.58391891358039</v>
      </c>
      <c r="K15" s="29">
        <f t="shared" si="6"/>
        <v>73.10152206917365</v>
      </c>
      <c r="L15" s="29">
        <f t="shared" si="6"/>
        <v>84.82107520869575</v>
      </c>
      <c r="M15" s="65">
        <f t="shared" si="6"/>
        <v>101.76726239172955</v>
      </c>
    </row>
    <row r="16" spans="1:13" ht="12">
      <c r="A16" s="22">
        <f t="shared" si="7"/>
        <v>4000</v>
      </c>
      <c r="B16" s="64">
        <f t="shared" si="0"/>
        <v>33.95916462755879</v>
      </c>
      <c r="C16" s="29">
        <f t="shared" si="1"/>
        <v>48.350042964614886</v>
      </c>
      <c r="D16" s="29">
        <f t="shared" si="2"/>
        <v>63.83449402337901</v>
      </c>
      <c r="E16" s="29">
        <f t="shared" si="3"/>
        <v>75.77300626439263</v>
      </c>
      <c r="F16" s="29">
        <f t="shared" si="4"/>
        <v>87.9208487213059</v>
      </c>
      <c r="G16" s="29">
        <f t="shared" si="5"/>
        <v>105.48633178146054</v>
      </c>
      <c r="H16" s="64">
        <f t="shared" si="6"/>
        <v>37.442155871410975</v>
      </c>
      <c r="I16" s="29">
        <f t="shared" si="6"/>
        <v>53.30902173021641</v>
      </c>
      <c r="J16" s="29">
        <f t="shared" si="6"/>
        <v>70.38162161552044</v>
      </c>
      <c r="K16" s="29">
        <f t="shared" si="6"/>
        <v>83.5445966504842</v>
      </c>
      <c r="L16" s="29">
        <f t="shared" si="6"/>
        <v>96.93837166708086</v>
      </c>
      <c r="M16" s="65">
        <f t="shared" si="6"/>
        <v>116.3054427334052</v>
      </c>
    </row>
    <row r="17" spans="1:13" ht="12">
      <c r="A17" s="19">
        <f t="shared" si="7"/>
        <v>4500</v>
      </c>
      <c r="B17" s="64">
        <f t="shared" si="0"/>
        <v>38.20406020600364</v>
      </c>
      <c r="C17" s="29">
        <f t="shared" si="1"/>
        <v>54.39379833519174</v>
      </c>
      <c r="D17" s="29">
        <f t="shared" si="2"/>
        <v>71.81380577630138</v>
      </c>
      <c r="E17" s="29">
        <f t="shared" si="3"/>
        <v>85.24463204744171</v>
      </c>
      <c r="F17" s="29">
        <f t="shared" si="4"/>
        <v>98.91095481146913</v>
      </c>
      <c r="G17" s="29">
        <f t="shared" si="5"/>
        <v>118.67212325414309</v>
      </c>
      <c r="H17" s="64">
        <f t="shared" si="6"/>
        <v>42.12242535533735</v>
      </c>
      <c r="I17" s="29">
        <f t="shared" si="6"/>
        <v>59.97264944649346</v>
      </c>
      <c r="J17" s="29">
        <f t="shared" si="6"/>
        <v>79.1793243174605</v>
      </c>
      <c r="K17" s="29">
        <f t="shared" si="6"/>
        <v>93.9876712317947</v>
      </c>
      <c r="L17" s="29">
        <f t="shared" si="6"/>
        <v>109.05566812546596</v>
      </c>
      <c r="M17" s="65">
        <f t="shared" si="6"/>
        <v>130.84362307508087</v>
      </c>
    </row>
    <row r="18" spans="1:13" ht="12">
      <c r="A18" s="19">
        <v>5000</v>
      </c>
      <c r="B18" s="64">
        <f t="shared" si="0"/>
        <v>42.448955784448486</v>
      </c>
      <c r="C18" s="29">
        <f t="shared" si="1"/>
        <v>60.4375537057686</v>
      </c>
      <c r="D18" s="29">
        <f t="shared" si="2"/>
        <v>79.79311752922375</v>
      </c>
      <c r="E18" s="29">
        <f t="shared" si="3"/>
        <v>94.71625783049078</v>
      </c>
      <c r="F18" s="29">
        <f t="shared" si="4"/>
        <v>109.90106090163236</v>
      </c>
      <c r="G18" s="29">
        <f t="shared" si="5"/>
        <v>131.85791472682564</v>
      </c>
      <c r="H18" s="64">
        <f aca="true" t="shared" si="8" ref="H18:M25">$A18*60*2*$E$3*($C$3*0.025/2+$A$3/10*$B$3/10000*$D$3)/$H$5/H$7/1000</f>
        <v>46.802694839263715</v>
      </c>
      <c r="I18" s="29">
        <f t="shared" si="8"/>
        <v>66.63627716277051</v>
      </c>
      <c r="J18" s="29">
        <f t="shared" si="8"/>
        <v>87.97702701940054</v>
      </c>
      <c r="K18" s="29">
        <f t="shared" si="8"/>
        <v>104.43074581310522</v>
      </c>
      <c r="L18" s="29">
        <f t="shared" si="8"/>
        <v>121.17296458385104</v>
      </c>
      <c r="M18" s="65">
        <f t="shared" si="8"/>
        <v>145.38180341675647</v>
      </c>
    </row>
    <row r="19" spans="1:13" ht="12">
      <c r="A19" s="19">
        <v>5500</v>
      </c>
      <c r="B19" s="66">
        <f t="shared" si="0"/>
        <v>46.693851362893334</v>
      </c>
      <c r="C19" s="30">
        <f t="shared" si="1"/>
        <v>66.48130907634545</v>
      </c>
      <c r="D19" s="30">
        <f t="shared" si="2"/>
        <v>87.77242928214613</v>
      </c>
      <c r="E19" s="30">
        <f t="shared" si="3"/>
        <v>104.18788361353985</v>
      </c>
      <c r="F19" s="30">
        <f t="shared" si="4"/>
        <v>120.89116699179559</v>
      </c>
      <c r="G19" s="30">
        <f t="shared" si="5"/>
        <v>145.04370619950822</v>
      </c>
      <c r="H19" s="66">
        <f t="shared" si="8"/>
        <v>51.48296432319009</v>
      </c>
      <c r="I19" s="30">
        <f t="shared" si="8"/>
        <v>73.29990487904756</v>
      </c>
      <c r="J19" s="30">
        <f t="shared" si="8"/>
        <v>96.7747297213406</v>
      </c>
      <c r="K19" s="30">
        <f t="shared" si="8"/>
        <v>114.87382039441576</v>
      </c>
      <c r="L19" s="30">
        <f t="shared" si="8"/>
        <v>133.29026104223618</v>
      </c>
      <c r="M19" s="67">
        <f t="shared" si="8"/>
        <v>159.91998375843215</v>
      </c>
    </row>
    <row r="20" spans="1:13" ht="12">
      <c r="A20" s="19">
        <f t="shared" si="7"/>
        <v>6000</v>
      </c>
      <c r="B20" s="68">
        <f t="shared" si="0"/>
        <v>50.93874694133818</v>
      </c>
      <c r="C20" s="31">
        <f t="shared" si="1"/>
        <v>72.52506444692231</v>
      </c>
      <c r="D20" s="31">
        <f t="shared" si="2"/>
        <v>95.75174103506849</v>
      </c>
      <c r="E20" s="31">
        <f t="shared" si="3"/>
        <v>113.65950939658894</v>
      </c>
      <c r="F20" s="31">
        <f t="shared" si="4"/>
        <v>131.88127308195882</v>
      </c>
      <c r="G20" s="31">
        <f t="shared" si="5"/>
        <v>158.22949767219077</v>
      </c>
      <c r="H20" s="68">
        <f t="shared" si="8"/>
        <v>56.16323380711646</v>
      </c>
      <c r="I20" s="31">
        <f t="shared" si="8"/>
        <v>79.96353259532461</v>
      </c>
      <c r="J20" s="31">
        <f t="shared" si="8"/>
        <v>105.57243242328066</v>
      </c>
      <c r="K20" s="31">
        <f t="shared" si="8"/>
        <v>125.31689497572627</v>
      </c>
      <c r="L20" s="31">
        <f t="shared" si="8"/>
        <v>145.40755750062127</v>
      </c>
      <c r="M20" s="69">
        <f t="shared" si="8"/>
        <v>174.4581641001078</v>
      </c>
    </row>
    <row r="21" spans="1:13" ht="12">
      <c r="A21" s="19">
        <f t="shared" si="7"/>
        <v>6500</v>
      </c>
      <c r="B21" s="70">
        <f t="shared" si="0"/>
        <v>55.18364251978304</v>
      </c>
      <c r="C21" s="32">
        <f t="shared" si="1"/>
        <v>78.56881981749919</v>
      </c>
      <c r="D21" s="32">
        <f t="shared" si="2"/>
        <v>103.73105278799089</v>
      </c>
      <c r="E21" s="32">
        <f t="shared" si="3"/>
        <v>123.13113517963804</v>
      </c>
      <c r="F21" s="32">
        <f t="shared" si="4"/>
        <v>142.8713791721221</v>
      </c>
      <c r="G21" s="32">
        <f t="shared" si="5"/>
        <v>171.41528914487338</v>
      </c>
      <c r="H21" s="70">
        <f t="shared" si="8"/>
        <v>60.84350329104283</v>
      </c>
      <c r="I21" s="32">
        <f t="shared" si="8"/>
        <v>86.62716031160166</v>
      </c>
      <c r="J21" s="32">
        <f t="shared" si="8"/>
        <v>114.37013512522071</v>
      </c>
      <c r="K21" s="32">
        <f t="shared" si="8"/>
        <v>135.75996955703678</v>
      </c>
      <c r="L21" s="32">
        <f t="shared" si="8"/>
        <v>157.52485395900638</v>
      </c>
      <c r="M21" s="71">
        <f t="shared" si="8"/>
        <v>188.99634444178344</v>
      </c>
    </row>
    <row r="22" spans="1:13" ht="12">
      <c r="A22" s="19">
        <f t="shared" si="7"/>
        <v>7000</v>
      </c>
      <c r="B22" s="72">
        <f t="shared" si="0"/>
        <v>59.42853809822789</v>
      </c>
      <c r="C22" s="33">
        <f t="shared" si="1"/>
        <v>84.61257518807605</v>
      </c>
      <c r="D22" s="33">
        <f t="shared" si="2"/>
        <v>111.71036454091328</v>
      </c>
      <c r="E22" s="33">
        <f t="shared" si="3"/>
        <v>132.6027609626871</v>
      </c>
      <c r="F22" s="33">
        <f t="shared" si="4"/>
        <v>153.8614852622853</v>
      </c>
      <c r="G22" s="33">
        <f t="shared" si="5"/>
        <v>184.60108061755594</v>
      </c>
      <c r="H22" s="72">
        <f t="shared" si="8"/>
        <v>65.5237727749692</v>
      </c>
      <c r="I22" s="33">
        <f t="shared" si="8"/>
        <v>93.29078802787872</v>
      </c>
      <c r="J22" s="33">
        <f t="shared" si="8"/>
        <v>123.16783782716078</v>
      </c>
      <c r="K22" s="33">
        <f t="shared" si="8"/>
        <v>146.2030441383473</v>
      </c>
      <c r="L22" s="33">
        <f t="shared" si="8"/>
        <v>169.6421504173915</v>
      </c>
      <c r="M22" s="73">
        <f t="shared" si="8"/>
        <v>203.5345247834591</v>
      </c>
    </row>
    <row r="23" spans="1:13" ht="12">
      <c r="A23" s="19">
        <f t="shared" si="7"/>
        <v>7500</v>
      </c>
      <c r="B23" s="74">
        <f t="shared" si="0"/>
        <v>63.67343367667273</v>
      </c>
      <c r="C23" s="34">
        <f t="shared" si="1"/>
        <v>90.6563305586529</v>
      </c>
      <c r="D23" s="34">
        <f t="shared" si="2"/>
        <v>119.68967629383563</v>
      </c>
      <c r="E23" s="34">
        <f t="shared" si="3"/>
        <v>142.07438674573618</v>
      </c>
      <c r="F23" s="34">
        <f t="shared" si="4"/>
        <v>164.85159135244854</v>
      </c>
      <c r="G23" s="34">
        <f t="shared" si="5"/>
        <v>197.78687209023846</v>
      </c>
      <c r="H23" s="74">
        <f t="shared" si="8"/>
        <v>70.20404225889557</v>
      </c>
      <c r="I23" s="34">
        <f t="shared" si="8"/>
        <v>99.95441574415575</v>
      </c>
      <c r="J23" s="34">
        <f t="shared" si="8"/>
        <v>131.9655405291008</v>
      </c>
      <c r="K23" s="34">
        <f t="shared" si="8"/>
        <v>156.64611871965784</v>
      </c>
      <c r="L23" s="34">
        <f t="shared" si="8"/>
        <v>181.75944687577658</v>
      </c>
      <c r="M23" s="75">
        <f t="shared" si="8"/>
        <v>218.0727051251347</v>
      </c>
    </row>
    <row r="24" spans="1:13" ht="12">
      <c r="A24" s="19">
        <f t="shared" si="7"/>
        <v>8000</v>
      </c>
      <c r="B24" s="74">
        <f t="shared" si="0"/>
        <v>67.91832925511758</v>
      </c>
      <c r="C24" s="34">
        <f t="shared" si="1"/>
        <v>96.70008592922977</v>
      </c>
      <c r="D24" s="34">
        <f t="shared" si="2"/>
        <v>127.66898804675802</v>
      </c>
      <c r="E24" s="34">
        <f t="shared" si="3"/>
        <v>151.54601252878527</v>
      </c>
      <c r="F24" s="34">
        <f t="shared" si="4"/>
        <v>175.8416974426118</v>
      </c>
      <c r="G24" s="34">
        <f t="shared" si="5"/>
        <v>210.97266356292107</v>
      </c>
      <c r="H24" s="74">
        <f t="shared" si="8"/>
        <v>74.88431174282195</v>
      </c>
      <c r="I24" s="34">
        <f t="shared" si="8"/>
        <v>106.61804346043282</v>
      </c>
      <c r="J24" s="34">
        <f t="shared" si="8"/>
        <v>140.7632432310409</v>
      </c>
      <c r="K24" s="34">
        <f t="shared" si="8"/>
        <v>167.0891933009684</v>
      </c>
      <c r="L24" s="34">
        <f t="shared" si="8"/>
        <v>193.87674333416172</v>
      </c>
      <c r="M24" s="75">
        <f t="shared" si="8"/>
        <v>232.6108854668104</v>
      </c>
    </row>
    <row r="25" spans="1:19" ht="12">
      <c r="A25" s="19">
        <f t="shared" si="7"/>
        <v>8500</v>
      </c>
      <c r="B25" s="76">
        <f t="shared" si="0"/>
        <v>72.16322483356244</v>
      </c>
      <c r="C25" s="77">
        <f t="shared" si="1"/>
        <v>102.74384129980662</v>
      </c>
      <c r="D25" s="77">
        <f t="shared" si="2"/>
        <v>135.6482997996804</v>
      </c>
      <c r="E25" s="77">
        <f t="shared" si="3"/>
        <v>161.01763831183433</v>
      </c>
      <c r="F25" s="77">
        <f t="shared" si="4"/>
        <v>186.83180353277498</v>
      </c>
      <c r="G25" s="77">
        <f t="shared" si="5"/>
        <v>224.1584550356036</v>
      </c>
      <c r="H25" s="76">
        <f t="shared" si="8"/>
        <v>79.56458122674832</v>
      </c>
      <c r="I25" s="77">
        <f t="shared" si="8"/>
        <v>113.28167117670986</v>
      </c>
      <c r="J25" s="77">
        <f t="shared" si="8"/>
        <v>149.56094593298093</v>
      </c>
      <c r="K25" s="77">
        <f t="shared" si="8"/>
        <v>177.53226788227886</v>
      </c>
      <c r="L25" s="77">
        <f t="shared" si="8"/>
        <v>205.9940397925468</v>
      </c>
      <c r="M25" s="78">
        <f t="shared" si="8"/>
        <v>247.14906580848603</v>
      </c>
      <c r="N25" s="23"/>
      <c r="O25" s="23"/>
      <c r="P25" s="23"/>
      <c r="Q25" s="23"/>
      <c r="R25" s="23"/>
      <c r="S25" s="19"/>
    </row>
    <row r="26" spans="1:19" ht="12">
      <c r="A26" s="19"/>
      <c r="B26" s="35" t="s">
        <v>12</v>
      </c>
      <c r="C26" s="35"/>
      <c r="D26" s="35"/>
      <c r="E26" s="35"/>
      <c r="F26" s="35"/>
      <c r="G26" s="35"/>
      <c r="H26" s="35" t="s">
        <v>13</v>
      </c>
      <c r="I26" s="35"/>
      <c r="J26" s="35"/>
      <c r="K26" s="35"/>
      <c r="L26" s="35"/>
      <c r="M26" s="35"/>
      <c r="N26" s="23"/>
      <c r="O26" s="23"/>
      <c r="P26" s="23"/>
      <c r="Q26" s="23"/>
      <c r="R26" s="23"/>
      <c r="S26" s="19"/>
    </row>
    <row r="27" spans="1:19" ht="12">
      <c r="A27" s="19"/>
      <c r="B27" s="21" t="s">
        <v>14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O27" s="23"/>
      <c r="P27" s="23"/>
      <c r="Q27" s="23"/>
      <c r="R27" s="23"/>
      <c r="S27" s="19"/>
    </row>
    <row r="28" spans="1:19" ht="12">
      <c r="A28" s="19"/>
      <c r="B28" s="23">
        <f aca="true" t="shared" si="9" ref="B28:G28">B7*$B$5</f>
        <v>12.5689</v>
      </c>
      <c r="C28" s="23">
        <f t="shared" si="9"/>
        <v>8.8279</v>
      </c>
      <c r="D28" s="23">
        <f t="shared" si="9"/>
        <v>6.6865</v>
      </c>
      <c r="E28" s="23">
        <f t="shared" si="9"/>
        <v>5.633</v>
      </c>
      <c r="F28" s="23">
        <f t="shared" si="9"/>
        <v>4.8547</v>
      </c>
      <c r="G28" s="23">
        <f t="shared" si="9"/>
        <v>4.0463</v>
      </c>
      <c r="H28" s="23">
        <f aca="true" t="shared" si="10" ref="H28:M28">H7*$H$5</f>
        <v>11.3997</v>
      </c>
      <c r="I28" s="23">
        <f t="shared" si="10"/>
        <v>8.0067</v>
      </c>
      <c r="J28" s="23">
        <f t="shared" si="10"/>
        <v>6.0645</v>
      </c>
      <c r="K28" s="23">
        <f t="shared" si="10"/>
        <v>5.109</v>
      </c>
      <c r="L28" s="23">
        <f t="shared" si="10"/>
        <v>4.4031</v>
      </c>
      <c r="M28" s="19">
        <f t="shared" si="10"/>
        <v>3.6698999999999997</v>
      </c>
      <c r="N28" s="23"/>
      <c r="O28" s="23"/>
      <c r="P28" s="23"/>
      <c r="Q28" s="23"/>
      <c r="R28" s="23"/>
      <c r="S28" s="19"/>
    </row>
    <row r="29" spans="1:19" ht="1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4"/>
      <c r="O30" s="24"/>
      <c r="P30" s="24"/>
      <c r="Q30" s="24"/>
      <c r="R30" s="24"/>
      <c r="S30" s="24"/>
    </row>
    <row r="31" spans="1:19" ht="12">
      <c r="A31" s="36" t="s">
        <v>15</v>
      </c>
      <c r="B31" s="36"/>
      <c r="C31" s="36"/>
      <c r="D31" s="37" t="s">
        <v>16</v>
      </c>
      <c r="E31" s="37"/>
      <c r="F31" s="37"/>
      <c r="G31" s="37"/>
      <c r="H31" s="37"/>
      <c r="I31" s="37"/>
      <c r="J31" s="37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>
      <c r="A32" s="21" t="s">
        <v>17</v>
      </c>
      <c r="B32" s="21"/>
      <c r="C32" s="21"/>
      <c r="D32" s="26" t="s">
        <v>5</v>
      </c>
      <c r="E32" s="26" t="s">
        <v>6</v>
      </c>
      <c r="F32" s="26" t="s">
        <v>7</v>
      </c>
      <c r="G32" s="26" t="s">
        <v>8</v>
      </c>
      <c r="H32" s="26" t="s">
        <v>9</v>
      </c>
      <c r="I32" s="26" t="s">
        <v>10</v>
      </c>
      <c r="J32" s="26" t="s">
        <v>18</v>
      </c>
      <c r="K32" s="19"/>
      <c r="L32" s="19"/>
      <c r="M32" s="19"/>
      <c r="N32" s="24"/>
      <c r="O32" s="24" t="s">
        <v>38</v>
      </c>
      <c r="P32" s="24"/>
      <c r="Q32" s="24"/>
      <c r="R32" s="24"/>
      <c r="S32" s="24"/>
    </row>
    <row r="33" spans="1:19" ht="12">
      <c r="A33" s="38" t="s">
        <v>19</v>
      </c>
      <c r="B33" s="38"/>
      <c r="C33" s="38"/>
      <c r="D33" s="27">
        <v>3.636</v>
      </c>
      <c r="E33" s="27">
        <v>1.95</v>
      </c>
      <c r="F33" s="27">
        <v>1.357</v>
      </c>
      <c r="G33" s="27">
        <v>0.941</v>
      </c>
      <c r="H33" s="27">
        <v>0.784</v>
      </c>
      <c r="I33" s="27"/>
      <c r="J33" s="19"/>
      <c r="K33" s="19"/>
      <c r="L33" s="19"/>
      <c r="M33" s="19"/>
      <c r="N33" s="24"/>
      <c r="O33" s="24"/>
      <c r="P33" s="24"/>
      <c r="Q33" s="24"/>
      <c r="R33" s="24"/>
      <c r="S33" s="24"/>
    </row>
    <row r="34" spans="1:19" ht="12">
      <c r="A34" s="38" t="s">
        <v>20</v>
      </c>
      <c r="B34" s="38"/>
      <c r="C34" s="38"/>
      <c r="D34" s="27">
        <v>2.923</v>
      </c>
      <c r="E34" s="27">
        <v>1.81</v>
      </c>
      <c r="F34" s="27">
        <v>1.276</v>
      </c>
      <c r="G34" s="27">
        <v>1.03</v>
      </c>
      <c r="H34" s="27">
        <v>0.88</v>
      </c>
      <c r="I34" s="27"/>
      <c r="J34" s="19"/>
      <c r="K34" s="19"/>
      <c r="L34" s="19"/>
      <c r="M34" s="19"/>
      <c r="N34" s="24"/>
      <c r="O34" s="24"/>
      <c r="P34" s="24"/>
      <c r="Q34" s="24"/>
      <c r="R34" s="24"/>
      <c r="S34" s="24"/>
    </row>
    <row r="35" spans="1:19" ht="12">
      <c r="A35" s="38" t="s">
        <v>21</v>
      </c>
      <c r="B35" s="38"/>
      <c r="C35" s="38"/>
      <c r="D35" s="27">
        <v>2.923</v>
      </c>
      <c r="E35" s="27">
        <v>1.81</v>
      </c>
      <c r="F35" s="27">
        <v>1.276</v>
      </c>
      <c r="G35" s="27">
        <v>1.063</v>
      </c>
      <c r="H35" s="27">
        <v>0.941</v>
      </c>
      <c r="I35" s="27">
        <v>0.784</v>
      </c>
      <c r="J35" s="19"/>
      <c r="K35" s="19"/>
      <c r="L35" s="19"/>
      <c r="M35" s="19"/>
      <c r="N35" s="24"/>
      <c r="O35" s="24"/>
      <c r="P35" s="24"/>
      <c r="Q35" s="24"/>
      <c r="R35" s="24"/>
      <c r="S35" s="24"/>
    </row>
    <row r="36" spans="1:19" ht="12">
      <c r="A36" s="38" t="s">
        <v>22</v>
      </c>
      <c r="B36" s="38"/>
      <c r="C36" s="38"/>
      <c r="D36" s="27">
        <v>2.923</v>
      </c>
      <c r="E36" s="27">
        <v>1.81</v>
      </c>
      <c r="F36" s="27">
        <v>1.276</v>
      </c>
      <c r="G36" s="27">
        <v>1.063</v>
      </c>
      <c r="H36" s="27">
        <v>0.88</v>
      </c>
      <c r="I36" s="27" t="s">
        <v>23</v>
      </c>
      <c r="J36" s="19"/>
      <c r="K36" s="19"/>
      <c r="L36" s="19"/>
      <c r="M36" s="19"/>
      <c r="N36" s="24"/>
      <c r="O36" s="24"/>
      <c r="P36" s="24"/>
      <c r="Q36" s="24"/>
      <c r="R36" s="24"/>
      <c r="S36" s="24"/>
    </row>
    <row r="37" spans="1:19" ht="12">
      <c r="A37" s="38" t="s">
        <v>24</v>
      </c>
      <c r="B37" s="38"/>
      <c r="C37" s="38"/>
      <c r="D37" s="27">
        <v>2.923</v>
      </c>
      <c r="E37" s="27">
        <v>2.053</v>
      </c>
      <c r="F37" s="27">
        <v>1.555</v>
      </c>
      <c r="G37" s="27">
        <v>1.31</v>
      </c>
      <c r="H37" s="27">
        <v>1.129</v>
      </c>
      <c r="I37" s="27"/>
      <c r="J37" s="19"/>
      <c r="K37" s="19"/>
      <c r="L37" s="19"/>
      <c r="M37" s="19"/>
      <c r="N37" s="24"/>
      <c r="O37" s="24"/>
      <c r="P37" s="24"/>
      <c r="Q37" s="24"/>
      <c r="R37" s="24"/>
      <c r="S37" s="24"/>
    </row>
    <row r="38" spans="1:19" ht="12">
      <c r="A38" s="38" t="s">
        <v>25</v>
      </c>
      <c r="B38" s="38"/>
      <c r="C38" s="38"/>
      <c r="D38" s="27">
        <v>3.416</v>
      </c>
      <c r="E38" s="27">
        <v>2.105</v>
      </c>
      <c r="F38" s="27">
        <v>1.357</v>
      </c>
      <c r="G38" s="27">
        <v>0.969</v>
      </c>
      <c r="H38" s="27">
        <v>0.784</v>
      </c>
      <c r="I38" s="27" t="s">
        <v>23</v>
      </c>
      <c r="J38" s="19"/>
      <c r="K38" s="19"/>
      <c r="L38" s="19"/>
      <c r="M38" s="19"/>
      <c r="N38" s="24"/>
      <c r="O38" s="24"/>
      <c r="P38" s="24"/>
      <c r="Q38" s="24"/>
      <c r="R38" s="24"/>
      <c r="S38" s="24"/>
    </row>
    <row r="39" spans="1:19" ht="12">
      <c r="A39" s="38" t="s">
        <v>26</v>
      </c>
      <c r="B39" s="38"/>
      <c r="C39" s="38"/>
      <c r="D39" s="27">
        <v>3.636</v>
      </c>
      <c r="E39" s="27">
        <v>2.222</v>
      </c>
      <c r="F39" s="27">
        <v>1.538</v>
      </c>
      <c r="G39" s="27">
        <v>1.167</v>
      </c>
      <c r="H39" s="27">
        <v>0.941</v>
      </c>
      <c r="I39" s="27">
        <v>0.784</v>
      </c>
      <c r="J39" s="19"/>
      <c r="K39" s="19"/>
      <c r="L39" s="19"/>
      <c r="M39" s="19"/>
      <c r="N39" s="24"/>
      <c r="O39" s="24"/>
      <c r="P39" s="24"/>
      <c r="Q39" s="24"/>
      <c r="R39" s="24"/>
      <c r="S39" s="24"/>
    </row>
    <row r="40" spans="1:19" ht="12">
      <c r="A40" s="19" t="s">
        <v>27</v>
      </c>
      <c r="B40" s="19"/>
      <c r="C40" s="19"/>
      <c r="D40" s="40">
        <v>3.25</v>
      </c>
      <c r="E40" s="40">
        <v>1.95</v>
      </c>
      <c r="F40" s="39">
        <v>1.357</v>
      </c>
      <c r="G40" s="39">
        <v>1.031</v>
      </c>
      <c r="H40" s="39">
        <v>0.784</v>
      </c>
      <c r="I40" s="28"/>
      <c r="J40" s="19"/>
      <c r="K40" s="19"/>
      <c r="L40" s="19"/>
      <c r="M40" s="19"/>
      <c r="N40" s="24"/>
      <c r="O40" s="24"/>
      <c r="P40" s="24"/>
      <c r="Q40" s="24"/>
      <c r="R40" s="24"/>
      <c r="S40" s="24"/>
    </row>
    <row r="41" spans="1:19" ht="12">
      <c r="A41" s="19" t="s">
        <v>28</v>
      </c>
      <c r="B41" s="19"/>
      <c r="C41" s="19"/>
      <c r="D41" s="40">
        <v>3.17</v>
      </c>
      <c r="E41" s="40">
        <v>2.105</v>
      </c>
      <c r="F41" s="39">
        <v>1.48</v>
      </c>
      <c r="G41" s="39">
        <v>1.129</v>
      </c>
      <c r="H41" s="39">
        <v>0.886</v>
      </c>
      <c r="I41" s="28"/>
      <c r="J41" s="19"/>
      <c r="K41" s="19"/>
      <c r="L41" s="19"/>
      <c r="M41" s="19"/>
      <c r="N41" s="24"/>
      <c r="O41" s="24"/>
      <c r="P41" s="24"/>
      <c r="Q41" s="24"/>
      <c r="R41" s="24"/>
      <c r="S41" s="24"/>
    </row>
    <row r="42" spans="1:19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19"/>
      <c r="L42" s="19"/>
      <c r="M42" s="24"/>
      <c r="N42" s="24"/>
      <c r="O42" s="24"/>
      <c r="P42" s="19"/>
      <c r="Q42" s="24"/>
      <c r="R42" s="24"/>
      <c r="S42" s="24"/>
    </row>
    <row r="43" spans="1:19" ht="12">
      <c r="A43" s="38" t="s">
        <v>29</v>
      </c>
      <c r="B43" s="38"/>
      <c r="C43" s="38"/>
      <c r="D43" s="40">
        <v>3.67</v>
      </c>
      <c r="E43" s="40">
        <v>2.1</v>
      </c>
      <c r="F43" s="40">
        <v>1.36</v>
      </c>
      <c r="G43" s="40">
        <v>1</v>
      </c>
      <c r="H43" s="40">
        <v>0.82</v>
      </c>
      <c r="I43" s="28"/>
      <c r="K43" s="19"/>
      <c r="L43" s="19"/>
      <c r="M43" s="24"/>
      <c r="N43" s="24"/>
      <c r="O43" s="24"/>
      <c r="P43" s="19"/>
      <c r="Q43" s="24"/>
      <c r="R43" s="24"/>
      <c r="S43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="75" zoomScaleNormal="75" workbookViewId="0" topLeftCell="A1">
      <selection activeCell="I33" sqref="I33"/>
    </sheetView>
  </sheetViews>
  <sheetFormatPr defaultColWidth="9.00390625" defaultRowHeight="12.75"/>
  <cols>
    <col min="1" max="1" width="2.625" style="1" customWidth="1"/>
    <col min="2" max="2" width="7.375" style="2" customWidth="1"/>
    <col min="3" max="3" width="4.00390625" style="1" customWidth="1"/>
    <col min="4" max="4" width="2.25390625" style="1" customWidth="1"/>
    <col min="5" max="5" width="4.00390625" style="1" customWidth="1"/>
    <col min="6" max="29" width="4.625" style="1" customWidth="1"/>
    <col min="30" max="41" width="4.625" style="3" customWidth="1"/>
    <col min="42" max="16384" width="9.125" style="3" customWidth="1"/>
  </cols>
  <sheetData>
    <row r="1" spans="1:29" ht="13.5" thickBot="1">
      <c r="A1" s="8" t="s">
        <v>30</v>
      </c>
      <c r="X1" s="3"/>
      <c r="Y1" s="3"/>
      <c r="Z1" s="3"/>
      <c r="AA1" s="3"/>
      <c r="AB1" s="3"/>
      <c r="AC1" s="3"/>
    </row>
    <row r="2" spans="1:29" ht="12.75">
      <c r="A2" s="53" t="s">
        <v>31</v>
      </c>
      <c r="B2" s="54"/>
      <c r="C2" s="54"/>
      <c r="D2" s="54"/>
      <c r="E2" s="55"/>
      <c r="F2" s="48">
        <f>F3/G3</f>
        <v>3.625</v>
      </c>
      <c r="G2" s="48"/>
      <c r="H2" s="48">
        <f>TRUNC(H3/I3,3)</f>
        <v>3.687</v>
      </c>
      <c r="I2" s="48"/>
      <c r="J2" s="48">
        <f>TRUNC(J3/K3,3)</f>
        <v>3.75</v>
      </c>
      <c r="K2" s="48"/>
      <c r="L2" s="48">
        <f>TRUNC(L3/M3,3)</f>
        <v>3.888</v>
      </c>
      <c r="M2" s="48"/>
      <c r="N2" s="48">
        <f>TRUNC(N3/O3,3)</f>
        <v>3.933</v>
      </c>
      <c r="O2" s="48"/>
      <c r="P2" s="48">
        <f>TRUNC(P3/Q3,3)</f>
        <v>4.066</v>
      </c>
      <c r="Q2" s="48"/>
      <c r="R2" s="48">
        <f>TRUNC(R3/S3,3)</f>
        <v>4.176</v>
      </c>
      <c r="S2" s="48"/>
      <c r="T2" s="48">
        <f>TRUNC(T3/U3,3)</f>
        <v>4.333</v>
      </c>
      <c r="U2" s="48"/>
      <c r="V2" s="48">
        <f>TRUNC(V3/W3,3)</f>
        <v>4.5</v>
      </c>
      <c r="W2" s="49"/>
      <c r="X2" s="3"/>
      <c r="Y2" s="3"/>
      <c r="Z2" s="3"/>
      <c r="AA2" s="3"/>
      <c r="AB2" s="3"/>
      <c r="AC2" s="3"/>
    </row>
    <row r="3" spans="1:29" ht="12.75">
      <c r="A3" s="56" t="s">
        <v>32</v>
      </c>
      <c r="B3" s="51"/>
      <c r="C3" s="51"/>
      <c r="D3" s="51"/>
      <c r="E3" s="52"/>
      <c r="F3" s="6">
        <v>58</v>
      </c>
      <c r="G3" s="6">
        <v>16</v>
      </c>
      <c r="H3" s="6">
        <v>59</v>
      </c>
      <c r="I3" s="6">
        <v>16</v>
      </c>
      <c r="J3" s="6">
        <v>60</v>
      </c>
      <c r="K3" s="6">
        <v>16</v>
      </c>
      <c r="L3" s="6">
        <v>70</v>
      </c>
      <c r="M3" s="6">
        <v>18</v>
      </c>
      <c r="N3" s="6">
        <v>59</v>
      </c>
      <c r="O3" s="6">
        <v>15</v>
      </c>
      <c r="P3" s="6">
        <v>61</v>
      </c>
      <c r="Q3" s="6">
        <v>15</v>
      </c>
      <c r="R3" s="6">
        <v>71</v>
      </c>
      <c r="S3" s="6">
        <v>17</v>
      </c>
      <c r="T3" s="6">
        <v>65</v>
      </c>
      <c r="U3" s="6">
        <v>15</v>
      </c>
      <c r="V3" s="6">
        <v>63</v>
      </c>
      <c r="W3" s="9">
        <v>14</v>
      </c>
      <c r="X3" s="3"/>
      <c r="Y3" s="3"/>
      <c r="Z3" s="3"/>
      <c r="AA3" s="3"/>
      <c r="AB3" s="3"/>
      <c r="AC3" s="3"/>
    </row>
    <row r="4" spans="1:29" ht="12.75">
      <c r="A4" s="10">
        <v>1</v>
      </c>
      <c r="B4" s="7">
        <f aca="true" t="shared" si="0" ref="B4:B9">C4/E4</f>
        <v>3.4166666666666665</v>
      </c>
      <c r="C4" s="4">
        <v>41</v>
      </c>
      <c r="D4" s="15" t="s">
        <v>33</v>
      </c>
      <c r="E4" s="5">
        <v>12</v>
      </c>
      <c r="F4" s="46">
        <f aca="true" t="shared" si="1" ref="F4:F9">F$2*$B4</f>
        <v>12.385416666666666</v>
      </c>
      <c r="G4" s="46"/>
      <c r="H4" s="46">
        <f>TRUNC(H$2*$B4,3)</f>
        <v>12.597</v>
      </c>
      <c r="I4" s="46"/>
      <c r="J4" s="46">
        <f aca="true" t="shared" si="2" ref="J4:J9">J$2*$B4</f>
        <v>12.8125</v>
      </c>
      <c r="K4" s="46"/>
      <c r="L4" s="46">
        <f aca="true" t="shared" si="3" ref="L4:L9">L$2*$B4</f>
        <v>13.283999999999999</v>
      </c>
      <c r="M4" s="46"/>
      <c r="N4" s="46">
        <f aca="true" t="shared" si="4" ref="N4:N9">N$2*$B4</f>
        <v>13.43775</v>
      </c>
      <c r="O4" s="46"/>
      <c r="P4" s="46">
        <f aca="true" t="shared" si="5" ref="P4:P9">P$2*$B4</f>
        <v>13.892166666666666</v>
      </c>
      <c r="Q4" s="46"/>
      <c r="R4" s="46">
        <f aca="true" t="shared" si="6" ref="R4:R9">R$2*$B4</f>
        <v>14.268</v>
      </c>
      <c r="S4" s="46"/>
      <c r="T4" s="46">
        <f aca="true" t="shared" si="7" ref="T4:T9">T$2*$B4</f>
        <v>14.804416666666667</v>
      </c>
      <c r="U4" s="46"/>
      <c r="V4" s="46">
        <f aca="true" t="shared" si="8" ref="V4:V9">V$2*$B4</f>
        <v>15.375</v>
      </c>
      <c r="W4" s="47"/>
      <c r="X4" s="3"/>
      <c r="Y4" s="3"/>
      <c r="Z4" s="3"/>
      <c r="AA4" s="3"/>
      <c r="AB4" s="3"/>
      <c r="AC4" s="3"/>
    </row>
    <row r="5" spans="1:29" ht="12.75">
      <c r="A5" s="10">
        <v>2</v>
      </c>
      <c r="B5" s="7">
        <f t="shared" si="0"/>
        <v>2.533333333333333</v>
      </c>
      <c r="C5" s="4">
        <v>38</v>
      </c>
      <c r="D5" s="15" t="s">
        <v>33</v>
      </c>
      <c r="E5" s="5">
        <v>15</v>
      </c>
      <c r="F5" s="46">
        <f t="shared" si="1"/>
        <v>9.183333333333334</v>
      </c>
      <c r="G5" s="46"/>
      <c r="H5" s="46">
        <f>TRUNC(H$2*$B5,3)</f>
        <v>9.34</v>
      </c>
      <c r="I5" s="46"/>
      <c r="J5" s="46">
        <f t="shared" si="2"/>
        <v>9.5</v>
      </c>
      <c r="K5" s="46"/>
      <c r="L5" s="46">
        <f t="shared" si="3"/>
        <v>9.849599999999999</v>
      </c>
      <c r="M5" s="46"/>
      <c r="N5" s="46">
        <f t="shared" si="4"/>
        <v>9.9636</v>
      </c>
      <c r="O5" s="46"/>
      <c r="P5" s="46">
        <f t="shared" si="5"/>
        <v>10.300533333333332</v>
      </c>
      <c r="Q5" s="46"/>
      <c r="R5" s="46">
        <f t="shared" si="6"/>
        <v>10.5792</v>
      </c>
      <c r="S5" s="46"/>
      <c r="T5" s="46">
        <f t="shared" si="7"/>
        <v>10.976933333333333</v>
      </c>
      <c r="U5" s="46"/>
      <c r="V5" s="46">
        <f t="shared" si="8"/>
        <v>11.399999999999999</v>
      </c>
      <c r="W5" s="47"/>
      <c r="X5" s="3"/>
      <c r="Y5" s="3"/>
      <c r="Z5" s="3"/>
      <c r="AA5" s="3"/>
      <c r="AB5" s="3"/>
      <c r="AC5" s="3"/>
    </row>
    <row r="6" spans="1:29" ht="12.75">
      <c r="A6" s="10">
        <v>3</v>
      </c>
      <c r="B6" s="7">
        <f t="shared" si="0"/>
        <v>2.0588235294117645</v>
      </c>
      <c r="C6" s="4">
        <v>35</v>
      </c>
      <c r="D6" s="15" t="s">
        <v>33</v>
      </c>
      <c r="E6" s="5">
        <v>17</v>
      </c>
      <c r="F6" s="46">
        <f t="shared" si="1"/>
        <v>7.463235294117647</v>
      </c>
      <c r="G6" s="46"/>
      <c r="H6" s="46">
        <f>TRUNC(H$2*$B6,3)</f>
        <v>7.59</v>
      </c>
      <c r="I6" s="46"/>
      <c r="J6" s="46">
        <f t="shared" si="2"/>
        <v>7.720588235294117</v>
      </c>
      <c r="K6" s="46"/>
      <c r="L6" s="46">
        <f t="shared" si="3"/>
        <v>8.00470588235294</v>
      </c>
      <c r="M6" s="46"/>
      <c r="N6" s="46">
        <f t="shared" si="4"/>
        <v>8.097352941176469</v>
      </c>
      <c r="O6" s="46"/>
      <c r="P6" s="46">
        <f t="shared" si="5"/>
        <v>8.371176470588233</v>
      </c>
      <c r="Q6" s="46"/>
      <c r="R6" s="46">
        <f t="shared" si="6"/>
        <v>8.59764705882353</v>
      </c>
      <c r="S6" s="46"/>
      <c r="T6" s="46">
        <f t="shared" si="7"/>
        <v>8.920882352941176</v>
      </c>
      <c r="U6" s="46"/>
      <c r="V6" s="46">
        <f t="shared" si="8"/>
        <v>9.26470588235294</v>
      </c>
      <c r="W6" s="47"/>
      <c r="X6" s="3"/>
      <c r="Y6" s="3"/>
      <c r="Z6" s="3"/>
      <c r="AA6" s="3"/>
      <c r="AB6" s="3"/>
      <c r="AC6" s="3"/>
    </row>
    <row r="7" spans="1:29" ht="12.75">
      <c r="A7" s="10">
        <v>4</v>
      </c>
      <c r="B7" s="7">
        <f t="shared" si="0"/>
        <v>1.736842105263158</v>
      </c>
      <c r="C7" s="4">
        <v>33</v>
      </c>
      <c r="D7" s="15" t="s">
        <v>33</v>
      </c>
      <c r="E7" s="5">
        <v>19</v>
      </c>
      <c r="F7" s="46">
        <f t="shared" si="1"/>
        <v>6.296052631578948</v>
      </c>
      <c r="G7" s="46"/>
      <c r="H7" s="46">
        <f>TRUNC(H$2*$B7,3)</f>
        <v>6.403</v>
      </c>
      <c r="I7" s="46"/>
      <c r="J7" s="46">
        <f t="shared" si="2"/>
        <v>6.5131578947368425</v>
      </c>
      <c r="K7" s="46"/>
      <c r="L7" s="46">
        <f t="shared" si="3"/>
        <v>6.752842105263158</v>
      </c>
      <c r="M7" s="46"/>
      <c r="N7" s="46">
        <f t="shared" si="4"/>
        <v>6.831</v>
      </c>
      <c r="O7" s="46"/>
      <c r="P7" s="46">
        <f t="shared" si="5"/>
        <v>7.062</v>
      </c>
      <c r="Q7" s="46"/>
      <c r="R7" s="46">
        <f t="shared" si="6"/>
        <v>7.253052631578948</v>
      </c>
      <c r="S7" s="46"/>
      <c r="T7" s="46">
        <f t="shared" si="7"/>
        <v>7.525736842105264</v>
      </c>
      <c r="U7" s="46"/>
      <c r="V7" s="46">
        <f t="shared" si="8"/>
        <v>7.815789473684211</v>
      </c>
      <c r="W7" s="47"/>
      <c r="X7" s="3"/>
      <c r="Y7" s="3"/>
      <c r="Z7" s="3"/>
      <c r="AA7" s="3"/>
      <c r="AB7" s="3"/>
      <c r="AC7" s="3"/>
    </row>
    <row r="8" spans="1:29" ht="12.75">
      <c r="A8" s="10">
        <v>5</v>
      </c>
      <c r="B8" s="7">
        <f t="shared" si="0"/>
        <v>1.4782608695652173</v>
      </c>
      <c r="C8" s="4">
        <v>34</v>
      </c>
      <c r="D8" s="15" t="s">
        <v>33</v>
      </c>
      <c r="E8" s="5">
        <v>23</v>
      </c>
      <c r="F8" s="46">
        <f t="shared" si="1"/>
        <v>5.358695652173913</v>
      </c>
      <c r="G8" s="46"/>
      <c r="H8" s="46">
        <f>TRUNC(H$2*$B8,3)</f>
        <v>5.45</v>
      </c>
      <c r="I8" s="46"/>
      <c r="J8" s="46">
        <f t="shared" si="2"/>
        <v>5.5434782608695645</v>
      </c>
      <c r="K8" s="46"/>
      <c r="L8" s="46">
        <f t="shared" si="3"/>
        <v>5.747478260869564</v>
      </c>
      <c r="M8" s="46"/>
      <c r="N8" s="46">
        <f t="shared" si="4"/>
        <v>5.813999999999999</v>
      </c>
      <c r="O8" s="46"/>
      <c r="P8" s="46">
        <f t="shared" si="5"/>
        <v>6.010608695652174</v>
      </c>
      <c r="Q8" s="46"/>
      <c r="R8" s="46">
        <f t="shared" si="6"/>
        <v>6.173217391304347</v>
      </c>
      <c r="S8" s="46"/>
      <c r="T8" s="46">
        <f t="shared" si="7"/>
        <v>6.405304347826087</v>
      </c>
      <c r="U8" s="46"/>
      <c r="V8" s="46">
        <f t="shared" si="8"/>
        <v>6.652173913043478</v>
      </c>
      <c r="W8" s="47"/>
      <c r="X8" s="3"/>
      <c r="Y8" s="3"/>
      <c r="Z8" s="3"/>
      <c r="AA8" s="3"/>
      <c r="AB8" s="3"/>
      <c r="AC8" s="3"/>
    </row>
    <row r="9" spans="1:29" ht="13.5" thickBot="1">
      <c r="A9" s="11">
        <v>6</v>
      </c>
      <c r="B9" s="12">
        <f t="shared" si="0"/>
        <v>1.2692307692307692</v>
      </c>
      <c r="C9" s="13">
        <v>33</v>
      </c>
      <c r="D9" s="16" t="s">
        <v>33</v>
      </c>
      <c r="E9" s="14">
        <v>26</v>
      </c>
      <c r="F9" s="44">
        <f t="shared" si="1"/>
        <v>4.600961538461538</v>
      </c>
      <c r="G9" s="44"/>
      <c r="H9" s="57">
        <f>H$2*$B9</f>
        <v>4.679653846153846</v>
      </c>
      <c r="I9" s="58"/>
      <c r="J9" s="44">
        <f t="shared" si="2"/>
        <v>4.759615384615384</v>
      </c>
      <c r="K9" s="44"/>
      <c r="L9" s="44">
        <f t="shared" si="3"/>
        <v>4.934769230769231</v>
      </c>
      <c r="M9" s="44"/>
      <c r="N9" s="44">
        <f t="shared" si="4"/>
        <v>4.991884615384615</v>
      </c>
      <c r="O9" s="44"/>
      <c r="P9" s="44">
        <f t="shared" si="5"/>
        <v>5.160692307692307</v>
      </c>
      <c r="Q9" s="44"/>
      <c r="R9" s="44">
        <f t="shared" si="6"/>
        <v>5.300307692307692</v>
      </c>
      <c r="S9" s="44"/>
      <c r="T9" s="44">
        <f t="shared" si="7"/>
        <v>5.499576923076923</v>
      </c>
      <c r="U9" s="44"/>
      <c r="V9" s="44">
        <f t="shared" si="8"/>
        <v>5.711538461538462</v>
      </c>
      <c r="W9" s="45"/>
      <c r="X9" s="3"/>
      <c r="Y9" s="3"/>
      <c r="Z9" s="3"/>
      <c r="AA9" s="3"/>
      <c r="AB9" s="3"/>
      <c r="AC9" s="3"/>
    </row>
    <row r="10" spans="24:29" ht="6.75" customHeight="1">
      <c r="X10" s="3"/>
      <c r="Y10" s="3"/>
      <c r="Z10" s="3"/>
      <c r="AA10" s="3"/>
      <c r="AB10" s="3"/>
      <c r="AC10" s="3"/>
    </row>
    <row r="11" ht="13.5" thickBot="1">
      <c r="A11" s="8" t="s">
        <v>34</v>
      </c>
    </row>
    <row r="12" spans="1:29" ht="12.75">
      <c r="A12" s="53" t="s">
        <v>31</v>
      </c>
      <c r="B12" s="54"/>
      <c r="C12" s="54"/>
      <c r="D12" s="54"/>
      <c r="E12" s="55"/>
      <c r="F12" s="48">
        <f>TRUNC(F13/G13,3)</f>
        <v>3.529</v>
      </c>
      <c r="G12" s="48"/>
      <c r="H12" s="48">
        <f>TRUNC(H13/I13,3)</f>
        <v>3.705</v>
      </c>
      <c r="I12" s="48"/>
      <c r="J12" s="48">
        <f>TRUNC(J13/K13,3)</f>
        <v>3.937</v>
      </c>
      <c r="K12" s="48"/>
      <c r="L12" s="48">
        <f>TRUNC(L13/M13,3)</f>
        <v>4.133</v>
      </c>
      <c r="M12" s="48"/>
      <c r="N12" s="48">
        <f>TRUNC(N13/O13,3)</f>
        <v>4.333</v>
      </c>
      <c r="O12" s="48"/>
      <c r="P12" s="48">
        <f>TRUNC(P13/Q13,3)</f>
        <v>4.5</v>
      </c>
      <c r="Q12" s="48"/>
      <c r="R12" s="48">
        <f>TRUNC(R13/S13,3)</f>
        <v>4.769</v>
      </c>
      <c r="S12" s="48"/>
      <c r="T12" s="48">
        <f>TRUNC(T13/U13,3)</f>
        <v>4.846</v>
      </c>
      <c r="U12" s="48"/>
      <c r="V12" s="48">
        <f>TRUNC(V13/W13,3)</f>
        <v>4.923</v>
      </c>
      <c r="W12" s="48"/>
      <c r="X12" s="48">
        <f>TRUNC(X13/Y13,3)</f>
        <v>5</v>
      </c>
      <c r="Y12" s="48"/>
      <c r="Z12" s="48">
        <f>TRUNC(Z13/AA13,3)</f>
        <v>5.076</v>
      </c>
      <c r="AA12" s="48"/>
      <c r="AB12" s="48">
        <f>TRUNC(AB13/AC13,3)</f>
        <v>5.307</v>
      </c>
      <c r="AC12" s="49"/>
    </row>
    <row r="13" spans="1:29" ht="12.75">
      <c r="A13" s="56" t="s">
        <v>32</v>
      </c>
      <c r="B13" s="51"/>
      <c r="C13" s="51"/>
      <c r="D13" s="51"/>
      <c r="E13" s="52"/>
      <c r="F13" s="6">
        <v>60</v>
      </c>
      <c r="G13" s="6">
        <v>17</v>
      </c>
      <c r="H13" s="6">
        <v>63</v>
      </c>
      <c r="I13" s="6">
        <v>17</v>
      </c>
      <c r="J13" s="6">
        <v>63</v>
      </c>
      <c r="K13" s="6">
        <v>16</v>
      </c>
      <c r="L13" s="6">
        <v>62</v>
      </c>
      <c r="M13" s="6">
        <v>15</v>
      </c>
      <c r="N13" s="6">
        <v>65</v>
      </c>
      <c r="O13" s="6">
        <v>15</v>
      </c>
      <c r="P13" s="6">
        <v>63</v>
      </c>
      <c r="Q13" s="6">
        <v>14</v>
      </c>
      <c r="R13" s="6">
        <v>62</v>
      </c>
      <c r="S13" s="6">
        <v>13</v>
      </c>
      <c r="T13" s="6">
        <v>63</v>
      </c>
      <c r="U13" s="6">
        <v>13</v>
      </c>
      <c r="V13" s="6">
        <v>64</v>
      </c>
      <c r="W13" s="6">
        <v>13</v>
      </c>
      <c r="X13" s="6">
        <v>65</v>
      </c>
      <c r="Y13" s="6">
        <v>13</v>
      </c>
      <c r="Z13" s="6">
        <v>66</v>
      </c>
      <c r="AA13" s="6">
        <v>13</v>
      </c>
      <c r="AB13" s="6">
        <v>69</v>
      </c>
      <c r="AC13" s="9">
        <v>13</v>
      </c>
    </row>
    <row r="14" spans="1:29" ht="12.75">
      <c r="A14" s="10">
        <v>1</v>
      </c>
      <c r="B14" s="7">
        <f>TRUNC(C14/E14,3)</f>
        <v>2.923</v>
      </c>
      <c r="C14" s="4">
        <v>38</v>
      </c>
      <c r="D14" s="15" t="s">
        <v>33</v>
      </c>
      <c r="E14" s="5">
        <v>13</v>
      </c>
      <c r="F14" s="46">
        <f>F$12*$B14</f>
        <v>10.315267</v>
      </c>
      <c r="G14" s="46"/>
      <c r="H14" s="46">
        <f>H$12*$B14</f>
        <v>10.829715</v>
      </c>
      <c r="I14" s="46"/>
      <c r="J14" s="46">
        <f>J$12*$B14</f>
        <v>11.507851</v>
      </c>
      <c r="K14" s="46"/>
      <c r="L14" s="46">
        <f>L$12*$B14</f>
        <v>12.080759</v>
      </c>
      <c r="M14" s="46"/>
      <c r="N14" s="46">
        <f>N$12*$B14</f>
        <v>12.665359</v>
      </c>
      <c r="O14" s="46"/>
      <c r="P14" s="46">
        <f>P$12*$B14</f>
        <v>13.153500000000001</v>
      </c>
      <c r="Q14" s="46"/>
      <c r="R14" s="46">
        <f>R$12*$B14</f>
        <v>13.939787</v>
      </c>
      <c r="S14" s="46"/>
      <c r="T14" s="46">
        <f>T$12*$B14</f>
        <v>14.164858</v>
      </c>
      <c r="U14" s="46"/>
      <c r="V14" s="46">
        <f>V$12*$B14</f>
        <v>14.389929</v>
      </c>
      <c r="W14" s="46"/>
      <c r="X14" s="46">
        <f>X$12*$B14</f>
        <v>14.615</v>
      </c>
      <c r="Y14" s="46"/>
      <c r="Z14" s="46">
        <f>Z$12*$B14</f>
        <v>14.837148</v>
      </c>
      <c r="AA14" s="46"/>
      <c r="AB14" s="46">
        <f>AB$12*$B14</f>
        <v>15.512361000000002</v>
      </c>
      <c r="AC14" s="47"/>
    </row>
    <row r="15" spans="1:29" ht="12.75">
      <c r="A15" s="10">
        <v>2</v>
      </c>
      <c r="B15" s="7">
        <f>TRUNC(C15/E15,3)</f>
        <v>2.052</v>
      </c>
      <c r="C15" s="4">
        <v>39</v>
      </c>
      <c r="D15" s="15" t="s">
        <v>33</v>
      </c>
      <c r="E15" s="5">
        <v>19</v>
      </c>
      <c r="F15" s="46">
        <f>F$12*$B15</f>
        <v>7.241508</v>
      </c>
      <c r="G15" s="46"/>
      <c r="H15" s="46">
        <f>H$12*$B15</f>
        <v>7.60266</v>
      </c>
      <c r="I15" s="46"/>
      <c r="J15" s="46">
        <f>J$12*$B15</f>
        <v>8.078724</v>
      </c>
      <c r="K15" s="46"/>
      <c r="L15" s="46">
        <f>L$12*$B15</f>
        <v>8.480916</v>
      </c>
      <c r="M15" s="46"/>
      <c r="N15" s="46">
        <f>N$12*$B15</f>
        <v>8.891316</v>
      </c>
      <c r="O15" s="46"/>
      <c r="P15" s="46">
        <f>P$12*$B15</f>
        <v>9.234</v>
      </c>
      <c r="Q15" s="46"/>
      <c r="R15" s="46">
        <f>R$12*$B15</f>
        <v>9.785988</v>
      </c>
      <c r="S15" s="46"/>
      <c r="T15" s="46">
        <f>T$12*$B15</f>
        <v>9.943992</v>
      </c>
      <c r="U15" s="46"/>
      <c r="V15" s="46">
        <f>V$12*$B15</f>
        <v>10.101996</v>
      </c>
      <c r="W15" s="46"/>
      <c r="X15" s="46">
        <f>X$12*$B15</f>
        <v>10.26</v>
      </c>
      <c r="Y15" s="46"/>
      <c r="Z15" s="46">
        <f>Z$12*$B15</f>
        <v>10.415951999999999</v>
      </c>
      <c r="AA15" s="46"/>
      <c r="AB15" s="46">
        <f>AB$12*$B15</f>
        <v>10.889964</v>
      </c>
      <c r="AC15" s="47"/>
    </row>
    <row r="16" spans="1:29" ht="12.75">
      <c r="A16" s="10">
        <v>3</v>
      </c>
      <c r="B16" s="7">
        <f>C16/E16</f>
        <v>1.5555555555555556</v>
      </c>
      <c r="C16" s="4">
        <v>28</v>
      </c>
      <c r="D16" s="15" t="s">
        <v>33</v>
      </c>
      <c r="E16" s="5">
        <v>18</v>
      </c>
      <c r="F16" s="46">
        <f>F$12*$B16</f>
        <v>5.4895555555555555</v>
      </c>
      <c r="G16" s="46"/>
      <c r="H16" s="46">
        <f>H$12*$B16</f>
        <v>5.763333333333334</v>
      </c>
      <c r="I16" s="46"/>
      <c r="J16" s="46">
        <f>J$12*$B16</f>
        <v>6.1242222222222225</v>
      </c>
      <c r="K16" s="46"/>
      <c r="L16" s="46">
        <f>L$12*$B16</f>
        <v>6.429111111111111</v>
      </c>
      <c r="M16" s="46"/>
      <c r="N16" s="46">
        <f>N$12*$B16</f>
        <v>6.740222222222223</v>
      </c>
      <c r="O16" s="46"/>
      <c r="P16" s="46">
        <f>P$12*$B16</f>
        <v>7</v>
      </c>
      <c r="Q16" s="46"/>
      <c r="R16" s="46">
        <f>R$12*$B16</f>
        <v>7.418444444444445</v>
      </c>
      <c r="S16" s="46"/>
      <c r="T16" s="46">
        <f>T$12*$B16</f>
        <v>7.538222222222222</v>
      </c>
      <c r="U16" s="46"/>
      <c r="V16" s="46">
        <f>V$12*$B16</f>
        <v>7.658</v>
      </c>
      <c r="W16" s="46"/>
      <c r="X16" s="46">
        <f>X$12*$B16</f>
        <v>7.777777777777778</v>
      </c>
      <c r="Y16" s="46"/>
      <c r="Z16" s="46">
        <f>Z$12*$B16</f>
        <v>7.896</v>
      </c>
      <c r="AA16" s="46"/>
      <c r="AB16" s="46">
        <f>AB$12*$B16</f>
        <v>8.255333333333335</v>
      </c>
      <c r="AC16" s="47"/>
    </row>
    <row r="17" spans="1:29" ht="12.75">
      <c r="A17" s="10">
        <v>4</v>
      </c>
      <c r="B17" s="7">
        <v>1.31</v>
      </c>
      <c r="C17" s="4" t="s">
        <v>35</v>
      </c>
      <c r="D17" s="15" t="s">
        <v>33</v>
      </c>
      <c r="E17" s="5" t="s">
        <v>35</v>
      </c>
      <c r="F17" s="46">
        <f>F$12*$B17</f>
        <v>4.62299</v>
      </c>
      <c r="G17" s="46"/>
      <c r="H17" s="46">
        <f>H$12*$B17</f>
        <v>4.85355</v>
      </c>
      <c r="I17" s="46"/>
      <c r="J17" s="46">
        <f>J$12*$B17</f>
        <v>5.15747</v>
      </c>
      <c r="K17" s="46"/>
      <c r="L17" s="46">
        <f>L$12*$B17</f>
        <v>5.41423</v>
      </c>
      <c r="M17" s="46"/>
      <c r="N17" s="46">
        <f>N$12*$B17</f>
        <v>5.67623</v>
      </c>
      <c r="O17" s="46"/>
      <c r="P17" s="46">
        <f>P$12*$B17</f>
        <v>5.8950000000000005</v>
      </c>
      <c r="Q17" s="46"/>
      <c r="R17" s="46">
        <f>R$12*$B17</f>
        <v>6.24739</v>
      </c>
      <c r="S17" s="46"/>
      <c r="T17" s="46">
        <f>T$12*$B17</f>
        <v>6.348260000000001</v>
      </c>
      <c r="U17" s="46"/>
      <c r="V17" s="46">
        <f>V$12*$B17</f>
        <v>6.44913</v>
      </c>
      <c r="W17" s="46"/>
      <c r="X17" s="46">
        <f>X$12*$B17</f>
        <v>6.550000000000001</v>
      </c>
      <c r="Y17" s="46"/>
      <c r="Z17" s="46">
        <f>Z$12*$B17</f>
        <v>6.64956</v>
      </c>
      <c r="AA17" s="46"/>
      <c r="AB17" s="46">
        <f>AB$12*$B17</f>
        <v>6.952170000000001</v>
      </c>
      <c r="AC17" s="47"/>
    </row>
    <row r="18" spans="1:29" ht="13.5" thickBot="1">
      <c r="A18" s="11">
        <v>5</v>
      </c>
      <c r="B18" s="12">
        <f>C18/E18</f>
        <v>1.1290322580645162</v>
      </c>
      <c r="C18" s="13">
        <v>35</v>
      </c>
      <c r="D18" s="16" t="s">
        <v>33</v>
      </c>
      <c r="E18" s="14">
        <v>31</v>
      </c>
      <c r="F18" s="44">
        <f>F$12*$B18</f>
        <v>3.984354838709678</v>
      </c>
      <c r="G18" s="44"/>
      <c r="H18" s="44">
        <f>H$12*$B18</f>
        <v>4.183064516129033</v>
      </c>
      <c r="I18" s="44"/>
      <c r="J18" s="44">
        <f>J$12*$B18</f>
        <v>4.445</v>
      </c>
      <c r="K18" s="44"/>
      <c r="L18" s="44">
        <f>L$12*$B18</f>
        <v>4.666290322580646</v>
      </c>
      <c r="M18" s="44"/>
      <c r="N18" s="44">
        <f>N$12*$B18</f>
        <v>4.892096774193549</v>
      </c>
      <c r="O18" s="44"/>
      <c r="P18" s="44">
        <f>P$12*$B18</f>
        <v>5.080645161290323</v>
      </c>
      <c r="Q18" s="44"/>
      <c r="R18" s="44">
        <f>R$12*$B18</f>
        <v>5.384354838709678</v>
      </c>
      <c r="S18" s="44"/>
      <c r="T18" s="44">
        <f>T$12*$B18</f>
        <v>5.4712903225806455</v>
      </c>
      <c r="U18" s="44"/>
      <c r="V18" s="44">
        <f>V$12*$B18</f>
        <v>5.558225806451613</v>
      </c>
      <c r="W18" s="44"/>
      <c r="X18" s="44">
        <f>X$12*$B18</f>
        <v>5.645161290322581</v>
      </c>
      <c r="Y18" s="44"/>
      <c r="Z18" s="44">
        <f>Z$12*$B18</f>
        <v>5.730967741935484</v>
      </c>
      <c r="AA18" s="44"/>
      <c r="AB18" s="44">
        <f>AB$12*$B18</f>
        <v>5.991774193548388</v>
      </c>
      <c r="AC18" s="45"/>
    </row>
    <row r="19" spans="24:29" ht="6.75" customHeight="1">
      <c r="X19" s="3"/>
      <c r="Y19" s="3"/>
      <c r="Z19" s="3"/>
      <c r="AA19" s="3"/>
      <c r="AB19" s="3"/>
      <c r="AC19" s="3"/>
    </row>
    <row r="20" ht="13.5" thickBot="1">
      <c r="A20" s="8" t="s">
        <v>36</v>
      </c>
    </row>
    <row r="21" spans="1:41" ht="12.75">
      <c r="A21" s="59" t="s">
        <v>31</v>
      </c>
      <c r="B21" s="48"/>
      <c r="C21" s="48"/>
      <c r="D21" s="48"/>
      <c r="E21" s="48"/>
      <c r="F21" s="48">
        <f>TRUNC(F22/G22,3)</f>
        <v>3.47</v>
      </c>
      <c r="G21" s="48"/>
      <c r="H21" s="48">
        <f>TRUNC(H22/I22,3)</f>
        <v>3.55</v>
      </c>
      <c r="I21" s="48"/>
      <c r="J21" s="48">
        <f>TRUNC(J22/K22,3)</f>
        <v>3.625</v>
      </c>
      <c r="K21" s="48"/>
      <c r="L21" s="48">
        <f>TRUNC(L22/M22,3)</f>
        <v>3.687</v>
      </c>
      <c r="M21" s="48"/>
      <c r="N21" s="48">
        <f>TRUNC(N22/O22,3)</f>
        <v>3.75</v>
      </c>
      <c r="O21" s="48"/>
      <c r="P21" s="48">
        <f>TRUNC(P22/Q22,3)</f>
        <v>3.789</v>
      </c>
      <c r="Q21" s="48"/>
      <c r="R21" s="48">
        <f>TRUNC(R22/S22,3)</f>
        <v>3.888</v>
      </c>
      <c r="S21" s="48"/>
      <c r="T21" s="48">
        <f>TRUNC(T22/U22,3)</f>
        <v>3.933</v>
      </c>
      <c r="U21" s="48"/>
      <c r="V21" s="48">
        <f>TRUNC(V22/W22,3)</f>
        <v>3.944</v>
      </c>
      <c r="W21" s="48"/>
      <c r="X21" s="48">
        <f>TRUNC(X22/Y22,3)</f>
        <v>4.066</v>
      </c>
      <c r="Y21" s="48"/>
      <c r="Z21" s="48">
        <f>TRUNC(Z22/AA22,3)</f>
        <v>4.176</v>
      </c>
      <c r="AA21" s="48"/>
      <c r="AB21" s="48">
        <f>TRUNC(AB22/AC22,3)</f>
        <v>4.214</v>
      </c>
      <c r="AC21" s="48"/>
      <c r="AD21" s="48">
        <f>TRUNC(AD22/AE22,3)</f>
        <v>4.333</v>
      </c>
      <c r="AE21" s="48"/>
      <c r="AF21" s="48">
        <f>TRUNC(AF22/AG22,3)</f>
        <v>4.357</v>
      </c>
      <c r="AG21" s="48"/>
      <c r="AH21" s="48">
        <f>TRUNC(AH22/AI22,3)</f>
        <v>4.428</v>
      </c>
      <c r="AI21" s="48"/>
      <c r="AJ21" s="48">
        <f>TRUNC(AJ22/AK22,3)</f>
        <v>4.5</v>
      </c>
      <c r="AK21" s="48"/>
      <c r="AL21" s="48">
        <f>TRUNC(AL22/AM22,3)</f>
        <v>4.769</v>
      </c>
      <c r="AM21" s="48"/>
      <c r="AN21" s="48">
        <f>TRUNC(AN22/AO22,3)</f>
        <v>5.307</v>
      </c>
      <c r="AO21" s="49"/>
    </row>
    <row r="22" spans="1:41" ht="12.75">
      <c r="A22" s="60" t="s">
        <v>32</v>
      </c>
      <c r="B22" s="46"/>
      <c r="C22" s="46"/>
      <c r="D22" s="46"/>
      <c r="E22" s="46"/>
      <c r="F22" s="6">
        <v>59</v>
      </c>
      <c r="G22" s="6">
        <v>17</v>
      </c>
      <c r="H22" s="6">
        <v>71</v>
      </c>
      <c r="I22" s="6">
        <v>20</v>
      </c>
      <c r="J22" s="6">
        <v>58</v>
      </c>
      <c r="K22" s="6">
        <v>16</v>
      </c>
      <c r="L22" s="6">
        <v>59</v>
      </c>
      <c r="M22" s="6">
        <v>16</v>
      </c>
      <c r="N22" s="6">
        <v>60</v>
      </c>
      <c r="O22" s="6">
        <v>16</v>
      </c>
      <c r="P22" s="6">
        <v>72</v>
      </c>
      <c r="Q22" s="6">
        <v>19</v>
      </c>
      <c r="R22" s="6">
        <v>70</v>
      </c>
      <c r="S22" s="6">
        <v>18</v>
      </c>
      <c r="T22" s="6">
        <v>59</v>
      </c>
      <c r="U22" s="6">
        <v>15</v>
      </c>
      <c r="V22" s="6">
        <v>71</v>
      </c>
      <c r="W22" s="6">
        <v>18</v>
      </c>
      <c r="X22" s="6">
        <v>61</v>
      </c>
      <c r="Y22" s="6">
        <v>15</v>
      </c>
      <c r="Z22" s="6">
        <v>71</v>
      </c>
      <c r="AA22" s="6">
        <v>17</v>
      </c>
      <c r="AB22" s="6">
        <v>59</v>
      </c>
      <c r="AC22" s="6">
        <v>14</v>
      </c>
      <c r="AD22" s="6">
        <v>65</v>
      </c>
      <c r="AE22" s="6">
        <v>15</v>
      </c>
      <c r="AF22" s="6">
        <v>61</v>
      </c>
      <c r="AG22" s="6">
        <v>14</v>
      </c>
      <c r="AH22" s="6">
        <v>62</v>
      </c>
      <c r="AI22" s="6">
        <v>14</v>
      </c>
      <c r="AJ22" s="6">
        <v>63</v>
      </c>
      <c r="AK22" s="6">
        <v>14</v>
      </c>
      <c r="AL22" s="6">
        <v>62</v>
      </c>
      <c r="AM22" s="6">
        <v>13</v>
      </c>
      <c r="AN22" s="6">
        <v>69</v>
      </c>
      <c r="AO22" s="9">
        <v>13</v>
      </c>
    </row>
    <row r="23" spans="1:41" ht="12.75">
      <c r="A23" s="10">
        <v>1</v>
      </c>
      <c r="B23" s="7">
        <f aca="true" t="shared" si="9" ref="B23:B28">C23/E23</f>
        <v>3.4166666666666665</v>
      </c>
      <c r="C23" s="4">
        <v>41</v>
      </c>
      <c r="D23" s="15" t="s">
        <v>33</v>
      </c>
      <c r="E23" s="5">
        <v>12</v>
      </c>
      <c r="F23" s="46">
        <f aca="true" t="shared" si="10" ref="F23:F29">F$21*$B23</f>
        <v>11.855833333333333</v>
      </c>
      <c r="G23" s="46"/>
      <c r="H23" s="46">
        <f aca="true" t="shared" si="11" ref="H23:H28">H$21*$B23</f>
        <v>12.129166666666665</v>
      </c>
      <c r="I23" s="46"/>
      <c r="J23" s="46">
        <f aca="true" t="shared" si="12" ref="J23:J28">J$21*$B23</f>
        <v>12.385416666666666</v>
      </c>
      <c r="K23" s="46"/>
      <c r="L23" s="46">
        <f aca="true" t="shared" si="13" ref="L23:L28">L$21*$B23</f>
        <v>12.597249999999999</v>
      </c>
      <c r="M23" s="46"/>
      <c r="N23" s="46">
        <f aca="true" t="shared" si="14" ref="N23:N28">N$21*$B23</f>
        <v>12.8125</v>
      </c>
      <c r="O23" s="46"/>
      <c r="P23" s="46">
        <f aca="true" t="shared" si="15" ref="P23:P28">P$21*$B23</f>
        <v>12.94575</v>
      </c>
      <c r="Q23" s="46"/>
      <c r="R23" s="46">
        <f aca="true" t="shared" si="16" ref="R23:R28">R$21*$B23</f>
        <v>13.283999999999999</v>
      </c>
      <c r="S23" s="46"/>
      <c r="T23" s="46">
        <f aca="true" t="shared" si="17" ref="T23:T28">T$21*$B23</f>
        <v>13.43775</v>
      </c>
      <c r="U23" s="46"/>
      <c r="V23" s="46">
        <f aca="true" t="shared" si="18" ref="V23:V28">V$21*$B23</f>
        <v>13.475333333333333</v>
      </c>
      <c r="W23" s="46"/>
      <c r="X23" s="46">
        <f aca="true" t="shared" si="19" ref="X23:X28">X$21*$B23</f>
        <v>13.892166666666666</v>
      </c>
      <c r="Y23" s="46"/>
      <c r="Z23" s="46">
        <f aca="true" t="shared" si="20" ref="Z23:Z28">Z$21*$B23</f>
        <v>14.268</v>
      </c>
      <c r="AA23" s="46"/>
      <c r="AB23" s="46">
        <f aca="true" t="shared" si="21" ref="AB23:AB28">AB$21*$B23</f>
        <v>14.397833333333335</v>
      </c>
      <c r="AC23" s="46"/>
      <c r="AD23" s="46">
        <f aca="true" t="shared" si="22" ref="AD23:AD28">AD$21*$B23</f>
        <v>14.804416666666667</v>
      </c>
      <c r="AE23" s="46"/>
      <c r="AF23" s="46">
        <f aca="true" t="shared" si="23" ref="AF23:AF28">AF$21*$B23</f>
        <v>14.886416666666667</v>
      </c>
      <c r="AG23" s="46"/>
      <c r="AH23" s="46">
        <f aca="true" t="shared" si="24" ref="AH23:AH28">AH$21*$B23</f>
        <v>15.129</v>
      </c>
      <c r="AI23" s="46"/>
      <c r="AJ23" s="46">
        <f aca="true" t="shared" si="25" ref="AJ23:AJ28">AJ$21*$B23</f>
        <v>15.375</v>
      </c>
      <c r="AK23" s="46"/>
      <c r="AL23" s="46">
        <f aca="true" t="shared" si="26" ref="AL23:AL28">AL$21*$B23</f>
        <v>16.294083333333333</v>
      </c>
      <c r="AM23" s="46"/>
      <c r="AN23" s="46">
        <f aca="true" t="shared" si="27" ref="AN23:AN28">AN$21*$B23</f>
        <v>18.13225</v>
      </c>
      <c r="AO23" s="47"/>
    </row>
    <row r="24" spans="1:41" ht="12.75">
      <c r="A24" s="10">
        <v>2</v>
      </c>
      <c r="B24" s="7">
        <f t="shared" si="9"/>
        <v>2.533333333333333</v>
      </c>
      <c r="C24" s="4">
        <v>38</v>
      </c>
      <c r="D24" s="15" t="s">
        <v>33</v>
      </c>
      <c r="E24" s="5">
        <v>15</v>
      </c>
      <c r="F24" s="46">
        <f t="shared" si="10"/>
        <v>8.790666666666667</v>
      </c>
      <c r="G24" s="46"/>
      <c r="H24" s="46">
        <f t="shared" si="11"/>
        <v>8.993333333333332</v>
      </c>
      <c r="I24" s="46"/>
      <c r="J24" s="46">
        <f t="shared" si="12"/>
        <v>9.183333333333334</v>
      </c>
      <c r="K24" s="46"/>
      <c r="L24" s="46">
        <f t="shared" si="13"/>
        <v>9.340399999999999</v>
      </c>
      <c r="M24" s="46"/>
      <c r="N24" s="46">
        <f>N$21*$B24</f>
        <v>9.5</v>
      </c>
      <c r="O24" s="46"/>
      <c r="P24" s="46">
        <f t="shared" si="15"/>
        <v>9.5988</v>
      </c>
      <c r="Q24" s="46"/>
      <c r="R24" s="46">
        <f t="shared" si="16"/>
        <v>9.849599999999999</v>
      </c>
      <c r="S24" s="46"/>
      <c r="T24" s="46">
        <f t="shared" si="17"/>
        <v>9.9636</v>
      </c>
      <c r="U24" s="46"/>
      <c r="V24" s="46">
        <f t="shared" si="18"/>
        <v>9.991466666666666</v>
      </c>
      <c r="W24" s="46"/>
      <c r="X24" s="46">
        <f t="shared" si="19"/>
        <v>10.300533333333332</v>
      </c>
      <c r="Y24" s="46"/>
      <c r="Z24" s="46">
        <f t="shared" si="20"/>
        <v>10.5792</v>
      </c>
      <c r="AA24" s="46"/>
      <c r="AB24" s="46">
        <f t="shared" si="21"/>
        <v>10.675466666666667</v>
      </c>
      <c r="AC24" s="46"/>
      <c r="AD24" s="46">
        <f t="shared" si="22"/>
        <v>10.976933333333333</v>
      </c>
      <c r="AE24" s="46"/>
      <c r="AF24" s="46">
        <f t="shared" si="23"/>
        <v>11.037733333333334</v>
      </c>
      <c r="AG24" s="46"/>
      <c r="AH24" s="46">
        <f t="shared" si="24"/>
        <v>11.2176</v>
      </c>
      <c r="AI24" s="46"/>
      <c r="AJ24" s="46">
        <f t="shared" si="25"/>
        <v>11.399999999999999</v>
      </c>
      <c r="AK24" s="46"/>
      <c r="AL24" s="46">
        <f t="shared" si="26"/>
        <v>12.081466666666666</v>
      </c>
      <c r="AM24" s="46"/>
      <c r="AN24" s="46">
        <f t="shared" si="27"/>
        <v>13.4444</v>
      </c>
      <c r="AO24" s="47"/>
    </row>
    <row r="25" spans="1:41" ht="12.75">
      <c r="A25" s="10">
        <v>3</v>
      </c>
      <c r="B25" s="7">
        <f t="shared" si="9"/>
        <v>2.0588235294117645</v>
      </c>
      <c r="C25" s="4">
        <v>35</v>
      </c>
      <c r="D25" s="15" t="s">
        <v>33</v>
      </c>
      <c r="E25" s="5">
        <v>17</v>
      </c>
      <c r="F25" s="46">
        <f t="shared" si="10"/>
        <v>7.144117647058823</v>
      </c>
      <c r="G25" s="46"/>
      <c r="H25" s="46">
        <f t="shared" si="11"/>
        <v>7.308823529411764</v>
      </c>
      <c r="I25" s="46"/>
      <c r="J25" s="46">
        <f t="shared" si="12"/>
        <v>7.463235294117647</v>
      </c>
      <c r="K25" s="46"/>
      <c r="L25" s="46">
        <f t="shared" si="13"/>
        <v>7.5908823529411755</v>
      </c>
      <c r="M25" s="46"/>
      <c r="N25" s="46">
        <f t="shared" si="14"/>
        <v>7.720588235294117</v>
      </c>
      <c r="O25" s="46"/>
      <c r="P25" s="46">
        <f t="shared" si="15"/>
        <v>7.800882352941176</v>
      </c>
      <c r="Q25" s="46"/>
      <c r="R25" s="46">
        <f t="shared" si="16"/>
        <v>8.00470588235294</v>
      </c>
      <c r="S25" s="46"/>
      <c r="T25" s="46">
        <f t="shared" si="17"/>
        <v>8.097352941176469</v>
      </c>
      <c r="U25" s="46"/>
      <c r="V25" s="46">
        <f t="shared" si="18"/>
        <v>8.12</v>
      </c>
      <c r="W25" s="46"/>
      <c r="X25" s="46">
        <f t="shared" si="19"/>
        <v>8.371176470588233</v>
      </c>
      <c r="Y25" s="46"/>
      <c r="Z25" s="46">
        <f t="shared" si="20"/>
        <v>8.59764705882353</v>
      </c>
      <c r="AA25" s="46"/>
      <c r="AB25" s="46">
        <f t="shared" si="21"/>
        <v>8.675882352941176</v>
      </c>
      <c r="AC25" s="46"/>
      <c r="AD25" s="46">
        <f t="shared" si="22"/>
        <v>8.920882352941176</v>
      </c>
      <c r="AE25" s="46"/>
      <c r="AF25" s="46">
        <f t="shared" si="23"/>
        <v>8.97029411764706</v>
      </c>
      <c r="AG25" s="46"/>
      <c r="AH25" s="46">
        <f t="shared" si="24"/>
        <v>9.116470588235293</v>
      </c>
      <c r="AI25" s="46"/>
      <c r="AJ25" s="46">
        <f t="shared" si="25"/>
        <v>9.26470588235294</v>
      </c>
      <c r="AK25" s="46"/>
      <c r="AL25" s="46">
        <f t="shared" si="26"/>
        <v>9.818529411764706</v>
      </c>
      <c r="AM25" s="46"/>
      <c r="AN25" s="46">
        <f t="shared" si="27"/>
        <v>10.926176470588235</v>
      </c>
      <c r="AO25" s="47"/>
    </row>
    <row r="26" spans="1:41" ht="12.75">
      <c r="A26" s="10">
        <v>4</v>
      </c>
      <c r="B26" s="7">
        <f t="shared" si="9"/>
        <v>1.736842105263158</v>
      </c>
      <c r="C26" s="4">
        <v>33</v>
      </c>
      <c r="D26" s="15" t="s">
        <v>33</v>
      </c>
      <c r="E26" s="5">
        <v>19</v>
      </c>
      <c r="F26" s="46">
        <f t="shared" si="10"/>
        <v>6.0268421052631584</v>
      </c>
      <c r="G26" s="46"/>
      <c r="H26" s="46">
        <f t="shared" si="11"/>
        <v>6.16578947368421</v>
      </c>
      <c r="I26" s="46"/>
      <c r="J26" s="46">
        <f t="shared" si="12"/>
        <v>6.296052631578948</v>
      </c>
      <c r="K26" s="46"/>
      <c r="L26" s="46">
        <f t="shared" si="13"/>
        <v>6.403736842105263</v>
      </c>
      <c r="M26" s="46"/>
      <c r="N26" s="46">
        <f t="shared" si="14"/>
        <v>6.5131578947368425</v>
      </c>
      <c r="O26" s="46"/>
      <c r="P26" s="46">
        <f t="shared" si="15"/>
        <v>6.580894736842105</v>
      </c>
      <c r="Q26" s="46"/>
      <c r="R26" s="46">
        <f t="shared" si="16"/>
        <v>6.752842105263158</v>
      </c>
      <c r="S26" s="46"/>
      <c r="T26" s="46">
        <f t="shared" si="17"/>
        <v>6.831</v>
      </c>
      <c r="U26" s="46"/>
      <c r="V26" s="46">
        <f t="shared" si="18"/>
        <v>6.850105263157895</v>
      </c>
      <c r="W26" s="46"/>
      <c r="X26" s="46">
        <f t="shared" si="19"/>
        <v>7.062</v>
      </c>
      <c r="Y26" s="46"/>
      <c r="Z26" s="46">
        <f t="shared" si="20"/>
        <v>7.253052631578948</v>
      </c>
      <c r="AA26" s="46"/>
      <c r="AB26" s="46">
        <f t="shared" si="21"/>
        <v>7.319052631578948</v>
      </c>
      <c r="AC26" s="46"/>
      <c r="AD26" s="46">
        <f t="shared" si="22"/>
        <v>7.525736842105264</v>
      </c>
      <c r="AE26" s="46"/>
      <c r="AF26" s="46">
        <f t="shared" si="23"/>
        <v>7.5674210526315795</v>
      </c>
      <c r="AG26" s="46"/>
      <c r="AH26" s="46">
        <f t="shared" si="24"/>
        <v>7.690736842105263</v>
      </c>
      <c r="AI26" s="46"/>
      <c r="AJ26" s="46">
        <f t="shared" si="25"/>
        <v>7.815789473684211</v>
      </c>
      <c r="AK26" s="46"/>
      <c r="AL26" s="46">
        <f t="shared" si="26"/>
        <v>8.283000000000001</v>
      </c>
      <c r="AM26" s="46"/>
      <c r="AN26" s="46">
        <f t="shared" si="27"/>
        <v>9.21742105263158</v>
      </c>
      <c r="AO26" s="47"/>
    </row>
    <row r="27" spans="1:41" ht="12.75">
      <c r="A27" s="10">
        <v>5</v>
      </c>
      <c r="B27" s="7">
        <f t="shared" si="9"/>
        <v>1.4782608695652173</v>
      </c>
      <c r="C27" s="4">
        <v>34</v>
      </c>
      <c r="D27" s="15" t="s">
        <v>33</v>
      </c>
      <c r="E27" s="5">
        <v>23</v>
      </c>
      <c r="F27" s="46">
        <f t="shared" si="10"/>
        <v>5.129565217391304</v>
      </c>
      <c r="G27" s="46"/>
      <c r="H27" s="46">
        <f t="shared" si="11"/>
        <v>5.247826086956521</v>
      </c>
      <c r="I27" s="46"/>
      <c r="J27" s="46">
        <f t="shared" si="12"/>
        <v>5.358695652173913</v>
      </c>
      <c r="K27" s="46"/>
      <c r="L27" s="46">
        <f t="shared" si="13"/>
        <v>5.450347826086956</v>
      </c>
      <c r="M27" s="46"/>
      <c r="N27" s="46">
        <f t="shared" si="14"/>
        <v>5.5434782608695645</v>
      </c>
      <c r="O27" s="46"/>
      <c r="P27" s="46">
        <f t="shared" si="15"/>
        <v>5.6011304347826085</v>
      </c>
      <c r="Q27" s="46"/>
      <c r="R27" s="46">
        <f t="shared" si="16"/>
        <v>5.747478260869564</v>
      </c>
      <c r="S27" s="46"/>
      <c r="T27" s="46">
        <f t="shared" si="17"/>
        <v>5.813999999999999</v>
      </c>
      <c r="U27" s="46"/>
      <c r="V27" s="46">
        <f t="shared" si="18"/>
        <v>5.830260869565217</v>
      </c>
      <c r="W27" s="46"/>
      <c r="X27" s="46">
        <f t="shared" si="19"/>
        <v>6.010608695652174</v>
      </c>
      <c r="Y27" s="46"/>
      <c r="Z27" s="46">
        <f t="shared" si="20"/>
        <v>6.173217391304347</v>
      </c>
      <c r="AA27" s="46"/>
      <c r="AB27" s="46">
        <f t="shared" si="21"/>
        <v>6.229391304347827</v>
      </c>
      <c r="AC27" s="46"/>
      <c r="AD27" s="46">
        <f t="shared" si="22"/>
        <v>6.405304347826087</v>
      </c>
      <c r="AE27" s="46"/>
      <c r="AF27" s="46">
        <f t="shared" si="23"/>
        <v>6.440782608695652</v>
      </c>
      <c r="AG27" s="46"/>
      <c r="AH27" s="46">
        <f t="shared" si="24"/>
        <v>6.545739130434782</v>
      </c>
      <c r="AI27" s="46"/>
      <c r="AJ27" s="46">
        <f t="shared" si="25"/>
        <v>6.652173913043478</v>
      </c>
      <c r="AK27" s="46"/>
      <c r="AL27" s="46">
        <f t="shared" si="26"/>
        <v>7.0498260869565215</v>
      </c>
      <c r="AM27" s="46"/>
      <c r="AN27" s="46">
        <f t="shared" si="27"/>
        <v>7.845130434782609</v>
      </c>
      <c r="AO27" s="47"/>
    </row>
    <row r="28" spans="1:41" ht="13.5" thickBot="1">
      <c r="A28" s="11">
        <v>6</v>
      </c>
      <c r="B28" s="12">
        <f t="shared" si="9"/>
        <v>1.2692307692307692</v>
      </c>
      <c r="C28" s="13">
        <v>33</v>
      </c>
      <c r="D28" s="16" t="s">
        <v>33</v>
      </c>
      <c r="E28" s="14">
        <v>26</v>
      </c>
      <c r="F28" s="46">
        <f t="shared" si="10"/>
        <v>4.404230769230769</v>
      </c>
      <c r="G28" s="44"/>
      <c r="H28" s="44">
        <f t="shared" si="11"/>
        <v>4.50576923076923</v>
      </c>
      <c r="I28" s="44"/>
      <c r="J28" s="44">
        <f t="shared" si="12"/>
        <v>4.600961538461538</v>
      </c>
      <c r="K28" s="44"/>
      <c r="L28" s="44">
        <f t="shared" si="13"/>
        <v>4.679653846153846</v>
      </c>
      <c r="M28" s="44"/>
      <c r="N28" s="44">
        <f t="shared" si="14"/>
        <v>4.759615384615384</v>
      </c>
      <c r="O28" s="44"/>
      <c r="P28" s="44">
        <f t="shared" si="15"/>
        <v>4.809115384615384</v>
      </c>
      <c r="Q28" s="44"/>
      <c r="R28" s="44">
        <f t="shared" si="16"/>
        <v>4.934769230769231</v>
      </c>
      <c r="S28" s="44"/>
      <c r="T28" s="44">
        <f t="shared" si="17"/>
        <v>4.991884615384615</v>
      </c>
      <c r="U28" s="44"/>
      <c r="V28" s="44">
        <f t="shared" si="18"/>
        <v>5.005846153846154</v>
      </c>
      <c r="W28" s="44"/>
      <c r="X28" s="44">
        <f t="shared" si="19"/>
        <v>5.160692307692307</v>
      </c>
      <c r="Y28" s="44"/>
      <c r="Z28" s="44">
        <f t="shared" si="20"/>
        <v>5.300307692307692</v>
      </c>
      <c r="AA28" s="44"/>
      <c r="AB28" s="44">
        <f t="shared" si="21"/>
        <v>5.348538461538462</v>
      </c>
      <c r="AC28" s="44"/>
      <c r="AD28" s="44">
        <f t="shared" si="22"/>
        <v>5.499576923076923</v>
      </c>
      <c r="AE28" s="44"/>
      <c r="AF28" s="44">
        <f t="shared" si="23"/>
        <v>5.530038461538462</v>
      </c>
      <c r="AG28" s="44"/>
      <c r="AH28" s="44">
        <f t="shared" si="24"/>
        <v>5.620153846153846</v>
      </c>
      <c r="AI28" s="44"/>
      <c r="AJ28" s="44">
        <f t="shared" si="25"/>
        <v>5.711538461538462</v>
      </c>
      <c r="AK28" s="44"/>
      <c r="AL28" s="44">
        <f t="shared" si="26"/>
        <v>6.052961538461538</v>
      </c>
      <c r="AM28" s="44"/>
      <c r="AN28" s="44">
        <f t="shared" si="27"/>
        <v>6.735807692307692</v>
      </c>
      <c r="AO28" s="45"/>
    </row>
    <row r="29" ht="12.75">
      <c r="F29" s="46">
        <f>F$21*$B29</f>
        <v>0</v>
      </c>
    </row>
    <row r="30" ht="12.75">
      <c r="A30" s="8" t="s">
        <v>37</v>
      </c>
    </row>
    <row r="31" spans="1:5" ht="12.75">
      <c r="A31" s="50" t="s">
        <v>31</v>
      </c>
      <c r="B31" s="51"/>
      <c r="C31" s="51"/>
      <c r="D31" s="51"/>
      <c r="E31" s="52"/>
    </row>
    <row r="32" spans="1:5" ht="12.75">
      <c r="A32" s="50" t="s">
        <v>32</v>
      </c>
      <c r="B32" s="51"/>
      <c r="C32" s="51"/>
      <c r="D32" s="51"/>
      <c r="E32" s="52"/>
    </row>
    <row r="33" spans="1:5" ht="12.75">
      <c r="A33" s="6">
        <v>1</v>
      </c>
      <c r="B33" s="7">
        <f>TRUNC(C33/E33,3)</f>
        <v>3.416</v>
      </c>
      <c r="C33" s="4">
        <v>41</v>
      </c>
      <c r="D33" s="15"/>
      <c r="E33" s="5">
        <v>12</v>
      </c>
    </row>
    <row r="34" spans="1:5" ht="12.75">
      <c r="A34" s="6">
        <v>2</v>
      </c>
      <c r="B34" s="7">
        <f>TRUNC(C34/E34,3)</f>
        <v>2.533</v>
      </c>
      <c r="C34" s="4">
        <v>38</v>
      </c>
      <c r="D34" s="15"/>
      <c r="E34" s="5">
        <v>15</v>
      </c>
    </row>
    <row r="35" spans="1:5" ht="12.75">
      <c r="A35" s="6">
        <v>3</v>
      </c>
      <c r="B35" s="7">
        <f>TRUNC(C35/E35,3)</f>
        <v>2.058</v>
      </c>
      <c r="C35" s="4">
        <v>35</v>
      </c>
      <c r="D35" s="15"/>
      <c r="E35" s="5">
        <v>17</v>
      </c>
    </row>
    <row r="36" spans="1:5" ht="12.75">
      <c r="A36" s="6">
        <v>4</v>
      </c>
      <c r="B36" s="7">
        <f>TRUNC(C36/E36,3)</f>
        <v>1.736</v>
      </c>
      <c r="C36" s="4">
        <v>33</v>
      </c>
      <c r="D36" s="15"/>
      <c r="E36" s="5">
        <v>19</v>
      </c>
    </row>
    <row r="37" spans="1:5" ht="12.75">
      <c r="A37" s="6">
        <v>5</v>
      </c>
      <c r="B37" s="7">
        <v>1.474</v>
      </c>
      <c r="C37" s="4" t="s">
        <v>35</v>
      </c>
      <c r="D37" s="15"/>
      <c r="E37" s="5" t="s">
        <v>35</v>
      </c>
    </row>
    <row r="38" spans="1:5" ht="12.75">
      <c r="A38" s="6">
        <v>6</v>
      </c>
      <c r="B38" s="7">
        <v>1.263</v>
      </c>
      <c r="C38" s="4" t="s">
        <v>35</v>
      </c>
      <c r="D38" s="15"/>
      <c r="E38" s="5" t="s">
        <v>35</v>
      </c>
    </row>
  </sheetData>
  <printOptions/>
  <pageMargins left="0.75" right="0.75" top="1" bottom="1" header="0.5" footer="0.5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Admin</cp:lastModifiedBy>
  <cp:lastPrinted>2002-01-30T10:18:42Z</cp:lastPrinted>
  <dcterms:created xsi:type="dcterms:W3CDTF">1999-12-03T15:25:50Z</dcterms:created>
  <dcterms:modified xsi:type="dcterms:W3CDTF">2010-05-03T15:50:43Z</dcterms:modified>
  <cp:category/>
  <cp:version/>
  <cp:contentType/>
  <cp:contentStatus/>
</cp:coreProperties>
</file>