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3885" windowWidth="14940" windowHeight="8640" tabRatio="966" activeTab="0"/>
  </bookViews>
  <sheets>
    <sheet name="SIPARIO" sheetId="1" r:id="rId1"/>
    <sheet name="автоматика_комплектация" sheetId="2" r:id="rId2"/>
    <sheet name="к-ты автоматики" sheetId="3" r:id="rId3"/>
    <sheet name="профили для раздвижных дверей" sheetId="4" r:id="rId4"/>
    <sheet name="к-ты профилей" sheetId="5" r:id="rId5"/>
    <sheet name="к-ты профилей2" sheetId="6" r:id="rId6"/>
  </sheets>
  <definedNames>
    <definedName name="_xlnm.Print_Area" localSheetId="0">'SIPARIO'!$B$1:$G$56</definedName>
    <definedName name="_xlnm.Print_Area" localSheetId="1">'автоматика_комплектация'!$B$1:$G$59</definedName>
    <definedName name="_xlnm.Print_Area" localSheetId="2">'к-ты автоматики'!$B$1:$G$54</definedName>
    <definedName name="_xlnm.Print_Area" localSheetId="4">'к-ты профилей'!$A$1:$J$51</definedName>
    <definedName name="_xlnm.Print_Area" localSheetId="5">'к-ты профилей2'!$B$1:$J$31</definedName>
    <definedName name="_xlnm.Print_Area" localSheetId="3">'профили для раздвижных дверей'!$B$1:$G$54</definedName>
  </definedNames>
  <calcPr fullCalcOnLoad="1"/>
</workbook>
</file>

<file path=xl/sharedStrings.xml><?xml version="1.0" encoding="utf-8"?>
<sst xmlns="http://schemas.openxmlformats.org/spreadsheetml/2006/main" count="425" uniqueCount="285">
  <si>
    <t>Артикул</t>
  </si>
  <si>
    <t>Предельный
вес створок</t>
  </si>
  <si>
    <t>Ширина
прохода</t>
  </si>
  <si>
    <t>(75+75) кг</t>
  </si>
  <si>
    <t xml:space="preserve">(125+125) кг </t>
  </si>
  <si>
    <t>Предельный
вес створки</t>
  </si>
  <si>
    <t xml:space="preserve">до 250 кг </t>
  </si>
  <si>
    <t xml:space="preserve">Наименование </t>
  </si>
  <si>
    <t xml:space="preserve">Крышка профиля для Corsa/Rodeo  </t>
  </si>
  <si>
    <t xml:space="preserve">Крышка профиля для Corsa/Rodeo </t>
  </si>
  <si>
    <t>Наименование</t>
  </si>
  <si>
    <t xml:space="preserve">Рычаг для открывания створки вовнутрь </t>
  </si>
  <si>
    <t>Рычаг для открывания створки наружу</t>
  </si>
  <si>
    <t>Фотоэлементы безопасности (одна линия приемник-передатчик)</t>
  </si>
  <si>
    <t>Пульт управления для MR8104/8105</t>
  </si>
  <si>
    <t>Программатор режимов работы</t>
  </si>
  <si>
    <t>Система резервного питания для PB1100</t>
  </si>
  <si>
    <t>Система резервного питания для MCORSA/MRODEO (без аккумуляторов)</t>
  </si>
  <si>
    <t>Электрический замок для Corsa / Rodeo</t>
  </si>
  <si>
    <t>ИК радар безопасности ширина - 340 мм</t>
  </si>
  <si>
    <t xml:space="preserve">Алюминиевый профиль с нейлоновым рельсом для Corsa/Rodeo </t>
  </si>
  <si>
    <t>001MCORSA</t>
  </si>
  <si>
    <t>001MRODEO</t>
  </si>
  <si>
    <t>001PB1100</t>
  </si>
  <si>
    <t>001PB2100</t>
  </si>
  <si>
    <t>001PLCD 3,42</t>
  </si>
  <si>
    <t>001LC00 3,4</t>
  </si>
  <si>
    <t>001PLCD1</t>
  </si>
  <si>
    <t>001LC00</t>
  </si>
  <si>
    <t>001МА965</t>
  </si>
  <si>
    <t>001PB1001</t>
  </si>
  <si>
    <t>001PB1002</t>
  </si>
  <si>
    <t>001PF2100</t>
  </si>
  <si>
    <t>001LTC</t>
  </si>
  <si>
    <t>001MF9011</t>
  </si>
  <si>
    <t>001MRT001</t>
  </si>
  <si>
    <t>001МА7041</t>
  </si>
  <si>
    <t>001МА7034</t>
  </si>
  <si>
    <t>001МА7036</t>
  </si>
  <si>
    <t>001МА7012</t>
  </si>
  <si>
    <t>001MP8030</t>
  </si>
  <si>
    <t>001MP8060</t>
  </si>
  <si>
    <t>001MR8334</t>
  </si>
  <si>
    <t>Крышки боковые несущего профиля</t>
  </si>
  <si>
    <t>Коврик контактный 800х300 мм.</t>
  </si>
  <si>
    <t>Коврик контактный 800х600 мм.</t>
  </si>
  <si>
    <t>ДЛЯ РАЗДВИЖНЫХ АВТОМАТИЧЕСКИХ ДВЕРЕЙ</t>
  </si>
  <si>
    <t>Ширина проема дверей до 1700 мм</t>
  </si>
  <si>
    <t>Ширина проема дверей до 2200 мм</t>
  </si>
  <si>
    <t>Ширина проема дверей до 3000 мм</t>
  </si>
  <si>
    <t>ДЛЯ РАСПАШНЫХ АВТОМАТИЧЕСКИХ ДВЕРЕЙ</t>
  </si>
  <si>
    <t>Состав:</t>
  </si>
  <si>
    <t>Привод FLY (001РВ1100)</t>
  </si>
  <si>
    <t>Рычаг открывания во внутрь (001РВ1001)</t>
  </si>
  <si>
    <t>ДОПОЛНИТЕЛЬНАЯ КОМПЛЕКТАЦИЯ</t>
  </si>
  <si>
    <t>КОМПЛЕКТЫ АВТОМАТИКИ 
ДЛЯ РАЗДВИЖНЫХ И РАСПАШНЫХ ДВЕРЕЙ</t>
  </si>
  <si>
    <t>КОМПЛЕКТЫ АЛЮМИНИЕВЫХ ПРОФИЛЕЙ 
ДЛЯ АВТОМАТИЗАЦИИ СУЩЕСТВУЮЩИХ СТВОРОК</t>
  </si>
  <si>
    <t>ДЛЯ ПОДВЕСКИ СТВОРОК ИЗ СТЕКЛА*</t>
  </si>
  <si>
    <t>Ширина проема до 2000 мм</t>
  </si>
  <si>
    <t>001MA7570</t>
  </si>
  <si>
    <t>001MAM600</t>
  </si>
  <si>
    <t>ДЛЯ ПОДВЕСКИ СТВОРОК ИЗ ЛЮБЫХ ДРУГИХ МАТЕРИАЛОВ**</t>
  </si>
  <si>
    <t>Ширина проема до 2500 мм</t>
  </si>
  <si>
    <t>001MAM613</t>
  </si>
  <si>
    <t>001MAM699</t>
  </si>
  <si>
    <t>001MAM003</t>
  </si>
  <si>
    <t>Профиль подвесной, 2,5 м.</t>
  </si>
  <si>
    <t>Профиль нижний направляющий, 2,5 м.</t>
  </si>
  <si>
    <t>КОМПЛЕКТЫ АЛЮМИНИЕВЫХ ПРОФИЛЕЙ 
ДЛЯ ИЗГОТОВЛЕНИЯ РАЗДВИЖНЫХ ДВЕРЕЙ</t>
  </si>
  <si>
    <t>Комплект профилей S20 для проема до W1200xH2500*</t>
  </si>
  <si>
    <t>Комплект профилей S40 для проема W1200xH2400*</t>
  </si>
  <si>
    <t>Комплект профилей S20 для проема до W2500xH2500*</t>
  </si>
  <si>
    <t>Комплект профилей S40 для проема W2400xH2400*</t>
  </si>
  <si>
    <t>Комплект профилей S40 для проема W4800xH2400*</t>
  </si>
  <si>
    <t>* Под стекло толщиной 8 мм.</t>
  </si>
  <si>
    <t>СИСТЕМА "АНТИПАНИКА"</t>
  </si>
  <si>
    <t>001MI6010</t>
  </si>
  <si>
    <t>Комплект системы для 1 подвижной створки шириной до 1100 мм</t>
  </si>
  <si>
    <t>001MI6110</t>
  </si>
  <si>
    <t>Комплект системы для 1 подвижной створки шириной до 1500 мм</t>
  </si>
  <si>
    <t>001MI6020</t>
  </si>
  <si>
    <t>Комплект системы для 2 подвижных створок шириной до 1100 мм</t>
  </si>
  <si>
    <t>001MI6120</t>
  </si>
  <si>
    <t>Комплект системы для 2 подвижных створок шириной до 1500 мм</t>
  </si>
  <si>
    <t>001MI6030</t>
  </si>
  <si>
    <t>Комплект системы для 1 подвижной и 1 фиксированной створки шириной до 1100 мм</t>
  </si>
  <si>
    <t>001MI6130</t>
  </si>
  <si>
    <t>Комплект системы для 1 подвижной и 1 фиксированной створки шириной до 1500 мм</t>
  </si>
  <si>
    <t>001MI6040</t>
  </si>
  <si>
    <t>Комплект системы для 2 подвижных и 2 фиксированных створок шириной до 1100 мм</t>
  </si>
  <si>
    <t>001MI6140</t>
  </si>
  <si>
    <t>Комплект системы для 2 подвижных и 2 фиксированных створок шириной до 1500 мм</t>
  </si>
  <si>
    <t xml:space="preserve">
</t>
  </si>
  <si>
    <t>ОБОРУДОВАНИЕ И АКСЕССУАРЫ ДЛЯ РАЗДВИЖНЫХ И РАСПАШНЫХ ДВЕРЕЙ</t>
  </si>
  <si>
    <t xml:space="preserve">         Каждый комплект автоматики для раздвижных двустворчатых дверей</t>
  </si>
  <si>
    <t xml:space="preserve">         включает в себя:</t>
  </si>
  <si>
    <t xml:space="preserve">         2. Тележку подвеса роликовую (4 шт.)</t>
  </si>
  <si>
    <t xml:space="preserve">         3. Зубчатый ремень  </t>
  </si>
  <si>
    <t xml:space="preserve">         4. Алюминиевый профиль с нейлоновым рельсом для Corsa/Rodeo </t>
  </si>
  <si>
    <t xml:space="preserve">         5. Крышку профиля для Corsa/Rodeo  </t>
  </si>
  <si>
    <t xml:space="preserve">         6. Крышки боковые несущего профиля</t>
  </si>
  <si>
    <t>ДЛЯ ОДНОСТВОРЧАТОЙ РАЗДВИЖНОЙ ДВЕРИ</t>
  </si>
  <si>
    <t xml:space="preserve">ДЛЯ ДВУСТВОРЧАТЫХ РАЗДВИЖНЫХ ДВЕРЕЙ </t>
  </si>
  <si>
    <t>ДЛЯ ОДНОЙ ПОДВИЖНОЙ И ОДНОЙ НЕПОДВИЖНОЙ СТВОРКИ</t>
  </si>
  <si>
    <t>ДЛЯ ДВУХ ПОДВИЖНЫХ И ДВУХ НЕПОДВИЖНЫХ СТВОРОК</t>
  </si>
  <si>
    <t>Профили для подвески створок из закаленного стекла толщиной 10 мм с кронштейнами для фиксации к тележкам и нижними направляющими, 1 шт.</t>
  </si>
  <si>
    <t>Накладка центральная нейтральная для подвижных створок, 6 м.</t>
  </si>
  <si>
    <t>НЕОБХОДИМЫЕ АКСЕССУАРЫ ДЛЯ ПРИВОДОВ РАСПАШНЫХ ДВЕРЕЙ</t>
  </si>
  <si>
    <t>СЕРИЯ S20</t>
  </si>
  <si>
    <t>MAL199*</t>
  </si>
  <si>
    <t>Профиль вертикальный окантовочный для подвижных и фиксированных створок, м.</t>
  </si>
  <si>
    <t>MAL200*</t>
  </si>
  <si>
    <t>Профиль окантовочный для крепления неподвижных створок в проеме, м.</t>
  </si>
  <si>
    <t>MAL201</t>
  </si>
  <si>
    <t>Уплотнитель резиновый боковой на край подвижной и фиксированной створки, м.</t>
  </si>
  <si>
    <t>MAL202*</t>
  </si>
  <si>
    <t>Уплотнитель резиновый центральный для подвижных створок, м.</t>
  </si>
  <si>
    <t>MAL203*</t>
  </si>
  <si>
    <t>Профиль верхний подвесной подвижной створки, м.</t>
  </si>
  <si>
    <t>MAL204*</t>
  </si>
  <si>
    <t>Профиль вертикальный для фотоэлементов, м.</t>
  </si>
  <si>
    <t>MAM612*</t>
  </si>
  <si>
    <t>Профиль горизонтальный для подвижной и фиксированной створки, м.</t>
  </si>
  <si>
    <t>MAF001</t>
  </si>
  <si>
    <t>Набор для сборки 1 фиксированной створки, шт.</t>
  </si>
  <si>
    <t>MAM001</t>
  </si>
  <si>
    <t>Набор для сборки 1 подвижной створки, шт.</t>
  </si>
  <si>
    <t>СЕРИЯ S40</t>
  </si>
  <si>
    <t>MAL223**</t>
  </si>
  <si>
    <t>Уплотнитель резиновый боковой, м.</t>
  </si>
  <si>
    <t>MAL224**</t>
  </si>
  <si>
    <t>Уплотнитель резиновый центральный, м.</t>
  </si>
  <si>
    <t>MAL225*</t>
  </si>
  <si>
    <t>Профиль окантовочный для крепления фиксированных створок, м.</t>
  </si>
  <si>
    <t>MAL226*</t>
  </si>
  <si>
    <t>Профиль окантовочный для крепления подвижных и фиксированных створок, м.</t>
  </si>
  <si>
    <t>MAL227*</t>
  </si>
  <si>
    <t>Профиль нижний горизонтальный для подвижной створки, м.</t>
  </si>
  <si>
    <t>MAL228*</t>
  </si>
  <si>
    <t>Профиль нижний для крепления и выравнивания фиксированной створки, м.</t>
  </si>
  <si>
    <t>MAL229*</t>
  </si>
  <si>
    <t>Профиль замковый с системой аварийной разблокировки, м.</t>
  </si>
  <si>
    <t>MAL230*</t>
  </si>
  <si>
    <t>Крышка для вертикального профиля, м.</t>
  </si>
  <si>
    <t>MAL231*</t>
  </si>
  <si>
    <t>Штапик, м.</t>
  </si>
  <si>
    <t>MAM002</t>
  </si>
  <si>
    <t>Профиль верхний подвижной створки с системой "Антипаника", шт.</t>
  </si>
  <si>
    <t>MAM003</t>
  </si>
  <si>
    <t>Набор для крепления дверного полотна к тележке, шт.</t>
  </si>
  <si>
    <t>MAM613*</t>
  </si>
  <si>
    <t>Профиль подвесной, м.</t>
  </si>
  <si>
    <t>MAM699*</t>
  </si>
  <si>
    <t>Профиль нижний направляющий, м.</t>
  </si>
  <si>
    <t>MAF002</t>
  </si>
  <si>
    <t>Планка для сборки неподвижной створки, шт.</t>
  </si>
  <si>
    <t>MAF003</t>
  </si>
  <si>
    <t>Профиль с винтами для крепления неподвижной створки вверху и внизу, шт.</t>
  </si>
  <si>
    <t>MAMF01</t>
  </si>
  <si>
    <t>Набор саморезов для сборки 1 створки, шт.</t>
  </si>
  <si>
    <t>MAMF02</t>
  </si>
  <si>
    <t>Уголок с винтами для соединения профилей, шт.</t>
  </si>
  <si>
    <t>MAMF03</t>
  </si>
  <si>
    <t>Уголок для сборки внешней окантовки, шт.</t>
  </si>
  <si>
    <t>УПЛОТНИТЕЛИ ДЛЯ СТЕКЛА</t>
  </si>
  <si>
    <t>P3</t>
  </si>
  <si>
    <t>Уплотнитель для стекла (толщина 3 мм), м.</t>
  </si>
  <si>
    <t>P4</t>
  </si>
  <si>
    <t>Уплотнитель для стекла (толщина 4 мм), м.</t>
  </si>
  <si>
    <t>P5</t>
  </si>
  <si>
    <t>Уплотнитель для стекла (толщина 5 мм), м.</t>
  </si>
  <si>
    <t>P6</t>
  </si>
  <si>
    <t>Уплотнитель для стекла (толщина 6 мм), м.</t>
  </si>
  <si>
    <t>P7</t>
  </si>
  <si>
    <t>Уплотнитель для стекла (толщина 7 мм), м.</t>
  </si>
  <si>
    <t xml:space="preserve">         1. Автоматическую систему для раздвижных дверей (001MCORSA/001MRODEO)</t>
  </si>
  <si>
    <t xml:space="preserve">         7. Жгут многожильный</t>
  </si>
  <si>
    <t xml:space="preserve">         8. Программатор режимов работы</t>
  </si>
  <si>
    <t>Программатор режимов работы (001МА7041)</t>
  </si>
  <si>
    <t>АВТОМАТИЧЕСКИЙ ПРИВОД ДЛЯ РАЗДВИЖНЫХ ДВЕРЕЙ</t>
  </si>
  <si>
    <t>АВТОМАТИЧЕСКИЙ ПРИВОД ДЛЯ РАСПАШНЫХ ДВЕРЕЙ</t>
  </si>
  <si>
    <t>НЕОБХОДИМЫЕ АКСЕССУАРЫ ДЛЯ ПРИВОДОВ РАЗДВИЖНЫХ ДВЕРЕЙ</t>
  </si>
  <si>
    <t>НЕСУЩИЙ КОРОБ, КРЫШКИ НЕСУЩЕГО КОРОБА, ЗУБЧАТЫЙ РЕМЕНЬ</t>
  </si>
  <si>
    <t>АЛЮМИНИЕВЫЕ ПРОФИЛИ ДЛЯ РАЗДВИЖНЫХ ДВЕРЕЙ</t>
  </si>
  <si>
    <t>001PLCD 2,42</t>
  </si>
  <si>
    <t>001LC00 2,42</t>
  </si>
  <si>
    <t>001PLCD 4,42</t>
  </si>
  <si>
    <t>001LC00 4,42</t>
  </si>
  <si>
    <t>до 2400 мм</t>
  </si>
  <si>
    <t>до 1200 мм</t>
  </si>
  <si>
    <t xml:space="preserve">         9. Шумоизоляция крышки несущего профиля</t>
  </si>
  <si>
    <t xml:space="preserve">до 250+250 кг </t>
  </si>
  <si>
    <t>Комплект профилей S20 для проема до W1200xH2500* с дополнительным уплотнителем</t>
  </si>
  <si>
    <t>Комплект профилей S20 для проема до W1200xH2500* с дополнительным уплотнителем и профилем для фотоэлементов</t>
  </si>
  <si>
    <t>Комплект профилей S40 для проема W1200xH2400* с дополнительным уплотнителем</t>
  </si>
  <si>
    <t>Комплект профилей S20 для проема до W2500xH2500* с дополнительным уплотнителем</t>
  </si>
  <si>
    <t>Комплект профилей S20 для проема до W2500xH2500* с дополнительным уплотнителем и профилем для фотоэлементов</t>
  </si>
  <si>
    <t>Комплект профилей S40 для проема W2400xH2400* с дополнительным уплотнителем</t>
  </si>
  <si>
    <t>Комплект профилей S20 для проема до W5000xH2500* с дополнительным уплотнителем</t>
  </si>
  <si>
    <t>Комплект профилей S20 для проема до W5000xH2500* с дополнительным уплотнителем и профилем для фотоэлементов</t>
  </si>
  <si>
    <t>РОЗНИЧНЫЙ ПРАЙС-ЛИСТ</t>
  </si>
  <si>
    <t>Набор аксессуаров для крепления дверного полотна к устройству скольжения (нужно 2 шт.)</t>
  </si>
  <si>
    <t>Ремень зубчатый (цена за 1 пог. м) кратное 5 пог.м.</t>
  </si>
  <si>
    <t xml:space="preserve">Шумоизоляция крышки несущего профиля (цена за 1 пог. м) </t>
  </si>
  <si>
    <t>Жгут многожильный (цена за 1 пог. м)</t>
  </si>
  <si>
    <t>Комплект профилей включает в себя:</t>
  </si>
  <si>
    <r>
      <t xml:space="preserve">Комплект CORSA*. </t>
    </r>
    <r>
      <rPr>
        <b/>
        <sz val="10"/>
        <rFont val="Arial"/>
        <family val="2"/>
      </rPr>
      <t>Вес 2-х створок до 150 кг.</t>
    </r>
  </si>
  <si>
    <r>
      <t xml:space="preserve">Комплект RODEO*. </t>
    </r>
    <r>
      <rPr>
        <b/>
        <sz val="10"/>
        <rFont val="Arial"/>
        <family val="2"/>
      </rPr>
      <t>Вес 2-х створок до 250 кг.</t>
    </r>
  </si>
  <si>
    <r>
      <t xml:space="preserve">Комплект FLY. </t>
    </r>
    <r>
      <rPr>
        <b/>
        <sz val="10"/>
        <rFont val="Arial"/>
        <family val="2"/>
      </rPr>
      <t>Вес створки до 250 кг.</t>
    </r>
  </si>
  <si>
    <t>001MSIPARIO</t>
  </si>
  <si>
    <t>(100+100) кг</t>
  </si>
  <si>
    <t>001SIPT68SET 2,45</t>
  </si>
  <si>
    <t>Профиль алюминиевый несущий для 001MSIPARIO</t>
  </si>
  <si>
    <t>Длина
мм</t>
  </si>
  <si>
    <t>001SIPT68SET 3,42</t>
  </si>
  <si>
    <t>001SIPT68SET 4,4</t>
  </si>
  <si>
    <t xml:space="preserve">001SIPT68SET </t>
  </si>
  <si>
    <t>001SIPC68SET 2,45</t>
  </si>
  <si>
    <t>Крышка несущего профиля для 001MSIPARIO</t>
  </si>
  <si>
    <t>001SIPC68SET 3,42</t>
  </si>
  <si>
    <t>001SIPC68SET 4,4</t>
  </si>
  <si>
    <t xml:space="preserve">001SIPC68SET </t>
  </si>
  <si>
    <t xml:space="preserve">НЕОБХОДИМЫЕ АКСЕССУАРЫ </t>
  </si>
  <si>
    <t>001SIPA17</t>
  </si>
  <si>
    <t>001SIPA18</t>
  </si>
  <si>
    <t>001SIPA19</t>
  </si>
  <si>
    <t>001SIPP68SET 2,45</t>
  </si>
  <si>
    <t xml:space="preserve">Профиль крепления к стене  несущего профиля </t>
  </si>
  <si>
    <t>001SIPP68SET 3,42</t>
  </si>
  <si>
    <t>001SIPP68SET 4,4</t>
  </si>
  <si>
    <t xml:space="preserve">001SIPP68SET </t>
  </si>
  <si>
    <t>001SIPTL</t>
  </si>
  <si>
    <t>к-т</t>
  </si>
  <si>
    <t>шт.</t>
  </si>
  <si>
    <t>Ед.изм.</t>
  </si>
  <si>
    <t>1 пог.метр</t>
  </si>
  <si>
    <t xml:space="preserve">ДОПОЛНИТЕЛЬНЫЕ АКСЕССУАРЫ </t>
  </si>
  <si>
    <t>Ремень зубчатый (кратное 5 пог.м.)</t>
  </si>
  <si>
    <t>001SIPA16</t>
  </si>
  <si>
    <t>Тележки подвеса роликовые для MSIPARIO с замком ремня 2шт.</t>
  </si>
  <si>
    <t>Крышки боковые несущего профиля 2 шт.</t>
  </si>
  <si>
    <t xml:space="preserve">Программатор режимов работы беспроводной </t>
  </si>
  <si>
    <t>001SIPA04</t>
  </si>
  <si>
    <t>001SIPA03</t>
  </si>
  <si>
    <t xml:space="preserve">Программатор режимов работы проводной </t>
  </si>
  <si>
    <t xml:space="preserve">Кронштейн крепления к стене для 001SIPA04 </t>
  </si>
  <si>
    <t>001SIPA14</t>
  </si>
  <si>
    <t xml:space="preserve">Система резервного питания для МSIPARIO (без аккумуляторов) </t>
  </si>
  <si>
    <t>001SIPA01</t>
  </si>
  <si>
    <t xml:space="preserve">Плата CLOCK </t>
  </si>
  <si>
    <t>001SIPA06</t>
  </si>
  <si>
    <t>001SIPA02</t>
  </si>
  <si>
    <t xml:space="preserve">Дополнительная тросовая разблокировка </t>
  </si>
  <si>
    <t>001SIPA07</t>
  </si>
  <si>
    <t>Фотоэлементы безопасности (две линии приемник-передатчик)</t>
  </si>
  <si>
    <t>001SIPA09</t>
  </si>
  <si>
    <t>001SIPA08</t>
  </si>
  <si>
    <t>001SIPA05</t>
  </si>
  <si>
    <t xml:space="preserve">Плата радиоканала для 001SIPA04 </t>
  </si>
  <si>
    <t xml:space="preserve">Фотоэлементы безопасности (одна линия приемник-передатчик) </t>
  </si>
  <si>
    <t>Короб алюминиевый для 001PB2100 2,4 м (поставляется всегда в комплекте с 001PB2100)</t>
  </si>
  <si>
    <t>Замок электрический с разблокировкой (поставляется в комплекте с 001MSIPARIO)</t>
  </si>
  <si>
    <t>ОБОРУДОВАНИЕ И АКСЕССУАРЫ ДЛЯ РАЗДВИЖНЫХ  ДВЕРЕЙ</t>
  </si>
  <si>
    <t>Пылезащитный профиль (кратное 0,5 пог.м.)</t>
  </si>
  <si>
    <t>Уплотнитель (кратное 0,5 пог.м.)</t>
  </si>
  <si>
    <t>001P4770</t>
  </si>
  <si>
    <t>001P4771</t>
  </si>
  <si>
    <t>Тележка подвеса роликовая для МCORSA 75 кг. (к-т 2 шт)</t>
  </si>
  <si>
    <t>Тележка подвеса роликовая для МRODEO 125 кг. (к-т 2 шт)</t>
  </si>
  <si>
    <t>Розница, руб. с НДС</t>
  </si>
  <si>
    <t>001MCI30SET</t>
  </si>
  <si>
    <t>001MP650SET</t>
  </si>
  <si>
    <t>001MR8107</t>
  </si>
  <si>
    <t xml:space="preserve"> 001MR8106</t>
  </si>
  <si>
    <t>СВЧ радар, двунаправленный</t>
  </si>
  <si>
    <t xml:space="preserve">СВЧ радар  </t>
  </si>
  <si>
    <t>001MR8106</t>
  </si>
  <si>
    <t>** - поставляется кусками по 3 метра. Цена  указана за 1 пог. метр</t>
  </si>
  <si>
    <t>* - поставляется кусками по 2,5 и 5 метров. Цена указана за 1 пог. метр</t>
  </si>
  <si>
    <t>CAME Юго-Запад</t>
  </si>
  <si>
    <t>198095, Санкт-Петербург,</t>
  </si>
  <si>
    <t xml:space="preserve"> ул.Маршала Говорова, д.35, ДЦ "Желтый угол"</t>
  </si>
  <si>
    <t>тел. 642-62-45, +7(904) 615-8000</t>
  </si>
  <si>
    <t>www.came-spb.com</t>
  </si>
  <si>
    <t>E-mail: info@came-spb.com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</si>
</sst>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\ [$€-1]"/>
    <numFmt numFmtId="175" formatCode="#,##0.0\ [$€-1]"/>
    <numFmt numFmtId="176" formatCode="#,##0.00\ [$€-1]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"/>
  </numFmts>
  <fonts count="68">
    <font>
      <sz val="10"/>
      <name val="Arial Cyr"/>
      <family val="0"/>
    </font>
    <font>
      <sz val="8"/>
      <name val="Arial Cyr"/>
      <family val="0"/>
    </font>
    <font>
      <b/>
      <sz val="9"/>
      <name val="Microsoft Sans Serif"/>
      <family val="2"/>
    </font>
    <font>
      <b/>
      <u val="single"/>
      <sz val="9"/>
      <name val="Microsoft Sans Serif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Microsoft Sans Serif"/>
      <family val="2"/>
    </font>
    <font>
      <sz val="9"/>
      <name val="Microsoft Sans Serif"/>
      <family val="2"/>
    </font>
    <font>
      <sz val="9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ahoma"/>
      <family val="2"/>
    </font>
    <font>
      <sz val="14"/>
      <name val="Tahoma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42" applyAlignment="1" applyProtection="1">
      <alignment/>
      <protection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left" indent="6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2" fontId="17" fillId="0" borderId="12" xfId="0" applyNumberFormat="1" applyFont="1" applyBorder="1" applyAlignment="1">
      <alignment horizontal="center"/>
    </xf>
    <xf numFmtId="2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7" fillId="0" borderId="16" xfId="0" applyFont="1" applyFill="1" applyBorder="1" applyAlignment="1">
      <alignment horizontal="left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20" xfId="0" applyFont="1" applyBorder="1" applyAlignment="1">
      <alignment/>
    </xf>
    <xf numFmtId="0" fontId="1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21" xfId="0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23" fillId="0" borderId="0" xfId="53" applyFont="1">
      <alignment/>
      <protection/>
    </xf>
    <xf numFmtId="0" fontId="20" fillId="0" borderId="11" xfId="53" applyFont="1" applyBorder="1">
      <alignment/>
      <protection/>
    </xf>
    <xf numFmtId="0" fontId="13" fillId="0" borderId="22" xfId="0" applyFont="1" applyBorder="1" applyAlignment="1">
      <alignment/>
    </xf>
    <xf numFmtId="0" fontId="13" fillId="0" borderId="20" xfId="0" applyFont="1" applyBorder="1" applyAlignment="1">
      <alignment/>
    </xf>
    <xf numFmtId="0" fontId="13" fillId="33" borderId="0" xfId="0" applyFont="1" applyFill="1" applyAlignment="1">
      <alignment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42" applyFont="1" applyAlignment="1" applyProtection="1">
      <alignment horizontal="left"/>
      <protection/>
    </xf>
    <xf numFmtId="0" fontId="2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7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17" fillId="34" borderId="11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indent="2"/>
    </xf>
    <xf numFmtId="2" fontId="17" fillId="0" borderId="0" xfId="0" applyNumberFormat="1" applyFont="1" applyBorder="1" applyAlignment="1">
      <alignment horizontal="center"/>
    </xf>
    <xf numFmtId="0" fontId="17" fillId="0" borderId="22" xfId="0" applyFont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left" indent="6"/>
    </xf>
    <xf numFmtId="1" fontId="18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13" fillId="0" borderId="24" xfId="0" applyFont="1" applyBorder="1" applyAlignment="1">
      <alignment/>
    </xf>
    <xf numFmtId="0" fontId="20" fillId="33" borderId="25" xfId="0" applyFont="1" applyFill="1" applyBorder="1" applyAlignment="1">
      <alignment wrapText="1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3" fillId="33" borderId="12" xfId="0" applyFont="1" applyFill="1" applyBorder="1" applyAlignment="1">
      <alignment/>
    </xf>
    <xf numFmtId="0" fontId="20" fillId="33" borderId="11" xfId="0" applyFont="1" applyFill="1" applyBorder="1" applyAlignment="1">
      <alignment horizontal="center" wrapText="1"/>
    </xf>
    <xf numFmtId="3" fontId="17" fillId="0" borderId="25" xfId="0" applyNumberFormat="1" applyFont="1" applyBorder="1" applyAlignment="1">
      <alignment horizontal="center"/>
    </xf>
    <xf numFmtId="3" fontId="17" fillId="0" borderId="29" xfId="0" applyNumberFormat="1" applyFont="1" applyBorder="1" applyAlignment="1">
      <alignment horizontal="center"/>
    </xf>
    <xf numFmtId="3" fontId="17" fillId="0" borderId="30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23" xfId="0" applyFont="1" applyFill="1" applyBorder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/>
    </xf>
    <xf numFmtId="0" fontId="8" fillId="0" borderId="0" xfId="42" applyAlignment="1" applyProtection="1">
      <alignment horizontal="left"/>
      <protection/>
    </xf>
    <xf numFmtId="0" fontId="8" fillId="0" borderId="0" xfId="42" applyFont="1" applyAlignment="1" applyProtection="1">
      <alignment horizontal="left"/>
      <protection/>
    </xf>
    <xf numFmtId="0" fontId="18" fillId="0" borderId="1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8" fillId="0" borderId="16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6" fillId="35" borderId="33" xfId="0" applyFont="1" applyFill="1" applyBorder="1" applyAlignment="1">
      <alignment horizontal="center" wrapText="1"/>
    </xf>
    <xf numFmtId="0" fontId="16" fillId="35" borderId="34" xfId="0" applyFont="1" applyFill="1" applyBorder="1" applyAlignment="1">
      <alignment horizontal="center"/>
    </xf>
    <xf numFmtId="0" fontId="16" fillId="35" borderId="3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4" borderId="12" xfId="0" applyFont="1" applyFill="1" applyBorder="1" applyAlignment="1">
      <alignment horizontal="center"/>
    </xf>
    <xf numFmtId="3" fontId="17" fillId="0" borderId="19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horizontal="center" vertical="center" wrapText="1"/>
    </xf>
    <xf numFmtId="0" fontId="5" fillId="34" borderId="12" xfId="53" applyFont="1" applyFill="1" applyBorder="1" applyAlignment="1">
      <alignment horizontal="center"/>
      <protection/>
    </xf>
    <xf numFmtId="0" fontId="5" fillId="34" borderId="24" xfId="53" applyFont="1" applyFill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20" fillId="0" borderId="20" xfId="53" applyFont="1" applyBorder="1" applyAlignment="1">
      <alignment horizontal="center"/>
      <protection/>
    </xf>
    <xf numFmtId="0" fontId="20" fillId="0" borderId="23" xfId="53" applyFont="1" applyBorder="1" applyAlignment="1">
      <alignment horizontal="center"/>
      <protection/>
    </xf>
    <xf numFmtId="0" fontId="5" fillId="34" borderId="37" xfId="0" applyFont="1" applyFill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18" fillId="0" borderId="27" xfId="0" applyFont="1" applyBorder="1" applyAlignment="1">
      <alignment/>
    </xf>
    <xf numFmtId="0" fontId="18" fillId="0" borderId="11" xfId="0" applyFont="1" applyBorder="1" applyAlignment="1">
      <alignment/>
    </xf>
    <xf numFmtId="0" fontId="13" fillId="0" borderId="42" xfId="0" applyFont="1" applyBorder="1" applyAlignment="1">
      <alignment/>
    </xf>
    <xf numFmtId="0" fontId="18" fillId="0" borderId="4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20" fillId="0" borderId="39" xfId="53" applyFont="1" applyBorder="1" applyAlignment="1">
      <alignment horizontal="center" vertical="center"/>
      <protection/>
    </xf>
    <xf numFmtId="0" fontId="20" fillId="0" borderId="40" xfId="53" applyFont="1" applyBorder="1" applyAlignment="1">
      <alignment horizontal="center" vertical="center"/>
      <protection/>
    </xf>
    <xf numFmtId="0" fontId="20" fillId="0" borderId="41" xfId="53" applyFont="1" applyBorder="1" applyAlignment="1">
      <alignment horizontal="center" vertical="center"/>
      <protection/>
    </xf>
    <xf numFmtId="0" fontId="13" fillId="0" borderId="34" xfId="0" applyFont="1" applyBorder="1" applyAlignment="1">
      <alignment horizontal="center" vertical="center"/>
    </xf>
    <xf numFmtId="0" fontId="18" fillId="0" borderId="44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0" fontId="2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8" fillId="0" borderId="50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20" xfId="0" applyFont="1" applyBorder="1" applyAlignment="1">
      <alignment/>
    </xf>
    <xf numFmtId="0" fontId="17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8" fillId="0" borderId="0" xfId="42" applyFont="1" applyAlignment="1" applyProtection="1">
      <alignment horizontal="left" vertical="center"/>
      <protection/>
    </xf>
    <xf numFmtId="0" fontId="49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1009650</xdr:colOff>
      <xdr:row>3</xdr:row>
      <xdr:rowOff>0</xdr:rowOff>
    </xdr:from>
    <xdr:to>
      <xdr:col>6</xdr:col>
      <xdr:colOff>419100</xdr:colOff>
      <xdr:row>7</xdr:row>
      <xdr:rowOff>85725</xdr:rowOff>
    </xdr:to>
    <xdr:grpSp>
      <xdr:nvGrpSpPr>
        <xdr:cNvPr id="1" name="Группа 1"/>
        <xdr:cNvGrpSpPr>
          <a:grpSpLocks noChangeAspect="1"/>
        </xdr:cNvGrpSpPr>
      </xdr:nvGrpSpPr>
      <xdr:grpSpPr>
        <a:xfrm>
          <a:off x="5553075" y="800100"/>
          <a:ext cx="2019300" cy="933450"/>
          <a:chOff x="4714872" y="866774"/>
          <a:chExt cx="1924052" cy="1004281"/>
        </a:xfrm>
        <a:solidFill>
          <a:srgbClr val="FFFFFF"/>
        </a:solidFill>
      </xdr:grpSpPr>
      <xdr:pic>
        <xdr:nvPicPr>
          <xdr:cNvPr id="2" name="Picture 7" descr="\\Umcserver\public\МАРКЕТИНГ\ПАКЕТ ФОТО\Stamps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62417" y="866774"/>
            <a:ext cx="1076507" cy="10042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Гарантия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14872" y="943099"/>
            <a:ext cx="834558" cy="8192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6</xdr:row>
      <xdr:rowOff>66675</xdr:rowOff>
    </xdr:to>
    <xdr:grpSp>
      <xdr:nvGrpSpPr>
        <xdr:cNvPr id="4" name="Группа 93"/>
        <xdr:cNvGrpSpPr>
          <a:grpSpLocks/>
        </xdr:cNvGrpSpPr>
      </xdr:nvGrpSpPr>
      <xdr:grpSpPr>
        <a:xfrm>
          <a:off x="4543425" y="161925"/>
          <a:ext cx="0" cy="1390650"/>
          <a:chOff x="1658620" y="3848100"/>
          <a:chExt cx="3469640" cy="1770380"/>
        </a:xfrm>
        <a:solidFill>
          <a:srgbClr val="FFFFFF"/>
        </a:solidFill>
      </xdr:grpSpPr>
      <xdr:pic>
        <xdr:nvPicPr>
          <xdr:cNvPr id="5" name="Picture 15" descr="Гарантия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58620" y="3969814"/>
            <a:ext cx="1534448" cy="15061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7" descr="\\Umcserver\public\МАРКЕТИНГ\ПАКЕТ ФОТО\Stamps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31234" y="3848100"/>
            <a:ext cx="1897026" cy="17703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1209675</xdr:colOff>
      <xdr:row>1</xdr:row>
      <xdr:rowOff>200025</xdr:rowOff>
    </xdr:from>
    <xdr:to>
      <xdr:col>6</xdr:col>
      <xdr:colOff>1095375</xdr:colOff>
      <xdr:row>6</xdr:row>
      <xdr:rowOff>57150</xdr:rowOff>
    </xdr:to>
    <xdr:grpSp>
      <xdr:nvGrpSpPr>
        <xdr:cNvPr id="1" name="Группа 1"/>
        <xdr:cNvGrpSpPr>
          <a:grpSpLocks noChangeAspect="1"/>
        </xdr:cNvGrpSpPr>
      </xdr:nvGrpSpPr>
      <xdr:grpSpPr>
        <a:xfrm>
          <a:off x="5495925" y="542925"/>
          <a:ext cx="2133600" cy="1000125"/>
          <a:chOff x="4714875" y="866774"/>
          <a:chExt cx="1924049" cy="1004281"/>
        </a:xfrm>
        <a:solidFill>
          <a:srgbClr val="FFFFFF"/>
        </a:solidFill>
      </xdr:grpSpPr>
      <xdr:pic>
        <xdr:nvPicPr>
          <xdr:cNvPr id="2" name="Picture 7" descr="\\Umcserver\public\МАРКЕТИНГ\ПАКЕТ ФОТО\Stamps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62419" y="866774"/>
            <a:ext cx="1076505" cy="10042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Гарантия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14875" y="943099"/>
            <a:ext cx="834556" cy="8192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6</xdr:row>
      <xdr:rowOff>66675</xdr:rowOff>
    </xdr:to>
    <xdr:grpSp>
      <xdr:nvGrpSpPr>
        <xdr:cNvPr id="4" name="Группа 93"/>
        <xdr:cNvGrpSpPr>
          <a:grpSpLocks/>
        </xdr:cNvGrpSpPr>
      </xdr:nvGrpSpPr>
      <xdr:grpSpPr>
        <a:xfrm>
          <a:off x="4286250" y="161925"/>
          <a:ext cx="0" cy="1390650"/>
          <a:chOff x="1658620" y="3848100"/>
          <a:chExt cx="3469640" cy="1770380"/>
        </a:xfrm>
        <a:solidFill>
          <a:srgbClr val="FFFFFF"/>
        </a:solidFill>
      </xdr:grpSpPr>
      <xdr:pic>
        <xdr:nvPicPr>
          <xdr:cNvPr id="5" name="Picture 15" descr="Гарантия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58620" y="3969814"/>
            <a:ext cx="1534448" cy="15061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7" descr="\\Umcserver\public\МАРКЕТИНГ\ПАКЕТ ФОТО\Stamps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31234" y="3848100"/>
            <a:ext cx="1897026" cy="17703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1828800</xdr:colOff>
      <xdr:row>2</xdr:row>
      <xdr:rowOff>142875</xdr:rowOff>
    </xdr:from>
    <xdr:to>
      <xdr:col>6</xdr:col>
      <xdr:colOff>1562100</xdr:colOff>
      <xdr:row>7</xdr:row>
      <xdr:rowOff>76200</xdr:rowOff>
    </xdr:to>
    <xdr:grpSp>
      <xdr:nvGrpSpPr>
        <xdr:cNvPr id="1" name="Группа 9"/>
        <xdr:cNvGrpSpPr>
          <a:grpSpLocks noChangeAspect="1"/>
        </xdr:cNvGrpSpPr>
      </xdr:nvGrpSpPr>
      <xdr:grpSpPr>
        <a:xfrm>
          <a:off x="5000625" y="714375"/>
          <a:ext cx="2105025" cy="1009650"/>
          <a:chOff x="4714875" y="866774"/>
          <a:chExt cx="1924049" cy="1004281"/>
        </a:xfrm>
        <a:solidFill>
          <a:srgbClr val="FFFFFF"/>
        </a:solidFill>
      </xdr:grpSpPr>
      <xdr:pic>
        <xdr:nvPicPr>
          <xdr:cNvPr id="2" name="Picture 7" descr="\\Umcserver\public\МАРКЕТИНГ\ПАКЕТ ФОТО\Stamps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62419" y="866774"/>
            <a:ext cx="1076505" cy="10042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Гарантия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14875" y="943099"/>
            <a:ext cx="834556" cy="8192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6</xdr:row>
      <xdr:rowOff>66675</xdr:rowOff>
    </xdr:to>
    <xdr:grpSp>
      <xdr:nvGrpSpPr>
        <xdr:cNvPr id="4" name="Группа 93"/>
        <xdr:cNvGrpSpPr>
          <a:grpSpLocks/>
        </xdr:cNvGrpSpPr>
      </xdr:nvGrpSpPr>
      <xdr:grpSpPr>
        <a:xfrm>
          <a:off x="2457450" y="161925"/>
          <a:ext cx="0" cy="1390650"/>
          <a:chOff x="1658620" y="3848100"/>
          <a:chExt cx="3469640" cy="1770380"/>
        </a:xfrm>
        <a:solidFill>
          <a:srgbClr val="FFFFFF"/>
        </a:solidFill>
      </xdr:grpSpPr>
      <xdr:pic>
        <xdr:nvPicPr>
          <xdr:cNvPr id="5" name="Picture 15" descr="Гарантия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58620" y="3969814"/>
            <a:ext cx="1534448" cy="15061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7" descr="\\Umcserver\public\МАРКЕТИНГ\ПАКЕТ ФОТО\Stamps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31234" y="3848100"/>
            <a:ext cx="1897026" cy="17703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161925</xdr:rowOff>
    </xdr:from>
    <xdr:to>
      <xdr:col>4</xdr:col>
      <xdr:colOff>0</xdr:colOff>
      <xdr:row>6</xdr:row>
      <xdr:rowOff>66675</xdr:rowOff>
    </xdr:to>
    <xdr:grpSp>
      <xdr:nvGrpSpPr>
        <xdr:cNvPr id="1" name="Группа 93"/>
        <xdr:cNvGrpSpPr>
          <a:grpSpLocks/>
        </xdr:cNvGrpSpPr>
      </xdr:nvGrpSpPr>
      <xdr:grpSpPr>
        <a:xfrm>
          <a:off x="2552700" y="161925"/>
          <a:ext cx="0" cy="1390650"/>
          <a:chOff x="1658620" y="3848100"/>
          <a:chExt cx="3469640" cy="1770380"/>
        </a:xfrm>
        <a:solidFill>
          <a:srgbClr val="FFFFFF"/>
        </a:solidFill>
      </xdr:grpSpPr>
      <xdr:pic>
        <xdr:nvPicPr>
          <xdr:cNvPr id="2" name="Picture 15" descr="Гарантия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58620" y="3969814"/>
            <a:ext cx="1534448" cy="15061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 descr="\\Umcserver\public\МАРКЕТИНГ\ПАКЕТ ФОТО\Stamp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31234" y="3848100"/>
            <a:ext cx="1897026" cy="17703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161925</xdr:rowOff>
    </xdr:from>
    <xdr:to>
      <xdr:col>4</xdr:col>
      <xdr:colOff>0</xdr:colOff>
      <xdr:row>6</xdr:row>
      <xdr:rowOff>0</xdr:rowOff>
    </xdr:to>
    <xdr:grpSp>
      <xdr:nvGrpSpPr>
        <xdr:cNvPr id="1" name="Группа 93"/>
        <xdr:cNvGrpSpPr>
          <a:grpSpLocks/>
        </xdr:cNvGrpSpPr>
      </xdr:nvGrpSpPr>
      <xdr:grpSpPr>
        <a:xfrm>
          <a:off x="2514600" y="161925"/>
          <a:ext cx="0" cy="1323975"/>
          <a:chOff x="1658620" y="3848100"/>
          <a:chExt cx="3469640" cy="1770380"/>
        </a:xfrm>
        <a:solidFill>
          <a:srgbClr val="FFFFFF"/>
        </a:solidFill>
      </xdr:grpSpPr>
      <xdr:pic>
        <xdr:nvPicPr>
          <xdr:cNvPr id="2" name="Picture 15" descr="Гарантия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58620" y="3969814"/>
            <a:ext cx="1534448" cy="15061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 descr="\\Umcserver\public\МАРКЕТИНГ\ПАКЕТ ФОТО\Stamp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31234" y="3848100"/>
            <a:ext cx="1897026" cy="17703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161925</xdr:rowOff>
    </xdr:from>
    <xdr:to>
      <xdr:col>4</xdr:col>
      <xdr:colOff>0</xdr:colOff>
      <xdr:row>6</xdr:row>
      <xdr:rowOff>0</xdr:rowOff>
    </xdr:to>
    <xdr:grpSp>
      <xdr:nvGrpSpPr>
        <xdr:cNvPr id="1" name="Группа 93"/>
        <xdr:cNvGrpSpPr>
          <a:grpSpLocks/>
        </xdr:cNvGrpSpPr>
      </xdr:nvGrpSpPr>
      <xdr:grpSpPr>
        <a:xfrm>
          <a:off x="2647950" y="161925"/>
          <a:ext cx="0" cy="1323975"/>
          <a:chOff x="1658620" y="3848100"/>
          <a:chExt cx="3469640" cy="1770380"/>
        </a:xfrm>
        <a:solidFill>
          <a:srgbClr val="FFFFFF"/>
        </a:solidFill>
      </xdr:grpSpPr>
      <xdr:pic>
        <xdr:nvPicPr>
          <xdr:cNvPr id="2" name="Picture 15" descr="Гарантия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58620" y="3969814"/>
            <a:ext cx="1534448" cy="15061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 descr="\\Umcserver\public\МАРКЕТИНГ\ПАКЕТ ФОТО\Stamp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31234" y="3848100"/>
            <a:ext cx="1897026" cy="17703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-spb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-spb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-spb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-spb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-spb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-spb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5.125" style="0" customWidth="1"/>
    <col min="2" max="2" width="17.625" style="22" customWidth="1"/>
    <col min="3" max="3" width="19.625" style="23" customWidth="1"/>
    <col min="4" max="4" width="17.25390625" style="23" customWidth="1"/>
    <col min="5" max="5" width="25.875" style="23" customWidth="1"/>
    <col min="6" max="6" width="8.375" style="23" customWidth="1"/>
    <col min="7" max="7" width="11.375" style="22" customWidth="1"/>
  </cols>
  <sheetData>
    <row r="1" spans="2:6" ht="27">
      <c r="B1" s="202" t="s">
        <v>279</v>
      </c>
      <c r="C1" s="202"/>
      <c r="D1" s="202"/>
      <c r="E1" s="202"/>
      <c r="F1" s="202"/>
    </row>
    <row r="2" spans="2:6" ht="18">
      <c r="B2" s="203" t="s">
        <v>280</v>
      </c>
      <c r="C2" s="203"/>
      <c r="D2" s="203"/>
      <c r="E2" s="203"/>
      <c r="F2" s="203"/>
    </row>
    <row r="3" spans="2:12" ht="18">
      <c r="B3" s="204" t="s">
        <v>281</v>
      </c>
      <c r="C3" s="205"/>
      <c r="D3" s="206"/>
      <c r="E3" s="205"/>
      <c r="F3" s="205"/>
      <c r="H3" s="2"/>
      <c r="I3" s="2"/>
      <c r="J3" s="2"/>
      <c r="K3" s="2"/>
      <c r="L3" s="2"/>
    </row>
    <row r="4" spans="2:12" ht="18">
      <c r="B4" s="205" t="s">
        <v>282</v>
      </c>
      <c r="C4" s="205"/>
      <c r="D4" s="206"/>
      <c r="E4" s="205"/>
      <c r="F4" s="205"/>
      <c r="H4" s="2"/>
      <c r="I4" s="2"/>
      <c r="J4" s="2"/>
      <c r="K4" s="2"/>
      <c r="L4" s="2"/>
    </row>
    <row r="5" spans="2:12" ht="18">
      <c r="B5" s="207" t="s">
        <v>283</v>
      </c>
      <c r="C5" s="207"/>
      <c r="D5" s="206"/>
      <c r="E5" s="205"/>
      <c r="F5" s="208"/>
      <c r="H5" s="2"/>
      <c r="I5" s="2"/>
      <c r="J5" s="2"/>
      <c r="K5" s="2"/>
      <c r="L5" s="2"/>
    </row>
    <row r="6" spans="2:12" ht="18">
      <c r="B6" s="209" t="s">
        <v>284</v>
      </c>
      <c r="C6" s="209"/>
      <c r="D6" s="205"/>
      <c r="E6" s="205"/>
      <c r="F6" s="205"/>
      <c r="H6" s="9"/>
      <c r="I6" s="9"/>
      <c r="J6" s="9"/>
      <c r="K6" s="9"/>
      <c r="L6" s="9"/>
    </row>
    <row r="7" spans="2:6" ht="12.75">
      <c r="B7" s="24"/>
      <c r="C7" s="25"/>
      <c r="D7" s="25"/>
      <c r="E7" s="25"/>
      <c r="F7" s="25"/>
    </row>
    <row r="8" spans="2:7" ht="12.75">
      <c r="B8" s="67"/>
      <c r="C8" s="26"/>
      <c r="D8" s="26"/>
      <c r="E8" s="26"/>
      <c r="F8" s="26"/>
      <c r="G8" s="26"/>
    </row>
    <row r="9" spans="1:7" ht="12.75">
      <c r="A9" s="66"/>
      <c r="B9" s="131"/>
      <c r="C9" s="132"/>
      <c r="D9" s="26"/>
      <c r="E9" s="26"/>
      <c r="F9" s="26"/>
      <c r="G9" s="26"/>
    </row>
    <row r="10" spans="1:7" ht="20.25" customHeight="1">
      <c r="A10" s="15"/>
      <c r="B10" s="127" t="s">
        <v>200</v>
      </c>
      <c r="C10" s="127"/>
      <c r="D10" s="127"/>
      <c r="E10" s="127"/>
      <c r="F10" s="127"/>
      <c r="G10" s="127"/>
    </row>
    <row r="11" spans="1:7" ht="21.75" customHeight="1">
      <c r="A11" s="11" t="s">
        <v>92</v>
      </c>
      <c r="B11" s="128" t="s">
        <v>262</v>
      </c>
      <c r="C11" s="129"/>
      <c r="D11" s="129"/>
      <c r="E11" s="129"/>
      <c r="F11" s="129"/>
      <c r="G11" s="130"/>
    </row>
    <row r="12" spans="1:12" s="95" customFormat="1" ht="21.75" customHeight="1">
      <c r="A12" s="93"/>
      <c r="B12" s="94"/>
      <c r="C12" s="94"/>
      <c r="D12" s="94"/>
      <c r="E12" s="94"/>
      <c r="F12" s="94"/>
      <c r="G12" s="94"/>
      <c r="L12" s="100"/>
    </row>
    <row r="13" spans="1:7" ht="12.75">
      <c r="A13" s="12"/>
      <c r="B13" s="121" t="s">
        <v>179</v>
      </c>
      <c r="C13" s="121"/>
      <c r="D13" s="121"/>
      <c r="E13" s="121"/>
      <c r="F13" s="121"/>
      <c r="G13" s="121"/>
    </row>
    <row r="14" spans="2:7" ht="22.5">
      <c r="B14" s="29" t="s">
        <v>0</v>
      </c>
      <c r="C14" s="136" t="s">
        <v>1</v>
      </c>
      <c r="D14" s="137"/>
      <c r="E14" s="137"/>
      <c r="F14" s="138"/>
      <c r="G14" s="97" t="s">
        <v>269</v>
      </c>
    </row>
    <row r="15" spans="2:7" ht="12" customHeight="1">
      <c r="B15" s="83" t="s">
        <v>209</v>
      </c>
      <c r="C15" s="133" t="s">
        <v>210</v>
      </c>
      <c r="D15" s="134"/>
      <c r="E15" s="134"/>
      <c r="F15" s="135"/>
      <c r="G15" s="112">
        <v>54389.500000000015</v>
      </c>
    </row>
    <row r="16" ht="12.75">
      <c r="J16" s="10"/>
    </row>
    <row r="17" spans="1:7" ht="12.75">
      <c r="A17" s="12"/>
      <c r="B17" s="121" t="s">
        <v>222</v>
      </c>
      <c r="C17" s="121"/>
      <c r="D17" s="121"/>
      <c r="E17" s="121"/>
      <c r="F17" s="121"/>
      <c r="G17" s="121"/>
    </row>
    <row r="18" spans="2:7" ht="26.25" customHeight="1">
      <c r="B18" s="32" t="s">
        <v>0</v>
      </c>
      <c r="C18" s="119" t="s">
        <v>7</v>
      </c>
      <c r="D18" s="120"/>
      <c r="E18" s="122"/>
      <c r="F18" s="30" t="s">
        <v>213</v>
      </c>
      <c r="G18" s="97" t="s">
        <v>269</v>
      </c>
    </row>
    <row r="19" spans="2:7" ht="12" customHeight="1">
      <c r="B19" s="87" t="s">
        <v>211</v>
      </c>
      <c r="C19" s="124" t="s">
        <v>212</v>
      </c>
      <c r="D19" s="125"/>
      <c r="E19" s="126"/>
      <c r="F19" s="88">
        <v>2450</v>
      </c>
      <c r="G19" s="112">
        <v>9740</v>
      </c>
    </row>
    <row r="20" spans="2:7" ht="12.75">
      <c r="B20" s="89" t="s">
        <v>217</v>
      </c>
      <c r="C20" s="124" t="s">
        <v>218</v>
      </c>
      <c r="D20" s="125"/>
      <c r="E20" s="126"/>
      <c r="F20" s="88">
        <v>2450</v>
      </c>
      <c r="G20" s="112">
        <v>5930</v>
      </c>
    </row>
    <row r="21" spans="2:7" ht="12.75">
      <c r="B21" s="89" t="s">
        <v>226</v>
      </c>
      <c r="C21" s="124" t="s">
        <v>227</v>
      </c>
      <c r="D21" s="125"/>
      <c r="E21" s="126"/>
      <c r="F21" s="88">
        <v>2450</v>
      </c>
      <c r="G21" s="112">
        <v>1930</v>
      </c>
    </row>
    <row r="22" spans="2:7" ht="12.75">
      <c r="B22" s="84" t="s">
        <v>214</v>
      </c>
      <c r="C22" s="116" t="s">
        <v>212</v>
      </c>
      <c r="D22" s="117"/>
      <c r="E22" s="123"/>
      <c r="F22" s="35">
        <v>3420</v>
      </c>
      <c r="G22" s="112">
        <v>13730</v>
      </c>
    </row>
    <row r="23" spans="2:14" ht="12.75" customHeight="1">
      <c r="B23" s="85" t="s">
        <v>219</v>
      </c>
      <c r="C23" s="116" t="s">
        <v>218</v>
      </c>
      <c r="D23" s="117"/>
      <c r="E23" s="123"/>
      <c r="F23" s="35">
        <v>3420</v>
      </c>
      <c r="G23" s="112">
        <v>8290</v>
      </c>
      <c r="J23" s="18"/>
      <c r="K23" s="19"/>
      <c r="L23" s="19"/>
      <c r="M23" s="19"/>
      <c r="N23" s="19"/>
    </row>
    <row r="24" spans="2:14" ht="12.75" customHeight="1">
      <c r="B24" s="85" t="s">
        <v>228</v>
      </c>
      <c r="C24" s="116" t="s">
        <v>227</v>
      </c>
      <c r="D24" s="117"/>
      <c r="E24" s="123"/>
      <c r="F24" s="35">
        <v>3420</v>
      </c>
      <c r="G24" s="112">
        <v>2660</v>
      </c>
      <c r="J24" s="18"/>
      <c r="K24" s="19"/>
      <c r="L24" s="19"/>
      <c r="M24" s="19"/>
      <c r="N24" s="19"/>
    </row>
    <row r="25" spans="2:14" ht="14.25" customHeight="1">
      <c r="B25" s="87" t="s">
        <v>215</v>
      </c>
      <c r="C25" s="124" t="s">
        <v>212</v>
      </c>
      <c r="D25" s="125"/>
      <c r="E25" s="126"/>
      <c r="F25" s="88">
        <v>4400</v>
      </c>
      <c r="G25" s="112">
        <v>17600</v>
      </c>
      <c r="J25" s="18"/>
      <c r="K25" s="19"/>
      <c r="L25" s="19"/>
      <c r="M25" s="19"/>
      <c r="N25" s="19"/>
    </row>
    <row r="26" spans="2:14" ht="12" customHeight="1">
      <c r="B26" s="89" t="s">
        <v>220</v>
      </c>
      <c r="C26" s="124" t="s">
        <v>218</v>
      </c>
      <c r="D26" s="125"/>
      <c r="E26" s="126"/>
      <c r="F26" s="88">
        <v>4400</v>
      </c>
      <c r="G26" s="112">
        <v>10650</v>
      </c>
      <c r="J26" s="21"/>
      <c r="K26" s="20"/>
      <c r="L26" s="20"/>
      <c r="M26" s="20"/>
      <c r="N26" s="20"/>
    </row>
    <row r="27" spans="2:14" ht="12" customHeight="1">
      <c r="B27" s="89" t="s">
        <v>229</v>
      </c>
      <c r="C27" s="124" t="s">
        <v>227</v>
      </c>
      <c r="D27" s="125"/>
      <c r="E27" s="126"/>
      <c r="F27" s="88">
        <v>4400</v>
      </c>
      <c r="G27" s="112">
        <v>3450</v>
      </c>
      <c r="J27" s="21"/>
      <c r="K27" s="20"/>
      <c r="L27" s="20"/>
      <c r="M27" s="20"/>
      <c r="N27" s="20"/>
    </row>
    <row r="28" spans="2:13" ht="12" customHeight="1">
      <c r="B28" s="84" t="s">
        <v>216</v>
      </c>
      <c r="C28" s="116" t="s">
        <v>212</v>
      </c>
      <c r="D28" s="117"/>
      <c r="E28" s="123"/>
      <c r="F28" s="35">
        <v>6850</v>
      </c>
      <c r="G28" s="112">
        <v>27460</v>
      </c>
      <c r="J28" s="5"/>
      <c r="K28" s="6"/>
      <c r="L28" s="7"/>
      <c r="M28" s="8"/>
    </row>
    <row r="29" spans="2:7" ht="12" customHeight="1">
      <c r="B29" s="85" t="s">
        <v>221</v>
      </c>
      <c r="C29" s="116" t="s">
        <v>218</v>
      </c>
      <c r="D29" s="117"/>
      <c r="E29" s="123"/>
      <c r="F29" s="35">
        <v>6850</v>
      </c>
      <c r="G29" s="112">
        <v>16640</v>
      </c>
    </row>
    <row r="30" spans="2:7" ht="12" customHeight="1">
      <c r="B30" s="85" t="s">
        <v>230</v>
      </c>
      <c r="C30" s="116" t="s">
        <v>227</v>
      </c>
      <c r="D30" s="117"/>
      <c r="E30" s="123"/>
      <c r="F30" s="35">
        <v>6850</v>
      </c>
      <c r="G30" s="112">
        <v>5260</v>
      </c>
    </row>
    <row r="32" spans="1:7" ht="12.75">
      <c r="A32" s="12"/>
      <c r="B32" s="121" t="s">
        <v>222</v>
      </c>
      <c r="C32" s="121"/>
      <c r="D32" s="121"/>
      <c r="E32" s="121"/>
      <c r="F32" s="121"/>
      <c r="G32" s="121"/>
    </row>
    <row r="33" spans="2:7" ht="30" customHeight="1">
      <c r="B33" s="32" t="s">
        <v>0</v>
      </c>
      <c r="C33" s="119" t="s">
        <v>10</v>
      </c>
      <c r="D33" s="120"/>
      <c r="E33" s="122"/>
      <c r="F33" s="81" t="s">
        <v>234</v>
      </c>
      <c r="G33" s="97" t="s">
        <v>269</v>
      </c>
    </row>
    <row r="34" spans="2:7" ht="12.75">
      <c r="B34" s="86" t="s">
        <v>238</v>
      </c>
      <c r="C34" s="114" t="s">
        <v>239</v>
      </c>
      <c r="D34" s="115"/>
      <c r="E34" s="118"/>
      <c r="F34" s="82" t="s">
        <v>232</v>
      </c>
      <c r="G34" s="112">
        <v>7920</v>
      </c>
    </row>
    <row r="35" spans="2:7" ht="12" customHeight="1">
      <c r="B35" s="86" t="s">
        <v>231</v>
      </c>
      <c r="C35" s="114" t="s">
        <v>240</v>
      </c>
      <c r="D35" s="115"/>
      <c r="E35" s="118"/>
      <c r="F35" s="82" t="s">
        <v>232</v>
      </c>
      <c r="G35" s="112">
        <v>4900</v>
      </c>
    </row>
    <row r="36" spans="2:7" ht="12" customHeight="1">
      <c r="B36" s="86" t="s">
        <v>223</v>
      </c>
      <c r="C36" s="114" t="s">
        <v>237</v>
      </c>
      <c r="D36" s="115"/>
      <c r="E36" s="118"/>
      <c r="F36" s="31" t="s">
        <v>235</v>
      </c>
      <c r="G36" s="112">
        <v>910</v>
      </c>
    </row>
    <row r="37" spans="2:7" ht="12" customHeight="1">
      <c r="B37" s="86" t="s">
        <v>224</v>
      </c>
      <c r="C37" s="114" t="s">
        <v>263</v>
      </c>
      <c r="D37" s="115"/>
      <c r="E37" s="118"/>
      <c r="F37" s="31" t="s">
        <v>235</v>
      </c>
      <c r="G37" s="112">
        <v>360</v>
      </c>
    </row>
    <row r="38" spans="2:7" ht="12" customHeight="1">
      <c r="B38" s="86" t="s">
        <v>225</v>
      </c>
      <c r="C38" s="114" t="s">
        <v>264</v>
      </c>
      <c r="D38" s="115"/>
      <c r="E38" s="118"/>
      <c r="F38" s="31" t="s">
        <v>235</v>
      </c>
      <c r="G38" s="112">
        <v>300</v>
      </c>
    </row>
    <row r="39" spans="2:7" s="1" customFormat="1" ht="12" customHeight="1">
      <c r="B39" s="90"/>
      <c r="C39" s="80"/>
      <c r="D39" s="80"/>
      <c r="E39" s="80"/>
      <c r="F39" s="80"/>
      <c r="G39" s="91"/>
    </row>
    <row r="40" spans="2:7" s="1" customFormat="1" ht="12" customHeight="1">
      <c r="B40" s="121" t="s">
        <v>236</v>
      </c>
      <c r="C40" s="121"/>
      <c r="D40" s="121"/>
      <c r="E40" s="121"/>
      <c r="F40" s="121"/>
      <c r="G40" s="121"/>
    </row>
    <row r="41" spans="2:7" ht="27.75" customHeight="1">
      <c r="B41" s="32" t="s">
        <v>0</v>
      </c>
      <c r="C41" s="119" t="s">
        <v>10</v>
      </c>
      <c r="D41" s="120"/>
      <c r="E41" s="120"/>
      <c r="F41" s="32" t="s">
        <v>234</v>
      </c>
      <c r="G41" s="97" t="s">
        <v>269</v>
      </c>
    </row>
    <row r="42" spans="2:7" ht="12" customHeight="1">
      <c r="B42" s="92" t="s">
        <v>276</v>
      </c>
      <c r="C42" s="114" t="s">
        <v>274</v>
      </c>
      <c r="D42" s="115"/>
      <c r="E42" s="115"/>
      <c r="F42" s="31" t="s">
        <v>233</v>
      </c>
      <c r="G42" s="112">
        <v>14700</v>
      </c>
    </row>
    <row r="43" spans="2:7" ht="12" customHeight="1">
      <c r="B43" s="92" t="s">
        <v>272</v>
      </c>
      <c r="C43" s="114" t="s">
        <v>275</v>
      </c>
      <c r="D43" s="115"/>
      <c r="E43" s="118"/>
      <c r="F43" s="31" t="s">
        <v>233</v>
      </c>
      <c r="G43" s="112">
        <v>8690</v>
      </c>
    </row>
    <row r="44" spans="2:7" ht="12" customHeight="1">
      <c r="B44" s="86" t="s">
        <v>243</v>
      </c>
      <c r="C44" s="114" t="s">
        <v>244</v>
      </c>
      <c r="D44" s="115"/>
      <c r="E44" s="115"/>
      <c r="F44" s="31" t="s">
        <v>233</v>
      </c>
      <c r="G44" s="112">
        <v>8950</v>
      </c>
    </row>
    <row r="45" spans="2:7" ht="12" customHeight="1">
      <c r="B45" s="86" t="s">
        <v>242</v>
      </c>
      <c r="C45" s="114" t="s">
        <v>241</v>
      </c>
      <c r="D45" s="115"/>
      <c r="E45" s="115"/>
      <c r="F45" s="31" t="s">
        <v>233</v>
      </c>
      <c r="G45" s="112">
        <v>4477</v>
      </c>
    </row>
    <row r="46" spans="2:7" ht="12" customHeight="1">
      <c r="B46" s="86" t="s">
        <v>246</v>
      </c>
      <c r="C46" s="114" t="s">
        <v>245</v>
      </c>
      <c r="D46" s="115"/>
      <c r="E46" s="115"/>
      <c r="F46" s="31" t="s">
        <v>233</v>
      </c>
      <c r="G46" s="112">
        <v>424</v>
      </c>
    </row>
    <row r="47" spans="2:7" ht="12" customHeight="1">
      <c r="B47" s="86" t="s">
        <v>257</v>
      </c>
      <c r="C47" s="114" t="s">
        <v>258</v>
      </c>
      <c r="D47" s="115"/>
      <c r="E47" s="115"/>
      <c r="F47" s="31" t="s">
        <v>233</v>
      </c>
      <c r="G47" s="112">
        <v>1755</v>
      </c>
    </row>
    <row r="48" spans="2:7" ht="12" customHeight="1">
      <c r="B48" s="86" t="s">
        <v>248</v>
      </c>
      <c r="C48" s="114" t="s">
        <v>247</v>
      </c>
      <c r="D48" s="115"/>
      <c r="E48" s="115"/>
      <c r="F48" s="31" t="s">
        <v>233</v>
      </c>
      <c r="G48" s="112">
        <v>7018</v>
      </c>
    </row>
    <row r="49" spans="2:7" ht="12" customHeight="1">
      <c r="B49" s="86" t="s">
        <v>251</v>
      </c>
      <c r="C49" s="114" t="s">
        <v>261</v>
      </c>
      <c r="D49" s="115"/>
      <c r="E49" s="115"/>
      <c r="F49" s="31" t="s">
        <v>233</v>
      </c>
      <c r="G49" s="112">
        <v>7805</v>
      </c>
    </row>
    <row r="50" spans="2:7" ht="12" customHeight="1">
      <c r="B50" s="86" t="s">
        <v>253</v>
      </c>
      <c r="C50" s="114" t="s">
        <v>252</v>
      </c>
      <c r="D50" s="115"/>
      <c r="E50" s="115"/>
      <c r="F50" s="31" t="s">
        <v>233</v>
      </c>
      <c r="G50" s="112">
        <v>1390</v>
      </c>
    </row>
    <row r="51" spans="2:7" ht="12" customHeight="1">
      <c r="B51" s="84" t="s">
        <v>40</v>
      </c>
      <c r="C51" s="116" t="s">
        <v>44</v>
      </c>
      <c r="D51" s="117"/>
      <c r="E51" s="117"/>
      <c r="F51" s="31" t="s">
        <v>233</v>
      </c>
      <c r="G51" s="112">
        <v>5990</v>
      </c>
    </row>
    <row r="52" spans="2:7" ht="12" customHeight="1">
      <c r="B52" s="84" t="s">
        <v>41</v>
      </c>
      <c r="C52" s="116" t="s">
        <v>45</v>
      </c>
      <c r="D52" s="117"/>
      <c r="E52" s="117"/>
      <c r="F52" s="31" t="s">
        <v>233</v>
      </c>
      <c r="G52" s="112">
        <v>7560</v>
      </c>
    </row>
    <row r="53" spans="2:7" ht="12" customHeight="1">
      <c r="B53" s="86" t="s">
        <v>42</v>
      </c>
      <c r="C53" s="114" t="s">
        <v>19</v>
      </c>
      <c r="D53" s="115"/>
      <c r="E53" s="115"/>
      <c r="F53" s="31" t="s">
        <v>233</v>
      </c>
      <c r="G53" s="112">
        <v>26560</v>
      </c>
    </row>
    <row r="54" spans="2:7" ht="12" customHeight="1">
      <c r="B54" s="86" t="s">
        <v>255</v>
      </c>
      <c r="C54" s="114" t="s">
        <v>254</v>
      </c>
      <c r="D54" s="115"/>
      <c r="E54" s="115"/>
      <c r="F54" s="31" t="s">
        <v>232</v>
      </c>
      <c r="G54" s="112">
        <v>7865</v>
      </c>
    </row>
    <row r="55" spans="2:7" ht="12" customHeight="1">
      <c r="B55" s="86" t="s">
        <v>256</v>
      </c>
      <c r="C55" s="114" t="s">
        <v>259</v>
      </c>
      <c r="D55" s="115"/>
      <c r="E55" s="115"/>
      <c r="F55" s="31" t="s">
        <v>232</v>
      </c>
      <c r="G55" s="112">
        <v>5748</v>
      </c>
    </row>
    <row r="56" spans="2:7" ht="12" customHeight="1">
      <c r="B56" s="86" t="s">
        <v>250</v>
      </c>
      <c r="C56" s="114" t="s">
        <v>249</v>
      </c>
      <c r="D56" s="115"/>
      <c r="E56" s="115"/>
      <c r="F56" s="31" t="s">
        <v>233</v>
      </c>
      <c r="G56" s="112">
        <v>1390</v>
      </c>
    </row>
  </sheetData>
  <sheetProtection/>
  <mergeCells count="48">
    <mergeCell ref="B1:F1"/>
    <mergeCell ref="B2:F2"/>
    <mergeCell ref="B5:C5"/>
    <mergeCell ref="B6:C6"/>
    <mergeCell ref="B10:G10"/>
    <mergeCell ref="B11:G11"/>
    <mergeCell ref="B13:G13"/>
    <mergeCell ref="C30:E30"/>
    <mergeCell ref="B9:C9"/>
    <mergeCell ref="B17:G17"/>
    <mergeCell ref="C15:F15"/>
    <mergeCell ref="C14:F14"/>
    <mergeCell ref="C19:E19"/>
    <mergeCell ref="C20:E20"/>
    <mergeCell ref="C18:E18"/>
    <mergeCell ref="C22:E22"/>
    <mergeCell ref="C23:E23"/>
    <mergeCell ref="C27:E27"/>
    <mergeCell ref="C25:E25"/>
    <mergeCell ref="C21:E21"/>
    <mergeCell ref="C24:E24"/>
    <mergeCell ref="C26:E26"/>
    <mergeCell ref="B40:G40"/>
    <mergeCell ref="C33:E33"/>
    <mergeCell ref="C38:E38"/>
    <mergeCell ref="B32:G32"/>
    <mergeCell ref="C28:E28"/>
    <mergeCell ref="C29:E29"/>
    <mergeCell ref="C34:E34"/>
    <mergeCell ref="C35:E35"/>
    <mergeCell ref="C49:E49"/>
    <mergeCell ref="C48:E48"/>
    <mergeCell ref="C47:E47"/>
    <mergeCell ref="C46:E46"/>
    <mergeCell ref="C42:E42"/>
    <mergeCell ref="C41:E41"/>
    <mergeCell ref="C45:E45"/>
    <mergeCell ref="C43:E43"/>
    <mergeCell ref="C56:E56"/>
    <mergeCell ref="C55:E55"/>
    <mergeCell ref="C54:E54"/>
    <mergeCell ref="C53:E53"/>
    <mergeCell ref="C52:E52"/>
    <mergeCell ref="C36:E36"/>
    <mergeCell ref="C44:E44"/>
    <mergeCell ref="C37:E37"/>
    <mergeCell ref="C51:E51"/>
    <mergeCell ref="C50:E50"/>
  </mergeCells>
  <hyperlinks>
    <hyperlink ref="B5" r:id="rId1" display="www.came-spb.com"/>
  </hyperlinks>
  <printOptions horizontalCentered="1"/>
  <pageMargins left="0.7086614173228347" right="0.7086614173228347" top="0.15748031496062992" bottom="0.15748031496062992" header="0" footer="0"/>
  <pageSetup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workbookViewId="0" topLeftCell="A1">
      <selection activeCell="K17" sqref="K17"/>
    </sheetView>
  </sheetViews>
  <sheetFormatPr defaultColWidth="9.00390625" defaultRowHeight="12.75"/>
  <cols>
    <col min="1" max="1" width="5.125" style="0" customWidth="1"/>
    <col min="2" max="2" width="14.25390625" style="22" customWidth="1"/>
    <col min="3" max="3" width="19.625" style="23" customWidth="1"/>
    <col min="4" max="4" width="17.25390625" style="23" customWidth="1"/>
    <col min="5" max="5" width="16.625" style="23" customWidth="1"/>
    <col min="6" max="6" width="12.875" style="23" customWidth="1"/>
    <col min="7" max="7" width="17.00390625" style="22" customWidth="1"/>
  </cols>
  <sheetData>
    <row r="1" spans="2:6" ht="27">
      <c r="B1" s="202" t="s">
        <v>279</v>
      </c>
      <c r="C1" s="202"/>
      <c r="D1" s="202"/>
      <c r="E1" s="202"/>
      <c r="F1" s="202"/>
    </row>
    <row r="2" spans="2:12" ht="18">
      <c r="B2" s="203" t="s">
        <v>280</v>
      </c>
      <c r="C2" s="203"/>
      <c r="D2" s="203"/>
      <c r="E2" s="203"/>
      <c r="F2" s="203"/>
      <c r="H2" s="2"/>
      <c r="I2" s="2"/>
      <c r="J2" s="2"/>
      <c r="K2" s="2"/>
      <c r="L2" s="2"/>
    </row>
    <row r="3" spans="2:12" ht="18">
      <c r="B3" s="204" t="s">
        <v>281</v>
      </c>
      <c r="C3" s="205"/>
      <c r="D3" s="206"/>
      <c r="E3" s="205"/>
      <c r="F3" s="205"/>
      <c r="H3" s="2"/>
      <c r="I3" s="2"/>
      <c r="J3" s="2"/>
      <c r="K3" s="2"/>
      <c r="L3" s="2"/>
    </row>
    <row r="4" spans="2:12" ht="18">
      <c r="B4" s="205" t="s">
        <v>282</v>
      </c>
      <c r="C4" s="205"/>
      <c r="D4" s="206"/>
      <c r="E4" s="205"/>
      <c r="F4" s="205"/>
      <c r="H4" s="2"/>
      <c r="I4" s="2"/>
      <c r="J4" s="2"/>
      <c r="K4" s="2"/>
      <c r="L4" s="2"/>
    </row>
    <row r="5" spans="2:12" ht="18">
      <c r="B5" s="207" t="s">
        <v>283</v>
      </c>
      <c r="C5" s="207"/>
      <c r="D5" s="206"/>
      <c r="E5" s="205"/>
      <c r="F5" s="208"/>
      <c r="H5" s="2"/>
      <c r="I5" s="2"/>
      <c r="J5" s="2"/>
      <c r="K5" s="2"/>
      <c r="L5" s="2"/>
    </row>
    <row r="6" spans="2:12" ht="18">
      <c r="B6" s="209" t="s">
        <v>284</v>
      </c>
      <c r="C6" s="209"/>
      <c r="D6" s="210"/>
      <c r="E6" s="205"/>
      <c r="F6" s="205"/>
      <c r="H6" s="9"/>
      <c r="I6" s="9"/>
      <c r="J6" s="9"/>
      <c r="K6" s="9"/>
      <c r="L6" s="9"/>
    </row>
    <row r="7" spans="2:6" ht="12.75">
      <c r="B7" s="24"/>
      <c r="C7" s="25"/>
      <c r="D7" s="25"/>
      <c r="E7" s="25"/>
      <c r="F7" s="25"/>
    </row>
    <row r="8" spans="2:7" ht="12.75">
      <c r="B8" s="67"/>
      <c r="C8" s="26"/>
      <c r="D8" s="26"/>
      <c r="E8" s="26"/>
      <c r="F8" s="26"/>
      <c r="G8" s="26"/>
    </row>
    <row r="9" spans="1:7" ht="12.75">
      <c r="A9" s="66"/>
      <c r="B9" s="131"/>
      <c r="C9" s="132"/>
      <c r="D9" s="26"/>
      <c r="E9" s="26"/>
      <c r="F9" s="26"/>
      <c r="G9" s="26"/>
    </row>
    <row r="10" spans="1:7" ht="20.25" customHeight="1">
      <c r="A10" s="15"/>
      <c r="B10" s="127" t="s">
        <v>200</v>
      </c>
      <c r="C10" s="127"/>
      <c r="D10" s="127"/>
      <c r="E10" s="127"/>
      <c r="F10" s="127"/>
      <c r="G10" s="127"/>
    </row>
    <row r="11" spans="1:7" ht="21.75" customHeight="1">
      <c r="A11" s="11" t="s">
        <v>92</v>
      </c>
      <c r="B11" s="128" t="s">
        <v>93</v>
      </c>
      <c r="C11" s="129"/>
      <c r="D11" s="129"/>
      <c r="E11" s="129"/>
      <c r="F11" s="129"/>
      <c r="G11" s="130"/>
    </row>
    <row r="12" spans="1:7" ht="12.75">
      <c r="A12" s="1"/>
      <c r="B12" s="27"/>
      <c r="C12" s="27"/>
      <c r="D12" s="27"/>
      <c r="E12" s="27"/>
      <c r="F12" s="27"/>
      <c r="G12" s="27"/>
    </row>
    <row r="13" spans="1:7" ht="12.75">
      <c r="A13" s="1"/>
      <c r="B13" s="28"/>
      <c r="C13" s="28"/>
      <c r="D13" s="28"/>
      <c r="E13" s="28"/>
      <c r="F13" s="28"/>
      <c r="G13" s="28"/>
    </row>
    <row r="14" spans="1:7" ht="12.75">
      <c r="A14" s="12"/>
      <c r="B14" s="139" t="s">
        <v>179</v>
      </c>
      <c r="C14" s="139"/>
      <c r="D14" s="139"/>
      <c r="E14" s="139"/>
      <c r="F14" s="139"/>
      <c r="G14" s="139"/>
    </row>
    <row r="15" spans="2:7" ht="12.75">
      <c r="B15" s="29" t="s">
        <v>0</v>
      </c>
      <c r="C15" s="136" t="s">
        <v>1</v>
      </c>
      <c r="D15" s="137"/>
      <c r="E15" s="137"/>
      <c r="F15" s="138"/>
      <c r="G15" s="97" t="s">
        <v>269</v>
      </c>
    </row>
    <row r="16" spans="2:7" ht="12" customHeight="1">
      <c r="B16" s="83" t="s">
        <v>21</v>
      </c>
      <c r="C16" s="133" t="s">
        <v>3</v>
      </c>
      <c r="D16" s="134"/>
      <c r="E16" s="134"/>
      <c r="F16" s="135"/>
      <c r="G16" s="112">
        <v>44830</v>
      </c>
    </row>
    <row r="17" spans="2:7" ht="12" customHeight="1">
      <c r="B17" s="83" t="s">
        <v>22</v>
      </c>
      <c r="C17" s="133" t="s">
        <v>4</v>
      </c>
      <c r="D17" s="134"/>
      <c r="E17" s="134"/>
      <c r="F17" s="135"/>
      <c r="G17" s="112">
        <v>56080</v>
      </c>
    </row>
    <row r="18" ht="12.75">
      <c r="J18" s="10"/>
    </row>
    <row r="19" spans="1:7" ht="12.75">
      <c r="A19" s="12"/>
      <c r="B19" s="139" t="s">
        <v>180</v>
      </c>
      <c r="C19" s="139"/>
      <c r="D19" s="139"/>
      <c r="E19" s="139"/>
      <c r="F19" s="139"/>
      <c r="G19" s="139"/>
    </row>
    <row r="20" spans="2:7" ht="22.5">
      <c r="B20" s="32" t="s">
        <v>0</v>
      </c>
      <c r="C20" s="33" t="s">
        <v>5</v>
      </c>
      <c r="D20" s="136" t="s">
        <v>2</v>
      </c>
      <c r="E20" s="137"/>
      <c r="F20" s="138"/>
      <c r="G20" s="97" t="s">
        <v>269</v>
      </c>
    </row>
    <row r="21" spans="2:7" ht="12" customHeight="1">
      <c r="B21" s="86" t="s">
        <v>23</v>
      </c>
      <c r="C21" s="34" t="s">
        <v>6</v>
      </c>
      <c r="D21" s="133" t="s">
        <v>189</v>
      </c>
      <c r="E21" s="134"/>
      <c r="F21" s="135"/>
      <c r="G21" s="112">
        <v>46100</v>
      </c>
    </row>
    <row r="22" spans="2:7" ht="12" customHeight="1">
      <c r="B22" s="86" t="s">
        <v>24</v>
      </c>
      <c r="C22" s="34" t="s">
        <v>191</v>
      </c>
      <c r="D22" s="133" t="s">
        <v>188</v>
      </c>
      <c r="E22" s="134"/>
      <c r="F22" s="135"/>
      <c r="G22" s="112">
        <v>80950</v>
      </c>
    </row>
    <row r="24" spans="1:7" ht="12.75">
      <c r="A24" s="12"/>
      <c r="B24" s="139" t="s">
        <v>182</v>
      </c>
      <c r="C24" s="139"/>
      <c r="D24" s="139"/>
      <c r="E24" s="139"/>
      <c r="F24" s="139"/>
      <c r="G24" s="139"/>
    </row>
    <row r="25" spans="2:7" ht="21.75" customHeight="1">
      <c r="B25" s="32" t="s">
        <v>0</v>
      </c>
      <c r="C25" s="119" t="s">
        <v>7</v>
      </c>
      <c r="D25" s="120"/>
      <c r="E25" s="122"/>
      <c r="F25" s="30" t="s">
        <v>213</v>
      </c>
      <c r="G25" s="97" t="s">
        <v>269</v>
      </c>
    </row>
    <row r="26" spans="2:7" ht="12" customHeight="1">
      <c r="B26" s="84" t="s">
        <v>184</v>
      </c>
      <c r="C26" s="116" t="s">
        <v>20</v>
      </c>
      <c r="D26" s="117"/>
      <c r="E26" s="123"/>
      <c r="F26" s="35">
        <v>2420</v>
      </c>
      <c r="G26" s="112">
        <v>7570</v>
      </c>
    </row>
    <row r="27" spans="2:7" ht="12" customHeight="1">
      <c r="B27" s="84" t="s">
        <v>185</v>
      </c>
      <c r="C27" s="116" t="s">
        <v>8</v>
      </c>
      <c r="D27" s="117"/>
      <c r="E27" s="123"/>
      <c r="F27" s="35">
        <v>2420</v>
      </c>
      <c r="G27" s="112">
        <v>4520</v>
      </c>
    </row>
    <row r="28" spans="2:7" ht="12" customHeight="1">
      <c r="B28" s="84" t="s">
        <v>25</v>
      </c>
      <c r="C28" s="116" t="s">
        <v>20</v>
      </c>
      <c r="D28" s="117"/>
      <c r="E28" s="123"/>
      <c r="F28" s="35">
        <v>3420</v>
      </c>
      <c r="G28" s="112">
        <v>10800</v>
      </c>
    </row>
    <row r="29" spans="2:14" ht="15" customHeight="1">
      <c r="B29" s="84" t="s">
        <v>26</v>
      </c>
      <c r="C29" s="116" t="s">
        <v>8</v>
      </c>
      <c r="D29" s="117"/>
      <c r="E29" s="123"/>
      <c r="F29" s="35">
        <v>3420</v>
      </c>
      <c r="G29" s="112">
        <v>6440</v>
      </c>
      <c r="J29" s="18"/>
      <c r="K29" s="19"/>
      <c r="L29" s="19"/>
      <c r="M29" s="19"/>
      <c r="N29" s="19"/>
    </row>
    <row r="30" spans="2:14" ht="14.25" customHeight="1">
      <c r="B30" s="84" t="s">
        <v>186</v>
      </c>
      <c r="C30" s="116" t="s">
        <v>20</v>
      </c>
      <c r="D30" s="117"/>
      <c r="E30" s="123"/>
      <c r="F30" s="35">
        <v>4420</v>
      </c>
      <c r="G30" s="112">
        <v>14400</v>
      </c>
      <c r="J30" s="18"/>
      <c r="K30" s="19"/>
      <c r="L30" s="19"/>
      <c r="M30" s="19"/>
      <c r="N30" s="19"/>
    </row>
    <row r="31" spans="2:14" ht="12" customHeight="1">
      <c r="B31" s="84" t="s">
        <v>187</v>
      </c>
      <c r="C31" s="116" t="s">
        <v>9</v>
      </c>
      <c r="D31" s="117"/>
      <c r="E31" s="123"/>
      <c r="F31" s="35">
        <v>4420</v>
      </c>
      <c r="G31" s="112">
        <v>8590</v>
      </c>
      <c r="J31" s="21"/>
      <c r="K31" s="20"/>
      <c r="L31" s="20"/>
      <c r="M31" s="20"/>
      <c r="N31" s="20"/>
    </row>
    <row r="32" spans="2:13" ht="12" customHeight="1">
      <c r="B32" s="84" t="s">
        <v>27</v>
      </c>
      <c r="C32" s="116" t="s">
        <v>20</v>
      </c>
      <c r="D32" s="117"/>
      <c r="E32" s="123"/>
      <c r="F32" s="35">
        <v>6850</v>
      </c>
      <c r="G32" s="112">
        <v>21600</v>
      </c>
      <c r="J32" s="5"/>
      <c r="K32" s="6"/>
      <c r="L32" s="7"/>
      <c r="M32" s="8"/>
    </row>
    <row r="33" spans="2:7" ht="12" customHeight="1">
      <c r="B33" s="84" t="s">
        <v>28</v>
      </c>
      <c r="C33" s="116" t="s">
        <v>8</v>
      </c>
      <c r="D33" s="117"/>
      <c r="E33" s="123"/>
      <c r="F33" s="35">
        <v>6850</v>
      </c>
      <c r="G33" s="112">
        <v>12880</v>
      </c>
    </row>
    <row r="34" spans="2:7" ht="12" customHeight="1">
      <c r="B34" s="86" t="s">
        <v>270</v>
      </c>
      <c r="C34" s="114" t="s">
        <v>202</v>
      </c>
      <c r="D34" s="115"/>
      <c r="E34" s="118"/>
      <c r="F34" s="31"/>
      <c r="G34" s="112">
        <v>890</v>
      </c>
    </row>
    <row r="35" spans="2:7" ht="12" customHeight="1">
      <c r="B35" s="86" t="s">
        <v>29</v>
      </c>
      <c r="C35" s="114" t="s">
        <v>203</v>
      </c>
      <c r="D35" s="115"/>
      <c r="E35" s="118"/>
      <c r="F35" s="36"/>
      <c r="G35" s="112">
        <v>80</v>
      </c>
    </row>
    <row r="36" ht="12.75">
      <c r="B36" s="37"/>
    </row>
    <row r="37" spans="1:7" ht="12.75">
      <c r="A37" s="12"/>
      <c r="B37" s="139" t="s">
        <v>107</v>
      </c>
      <c r="C37" s="139"/>
      <c r="D37" s="139"/>
      <c r="E37" s="139"/>
      <c r="F37" s="139"/>
      <c r="G37" s="139"/>
    </row>
    <row r="38" spans="2:7" ht="21" customHeight="1">
      <c r="B38" s="32" t="s">
        <v>0</v>
      </c>
      <c r="C38" s="140" t="s">
        <v>10</v>
      </c>
      <c r="D38" s="141"/>
      <c r="E38" s="141"/>
      <c r="F38" s="142"/>
      <c r="G38" s="97" t="s">
        <v>269</v>
      </c>
    </row>
    <row r="39" spans="2:7" ht="12" customHeight="1">
      <c r="B39" s="86" t="s">
        <v>30</v>
      </c>
      <c r="C39" s="114" t="s">
        <v>11</v>
      </c>
      <c r="D39" s="115"/>
      <c r="E39" s="115"/>
      <c r="F39" s="118"/>
      <c r="G39" s="112">
        <v>5680</v>
      </c>
    </row>
    <row r="40" spans="2:7" ht="12" customHeight="1">
      <c r="B40" s="86" t="s">
        <v>31</v>
      </c>
      <c r="C40" s="114" t="s">
        <v>12</v>
      </c>
      <c r="D40" s="115"/>
      <c r="E40" s="115"/>
      <c r="F40" s="118"/>
      <c r="G40" s="112">
        <v>7200</v>
      </c>
    </row>
    <row r="41" spans="2:7" ht="12" customHeight="1">
      <c r="B41" s="86" t="s">
        <v>32</v>
      </c>
      <c r="C41" s="114" t="s">
        <v>260</v>
      </c>
      <c r="D41" s="115"/>
      <c r="E41" s="115"/>
      <c r="F41" s="118"/>
      <c r="G41" s="112">
        <v>20900</v>
      </c>
    </row>
    <row r="42" spans="2:7" ht="12" customHeight="1">
      <c r="B42" s="38"/>
      <c r="C42" s="39"/>
      <c r="D42" s="39"/>
      <c r="E42" s="39"/>
      <c r="F42" s="39"/>
      <c r="G42" s="40"/>
    </row>
    <row r="43" spans="1:7" ht="12.75">
      <c r="A43" s="12"/>
      <c r="B43" s="139" t="s">
        <v>181</v>
      </c>
      <c r="C43" s="139"/>
      <c r="D43" s="139"/>
      <c r="E43" s="139"/>
      <c r="F43" s="139"/>
      <c r="G43" s="139"/>
    </row>
    <row r="44" spans="2:7" ht="21" customHeight="1">
      <c r="B44" s="32" t="s">
        <v>0</v>
      </c>
      <c r="C44" s="140" t="s">
        <v>10</v>
      </c>
      <c r="D44" s="141"/>
      <c r="E44" s="141"/>
      <c r="F44" s="142"/>
      <c r="G44" s="97" t="s">
        <v>269</v>
      </c>
    </row>
    <row r="45" spans="2:7" ht="12.75">
      <c r="B45" s="86" t="s">
        <v>265</v>
      </c>
      <c r="C45" s="114" t="s">
        <v>267</v>
      </c>
      <c r="D45" s="115"/>
      <c r="E45" s="115"/>
      <c r="F45" s="118"/>
      <c r="G45" s="112">
        <v>4410</v>
      </c>
    </row>
    <row r="46" spans="2:7" ht="12" customHeight="1">
      <c r="B46" s="86" t="s">
        <v>266</v>
      </c>
      <c r="C46" s="114" t="s">
        <v>268</v>
      </c>
      <c r="D46" s="115"/>
      <c r="E46" s="115"/>
      <c r="F46" s="118"/>
      <c r="G46" s="112">
        <v>6710</v>
      </c>
    </row>
    <row r="47" spans="2:7" ht="12" customHeight="1">
      <c r="B47" s="86" t="s">
        <v>271</v>
      </c>
      <c r="C47" s="114" t="s">
        <v>204</v>
      </c>
      <c r="D47" s="115"/>
      <c r="E47" s="115"/>
      <c r="F47" s="118"/>
      <c r="G47" s="112">
        <v>190</v>
      </c>
    </row>
    <row r="48" spans="2:7" ht="12" customHeight="1">
      <c r="B48" s="86" t="s">
        <v>33</v>
      </c>
      <c r="C48" s="114" t="s">
        <v>43</v>
      </c>
      <c r="D48" s="115"/>
      <c r="E48" s="115"/>
      <c r="F48" s="118"/>
      <c r="G48" s="112">
        <v>1090</v>
      </c>
    </row>
    <row r="49" spans="2:7" ht="12" customHeight="1">
      <c r="B49" s="86" t="s">
        <v>34</v>
      </c>
      <c r="C49" s="114" t="s">
        <v>13</v>
      </c>
      <c r="D49" s="115"/>
      <c r="E49" s="115"/>
      <c r="F49" s="118"/>
      <c r="G49" s="112">
        <v>5140</v>
      </c>
    </row>
    <row r="50" spans="2:7" ht="12" customHeight="1">
      <c r="B50" s="86" t="s">
        <v>273</v>
      </c>
      <c r="C50" s="114" t="s">
        <v>274</v>
      </c>
      <c r="D50" s="115"/>
      <c r="E50" s="115"/>
      <c r="F50" s="118"/>
      <c r="G50" s="112">
        <v>14700</v>
      </c>
    </row>
    <row r="51" spans="2:7" ht="12" customHeight="1">
      <c r="B51" s="86" t="s">
        <v>272</v>
      </c>
      <c r="C51" s="114" t="s">
        <v>275</v>
      </c>
      <c r="D51" s="115"/>
      <c r="E51" s="115"/>
      <c r="F51" s="118"/>
      <c r="G51" s="112">
        <v>8690</v>
      </c>
    </row>
    <row r="52" spans="2:7" ht="12" customHeight="1">
      <c r="B52" s="86" t="s">
        <v>35</v>
      </c>
      <c r="C52" s="114" t="s">
        <v>14</v>
      </c>
      <c r="D52" s="115"/>
      <c r="E52" s="115"/>
      <c r="F52" s="118"/>
      <c r="G52" s="112">
        <v>2360</v>
      </c>
    </row>
    <row r="53" spans="2:7" ht="12" customHeight="1">
      <c r="B53" s="86" t="s">
        <v>36</v>
      </c>
      <c r="C53" s="114" t="s">
        <v>15</v>
      </c>
      <c r="D53" s="115"/>
      <c r="E53" s="115"/>
      <c r="F53" s="118"/>
      <c r="G53" s="112">
        <v>2720</v>
      </c>
    </row>
    <row r="54" spans="2:7" ht="12" customHeight="1">
      <c r="B54" s="86" t="s">
        <v>37</v>
      </c>
      <c r="C54" s="114" t="s">
        <v>16</v>
      </c>
      <c r="D54" s="115"/>
      <c r="E54" s="115"/>
      <c r="F54" s="118"/>
      <c r="G54" s="112">
        <v>8590</v>
      </c>
    </row>
    <row r="55" spans="2:7" ht="12" customHeight="1">
      <c r="B55" s="86" t="s">
        <v>38</v>
      </c>
      <c r="C55" s="114" t="s">
        <v>17</v>
      </c>
      <c r="D55" s="115"/>
      <c r="E55" s="115"/>
      <c r="F55" s="118"/>
      <c r="G55" s="112">
        <v>2360</v>
      </c>
    </row>
    <row r="56" spans="2:7" ht="12" customHeight="1">
      <c r="B56" s="86" t="s">
        <v>39</v>
      </c>
      <c r="C56" s="114" t="s">
        <v>18</v>
      </c>
      <c r="D56" s="115"/>
      <c r="E56" s="115"/>
      <c r="F56" s="118"/>
      <c r="G56" s="112">
        <v>6950</v>
      </c>
    </row>
    <row r="57" spans="2:7" ht="12" customHeight="1">
      <c r="B57" s="84" t="s">
        <v>40</v>
      </c>
      <c r="C57" s="116" t="s">
        <v>44</v>
      </c>
      <c r="D57" s="117"/>
      <c r="E57" s="117"/>
      <c r="F57" s="123"/>
      <c r="G57" s="112">
        <v>5990</v>
      </c>
    </row>
    <row r="58" spans="2:7" ht="12" customHeight="1">
      <c r="B58" s="84" t="s">
        <v>41</v>
      </c>
      <c r="C58" s="116" t="s">
        <v>45</v>
      </c>
      <c r="D58" s="117"/>
      <c r="E58" s="117"/>
      <c r="F58" s="123"/>
      <c r="G58" s="112">
        <v>7560</v>
      </c>
    </row>
    <row r="59" spans="2:7" ht="12" customHeight="1">
      <c r="B59" s="86" t="s">
        <v>42</v>
      </c>
      <c r="C59" s="114" t="s">
        <v>19</v>
      </c>
      <c r="D59" s="115"/>
      <c r="E59" s="115"/>
      <c r="F59" s="118"/>
      <c r="G59" s="112">
        <v>26560</v>
      </c>
    </row>
    <row r="60" spans="2:6" ht="12" customHeight="1">
      <c r="B60" s="41"/>
      <c r="C60" s="41"/>
      <c r="D60" s="22"/>
      <c r="E60" s="22"/>
      <c r="F60" s="22"/>
    </row>
  </sheetData>
  <sheetProtection/>
  <mergeCells count="49">
    <mergeCell ref="B1:F1"/>
    <mergeCell ref="B2:F2"/>
    <mergeCell ref="B5:C5"/>
    <mergeCell ref="B6:D6"/>
    <mergeCell ref="B11:G11"/>
    <mergeCell ref="B19:G19"/>
    <mergeCell ref="C33:E33"/>
    <mergeCell ref="C35:E35"/>
    <mergeCell ref="C34:E34"/>
    <mergeCell ref="C32:E32"/>
    <mergeCell ref="B14:G14"/>
    <mergeCell ref="D21:F21"/>
    <mergeCell ref="C46:F46"/>
    <mergeCell ref="C38:F38"/>
    <mergeCell ref="C47:F47"/>
    <mergeCell ref="C39:F39"/>
    <mergeCell ref="C40:F40"/>
    <mergeCell ref="C16:F16"/>
    <mergeCell ref="B37:G37"/>
    <mergeCell ref="B24:G24"/>
    <mergeCell ref="C26:E26"/>
    <mergeCell ref="C27:E27"/>
    <mergeCell ref="C41:F41"/>
    <mergeCell ref="B43:G43"/>
    <mergeCell ref="D22:F22"/>
    <mergeCell ref="C54:F54"/>
    <mergeCell ref="C51:F51"/>
    <mergeCell ref="C52:F52"/>
    <mergeCell ref="C53:F53"/>
    <mergeCell ref="C48:F48"/>
    <mergeCell ref="C44:F44"/>
    <mergeCell ref="C45:F45"/>
    <mergeCell ref="C58:F58"/>
    <mergeCell ref="C59:F59"/>
    <mergeCell ref="C55:F55"/>
    <mergeCell ref="C56:F56"/>
    <mergeCell ref="C57:F57"/>
    <mergeCell ref="C49:F49"/>
    <mergeCell ref="C50:F50"/>
    <mergeCell ref="B9:C9"/>
    <mergeCell ref="C29:E29"/>
    <mergeCell ref="C31:E31"/>
    <mergeCell ref="C30:E30"/>
    <mergeCell ref="C28:E28"/>
    <mergeCell ref="C25:E25"/>
    <mergeCell ref="B10:G10"/>
    <mergeCell ref="D20:F20"/>
    <mergeCell ref="C17:F17"/>
    <mergeCell ref="C15:F15"/>
  </mergeCells>
  <hyperlinks>
    <hyperlink ref="B5" r:id="rId1" display="www.came-spb.com"/>
  </hyperlinks>
  <printOptions horizontalCentered="1"/>
  <pageMargins left="0.07874015748031496" right="0.07874015748031496" top="0.11811023622047245" bottom="0.11811023622047245" header="0" footer="0"/>
  <pageSetup horizontalDpi="600" verticalDpi="600" orientation="portrait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4.00390625" style="0" customWidth="1"/>
    <col min="2" max="2" width="10.00390625" style="22" customWidth="1"/>
    <col min="3" max="4" width="9.125" style="22" customWidth="1"/>
    <col min="5" max="5" width="9.375" style="22" customWidth="1"/>
    <col min="6" max="6" width="31.125" style="22" customWidth="1"/>
    <col min="7" max="7" width="23.375" style="22" customWidth="1"/>
    <col min="8" max="8" width="11.875" style="0" customWidth="1"/>
  </cols>
  <sheetData>
    <row r="1" spans="2:6" ht="27">
      <c r="B1" s="202" t="s">
        <v>279</v>
      </c>
      <c r="C1" s="202"/>
      <c r="D1" s="202"/>
      <c r="E1" s="202"/>
      <c r="F1" s="202"/>
    </row>
    <row r="2" spans="2:13" ht="18">
      <c r="B2" s="203" t="s">
        <v>280</v>
      </c>
      <c r="C2" s="203"/>
      <c r="D2" s="203"/>
      <c r="E2" s="203"/>
      <c r="F2" s="203"/>
      <c r="I2" s="2"/>
      <c r="J2" s="2"/>
      <c r="K2" s="2"/>
      <c r="L2" s="2"/>
      <c r="M2" s="2"/>
    </row>
    <row r="3" spans="2:13" ht="18">
      <c r="B3" s="204" t="s">
        <v>281</v>
      </c>
      <c r="C3" s="205"/>
      <c r="D3" s="206"/>
      <c r="E3" s="205"/>
      <c r="F3" s="205"/>
      <c r="I3" s="2"/>
      <c r="J3" s="2"/>
      <c r="K3" s="2"/>
      <c r="L3" s="2"/>
      <c r="M3" s="2"/>
    </row>
    <row r="4" spans="2:13" ht="18">
      <c r="B4" s="205" t="s">
        <v>282</v>
      </c>
      <c r="C4" s="205"/>
      <c r="D4" s="206"/>
      <c r="E4" s="205"/>
      <c r="F4" s="205"/>
      <c r="I4" s="2"/>
      <c r="J4" s="2"/>
      <c r="K4" s="2"/>
      <c r="L4" s="2"/>
      <c r="M4" s="2"/>
    </row>
    <row r="5" spans="2:13" ht="18">
      <c r="B5" s="207" t="s">
        <v>283</v>
      </c>
      <c r="C5" s="207"/>
      <c r="D5" s="210"/>
      <c r="E5" s="210"/>
      <c r="F5" s="208"/>
      <c r="I5" s="9"/>
      <c r="J5" s="9"/>
      <c r="K5" s="9"/>
      <c r="L5" s="9"/>
      <c r="M5" s="9"/>
    </row>
    <row r="6" spans="2:6" ht="18">
      <c r="B6" s="209" t="s">
        <v>284</v>
      </c>
      <c r="C6" s="209"/>
      <c r="D6" s="210"/>
      <c r="E6" s="210"/>
      <c r="F6" s="205"/>
    </row>
    <row r="7" spans="2:6" ht="12.75">
      <c r="B7" s="75"/>
      <c r="C7" s="76"/>
      <c r="D7" s="25"/>
      <c r="E7" s="25"/>
      <c r="F7" s="25"/>
    </row>
    <row r="8" spans="2:7" ht="12.75">
      <c r="B8" s="77"/>
      <c r="C8" s="76"/>
      <c r="D8" s="26"/>
      <c r="E8" s="26"/>
      <c r="F8" s="26"/>
      <c r="G8" s="26"/>
    </row>
    <row r="9" spans="2:13" ht="12.75">
      <c r="B9" s="78"/>
      <c r="C9" s="79"/>
      <c r="D9" s="26"/>
      <c r="E9" s="26"/>
      <c r="F9" s="26"/>
      <c r="G9" s="26"/>
      <c r="J9" s="1"/>
      <c r="K9" s="1"/>
      <c r="L9" s="1"/>
      <c r="M9" s="1"/>
    </row>
    <row r="10" spans="10:13" ht="12.75">
      <c r="J10" s="1"/>
      <c r="K10" s="1"/>
      <c r="L10" s="1"/>
      <c r="M10" s="1"/>
    </row>
    <row r="11" spans="1:13" ht="21.75" customHeight="1">
      <c r="A11" s="15"/>
      <c r="B11" s="127" t="s">
        <v>200</v>
      </c>
      <c r="C11" s="127"/>
      <c r="D11" s="127"/>
      <c r="E11" s="127"/>
      <c r="F11" s="127"/>
      <c r="G11" s="127"/>
      <c r="J11" s="1"/>
      <c r="K11" s="1"/>
      <c r="L11" s="1"/>
      <c r="M11" s="1"/>
    </row>
    <row r="12" spans="1:13" ht="30.75" customHeight="1">
      <c r="A12" s="13"/>
      <c r="B12" s="149" t="s">
        <v>55</v>
      </c>
      <c r="C12" s="150"/>
      <c r="D12" s="150"/>
      <c r="E12" s="150"/>
      <c r="F12" s="150"/>
      <c r="G12" s="151"/>
      <c r="I12" s="1"/>
      <c r="J12" s="1"/>
      <c r="K12" s="1"/>
      <c r="L12" s="1"/>
      <c r="M12" s="1"/>
    </row>
    <row r="13" spans="3:13" ht="12.75">
      <c r="C13" s="101"/>
      <c r="D13" s="101"/>
      <c r="E13" s="101"/>
      <c r="I13" s="17"/>
      <c r="J13" s="1"/>
      <c r="K13" s="1"/>
      <c r="L13" s="1"/>
      <c r="M13" s="1"/>
    </row>
    <row r="14" spans="1:13" ht="12.75">
      <c r="A14" s="1"/>
      <c r="B14" s="43"/>
      <c r="C14" s="28"/>
      <c r="D14" s="28"/>
      <c r="E14" s="28"/>
      <c r="F14" s="43"/>
      <c r="G14" s="43"/>
      <c r="J14" s="1"/>
      <c r="K14" s="1"/>
      <c r="L14" s="1"/>
      <c r="M14" s="1"/>
    </row>
    <row r="15" spans="2:13" ht="12.75">
      <c r="B15" s="152" t="s">
        <v>46</v>
      </c>
      <c r="C15" s="153"/>
      <c r="D15" s="153"/>
      <c r="E15" s="153"/>
      <c r="F15" s="153"/>
      <c r="G15" s="153"/>
      <c r="J15" s="1"/>
      <c r="K15" s="1"/>
      <c r="L15" s="1"/>
      <c r="M15" s="1"/>
    </row>
    <row r="16" spans="2:13" s="58" customFormat="1" ht="12.75">
      <c r="B16" s="158" t="s">
        <v>206</v>
      </c>
      <c r="C16" s="159"/>
      <c r="D16" s="159"/>
      <c r="E16" s="159"/>
      <c r="F16" s="159"/>
      <c r="G16" s="97" t="s">
        <v>269</v>
      </c>
      <c r="J16" s="61"/>
      <c r="K16" s="61"/>
      <c r="L16" s="61"/>
      <c r="M16" s="61"/>
    </row>
    <row r="17" spans="2:13" s="58" customFormat="1" ht="11.25">
      <c r="B17" s="114" t="s">
        <v>47</v>
      </c>
      <c r="C17" s="115"/>
      <c r="D17" s="115"/>
      <c r="E17" s="115"/>
      <c r="F17" s="118"/>
      <c r="G17" s="112">
        <f>(автоматика_комплектация!G28+автоматика_комплектация!G29+автоматика_комплектация!G48+автоматика_комплектация!G16+2*автоматика_комплектация!G45+10*автоматика_комплектация!G34+4*автоматика_комплектация!G47+автоматика_комплектация!G53+4*автоматика_комплектация!G35)</f>
        <v>84680</v>
      </c>
      <c r="J17" s="61"/>
      <c r="K17" s="61"/>
      <c r="L17" s="61"/>
      <c r="M17" s="61"/>
    </row>
    <row r="18" spans="2:13" s="58" customFormat="1" ht="11.25">
      <c r="B18" s="114" t="s">
        <v>48</v>
      </c>
      <c r="C18" s="115"/>
      <c r="D18" s="115"/>
      <c r="E18" s="115"/>
      <c r="F18" s="118"/>
      <c r="G18" s="113">
        <f>(автоматика_комплектация!G30+автоматика_комплектация!G31+автоматика_комплектация!G48+автоматика_комплектация!G16+2*автоматика_комплектация!G45+10*автоматика_комплектация!G34+5*автоматика_комплектация!G47+автоматика_комплектация!G53+5*автоматика_комплектация!G35)</f>
        <v>90700</v>
      </c>
      <c r="J18" s="61"/>
      <c r="K18" s="61"/>
      <c r="L18" s="61"/>
      <c r="M18" s="61"/>
    </row>
    <row r="19" spans="2:13" s="58" customFormat="1" ht="11.25">
      <c r="B19" s="114" t="s">
        <v>49</v>
      </c>
      <c r="C19" s="115"/>
      <c r="D19" s="115"/>
      <c r="E19" s="115"/>
      <c r="F19" s="118"/>
      <c r="G19" s="112">
        <f>(автоматика_комплектация!G16+2*автоматика_комплектация!G45+автоматика_комплектация!G32+автоматика_комплектация!G33+автоматика_комплектация!G48+15*автоматика_комплектация!G34+7*автоматика_комплектация!G47+автоматика_комплектация!G53+6*автоматика_комплектация!G35)</f>
        <v>107100</v>
      </c>
      <c r="J19" s="61"/>
      <c r="K19" s="61"/>
      <c r="L19" s="61"/>
      <c r="M19" s="61"/>
    </row>
    <row r="20" spans="2:13" s="58" customFormat="1" ht="11.25">
      <c r="B20" s="60"/>
      <c r="C20" s="60"/>
      <c r="D20" s="60"/>
      <c r="E20" s="60"/>
      <c r="F20" s="60"/>
      <c r="G20" s="98"/>
      <c r="J20" s="61"/>
      <c r="K20" s="61"/>
      <c r="L20" s="61"/>
      <c r="M20" s="61"/>
    </row>
    <row r="21" spans="2:7" s="58" customFormat="1" ht="12.75">
      <c r="B21" s="158" t="s">
        <v>207</v>
      </c>
      <c r="C21" s="159"/>
      <c r="D21" s="159"/>
      <c r="E21" s="159"/>
      <c r="F21" s="159"/>
      <c r="G21" s="97" t="s">
        <v>269</v>
      </c>
    </row>
    <row r="22" spans="2:7" s="58" customFormat="1" ht="11.25">
      <c r="B22" s="114" t="s">
        <v>47</v>
      </c>
      <c r="C22" s="115"/>
      <c r="D22" s="115"/>
      <c r="E22" s="115"/>
      <c r="F22" s="118"/>
      <c r="G22" s="112">
        <f>(автоматика_комплектация!G17+2*автоматика_комплектация!G46+автоматика_комплектация!G28+автоматика_комплектация!G29+автоматика_комплектация!G48+10*автоматика_комплектация!G34+4*автоматика_комплектация!G47+автоматика_комплектация!G53+4*автоматика_комплектация!G35)</f>
        <v>100530</v>
      </c>
    </row>
    <row r="23" spans="2:10" s="58" customFormat="1" ht="11.25">
      <c r="B23" s="114" t="s">
        <v>48</v>
      </c>
      <c r="C23" s="115"/>
      <c r="D23" s="115"/>
      <c r="E23" s="115"/>
      <c r="F23" s="118"/>
      <c r="G23" s="113">
        <f>(автоматика_комплектация!G17+2*автоматика_комплектация!G46+автоматика_комплектация!G30+автоматика_комплектация!G31+автоматика_комплектация!G48+10*автоматика_комплектация!G34+5*автоматика_комплектация!G47+автоматика_комплектация!G53+5*автоматика_комплектация!G35)</f>
        <v>106550</v>
      </c>
      <c r="J23" s="61"/>
    </row>
    <row r="24" spans="2:10" s="58" customFormat="1" ht="11.25">
      <c r="B24" s="114" t="s">
        <v>49</v>
      </c>
      <c r="C24" s="115"/>
      <c r="D24" s="115"/>
      <c r="E24" s="115"/>
      <c r="F24" s="118"/>
      <c r="G24" s="112">
        <f>(автоматика_комплектация!G17+2*автоматика_комплектация!G46+автоматика_комплектация!G32+автоматика_комплектация!G33+автоматика_комплектация!G48+15*автоматика_комплектация!G34+7*автоматика_комплектация!G47+автоматика_комплектация!G53+6*автоматика_комплектация!G35)</f>
        <v>122950</v>
      </c>
      <c r="J24" s="61"/>
    </row>
    <row r="25" ht="12.75">
      <c r="J25" s="1"/>
    </row>
    <row r="27" spans="2:7" ht="12.75">
      <c r="B27" s="139" t="s">
        <v>50</v>
      </c>
      <c r="C27" s="154"/>
      <c r="D27" s="154"/>
      <c r="E27" s="154"/>
      <c r="F27" s="154"/>
      <c r="G27" s="154"/>
    </row>
    <row r="28" spans="2:7" s="58" customFormat="1" ht="12.75">
      <c r="B28" s="159" t="s">
        <v>208</v>
      </c>
      <c r="C28" s="159"/>
      <c r="D28" s="159"/>
      <c r="E28" s="159"/>
      <c r="F28" s="159"/>
      <c r="G28" s="97" t="s">
        <v>269</v>
      </c>
    </row>
    <row r="29" spans="2:7" s="58" customFormat="1" ht="11.25">
      <c r="B29" s="55" t="s">
        <v>51</v>
      </c>
      <c r="C29" s="57" t="s">
        <v>52</v>
      </c>
      <c r="D29" s="57"/>
      <c r="E29" s="57"/>
      <c r="F29" s="57"/>
      <c r="G29" s="155">
        <v>54511</v>
      </c>
    </row>
    <row r="30" spans="2:7" s="58" customFormat="1" ht="11.25">
      <c r="B30" s="65"/>
      <c r="C30" s="59" t="s">
        <v>53</v>
      </c>
      <c r="D30" s="59"/>
      <c r="E30" s="59"/>
      <c r="F30" s="59"/>
      <c r="G30" s="156"/>
    </row>
    <row r="31" spans="2:8" ht="12.75">
      <c r="B31" s="72"/>
      <c r="C31" s="56" t="s">
        <v>178</v>
      </c>
      <c r="D31" s="73"/>
      <c r="E31" s="73"/>
      <c r="F31" s="73"/>
      <c r="G31" s="157"/>
      <c r="H31" s="58"/>
    </row>
    <row r="32" ht="12.75">
      <c r="H32" s="58"/>
    </row>
    <row r="33" spans="2:8" ht="12.75">
      <c r="B33" s="139" t="s">
        <v>54</v>
      </c>
      <c r="C33" s="154"/>
      <c r="D33" s="154"/>
      <c r="E33" s="154"/>
      <c r="F33" s="154"/>
      <c r="G33" s="154"/>
      <c r="H33" s="58"/>
    </row>
    <row r="34" spans="2:7" ht="12.75">
      <c r="B34" s="45" t="s">
        <v>34</v>
      </c>
      <c r="C34" s="114" t="s">
        <v>13</v>
      </c>
      <c r="D34" s="115"/>
      <c r="E34" s="115"/>
      <c r="F34" s="118"/>
      <c r="G34" s="112">
        <v>5140</v>
      </c>
    </row>
    <row r="35" spans="2:7" ht="12.75">
      <c r="B35" s="45" t="s">
        <v>276</v>
      </c>
      <c r="C35" s="114" t="s">
        <v>274</v>
      </c>
      <c r="D35" s="115"/>
      <c r="E35" s="115"/>
      <c r="F35" s="118"/>
      <c r="G35" s="112">
        <v>14700</v>
      </c>
    </row>
    <row r="36" spans="2:7" ht="12.75">
      <c r="B36" s="45" t="s">
        <v>272</v>
      </c>
      <c r="C36" s="114" t="s">
        <v>275</v>
      </c>
      <c r="D36" s="115"/>
      <c r="E36" s="115"/>
      <c r="F36" s="118"/>
      <c r="G36" s="112">
        <v>8690</v>
      </c>
    </row>
    <row r="37" spans="2:7" ht="12.75">
      <c r="B37" s="45" t="s">
        <v>37</v>
      </c>
      <c r="C37" s="114" t="s">
        <v>16</v>
      </c>
      <c r="D37" s="115"/>
      <c r="E37" s="115"/>
      <c r="F37" s="118"/>
      <c r="G37" s="112">
        <v>8590</v>
      </c>
    </row>
    <row r="38" spans="2:7" ht="12.75">
      <c r="B38" s="45" t="s">
        <v>38</v>
      </c>
      <c r="C38" s="114" t="s">
        <v>17</v>
      </c>
      <c r="D38" s="115"/>
      <c r="E38" s="115"/>
      <c r="F38" s="118"/>
      <c r="G38" s="112">
        <v>2360</v>
      </c>
    </row>
    <row r="39" spans="2:7" ht="12.75">
      <c r="B39" s="45" t="s">
        <v>39</v>
      </c>
      <c r="C39" s="114" t="s">
        <v>18</v>
      </c>
      <c r="D39" s="115"/>
      <c r="E39" s="115"/>
      <c r="F39" s="118"/>
      <c r="G39" s="112">
        <v>6950</v>
      </c>
    </row>
    <row r="40" spans="2:7" ht="12.75">
      <c r="B40" s="46" t="s">
        <v>40</v>
      </c>
      <c r="C40" s="116" t="s">
        <v>44</v>
      </c>
      <c r="D40" s="117"/>
      <c r="E40" s="117"/>
      <c r="F40" s="123"/>
      <c r="G40" s="112">
        <v>5990</v>
      </c>
    </row>
    <row r="41" spans="2:7" ht="12.75">
      <c r="B41" s="46" t="s">
        <v>41</v>
      </c>
      <c r="C41" s="143" t="s">
        <v>45</v>
      </c>
      <c r="D41" s="143"/>
      <c r="E41" s="143"/>
      <c r="F41" s="143"/>
      <c r="G41" s="112">
        <v>7560</v>
      </c>
    </row>
    <row r="42" spans="2:7" ht="12.75">
      <c r="B42" s="47"/>
      <c r="C42" s="48"/>
      <c r="D42" s="48"/>
      <c r="E42" s="48"/>
      <c r="F42" s="48"/>
      <c r="G42" s="14"/>
    </row>
    <row r="43" spans="2:7" ht="12.75">
      <c r="B43" s="146"/>
      <c r="C43" s="146"/>
      <c r="D43" s="42"/>
      <c r="E43" s="42"/>
      <c r="F43" s="42"/>
      <c r="G43" s="42"/>
    </row>
    <row r="44" spans="2:7" ht="12.75">
      <c r="B44" s="49" t="s">
        <v>94</v>
      </c>
      <c r="C44" s="50"/>
      <c r="D44" s="50"/>
      <c r="E44" s="50"/>
      <c r="F44" s="50"/>
      <c r="G44" s="51"/>
    </row>
    <row r="45" spans="2:7" ht="12.75">
      <c r="B45" s="52" t="s">
        <v>95</v>
      </c>
      <c r="C45" s="42"/>
      <c r="D45" s="42"/>
      <c r="E45" s="42"/>
      <c r="F45" s="42"/>
      <c r="G45" s="53"/>
    </row>
    <row r="46" spans="2:7" ht="12.75">
      <c r="B46" s="147" t="s">
        <v>175</v>
      </c>
      <c r="C46" s="148"/>
      <c r="D46" s="148"/>
      <c r="E46" s="148"/>
      <c r="F46" s="148"/>
      <c r="G46" s="53"/>
    </row>
    <row r="47" spans="2:7" ht="12.75">
      <c r="B47" s="144" t="s">
        <v>96</v>
      </c>
      <c r="C47" s="145"/>
      <c r="D47" s="145"/>
      <c r="E47" s="145"/>
      <c r="F47" s="145"/>
      <c r="G47" s="53"/>
    </row>
    <row r="48" spans="2:7" ht="12.75">
      <c r="B48" s="144" t="s">
        <v>97</v>
      </c>
      <c r="C48" s="145"/>
      <c r="D48" s="145"/>
      <c r="E48" s="146"/>
      <c r="F48" s="146"/>
      <c r="G48" s="53"/>
    </row>
    <row r="49" spans="2:7" ht="12.75">
      <c r="B49" s="147" t="s">
        <v>98</v>
      </c>
      <c r="C49" s="148"/>
      <c r="D49" s="148"/>
      <c r="E49" s="146"/>
      <c r="F49" s="146"/>
      <c r="G49" s="53"/>
    </row>
    <row r="50" spans="2:7" ht="12.75">
      <c r="B50" s="147" t="s">
        <v>99</v>
      </c>
      <c r="C50" s="148"/>
      <c r="D50" s="148"/>
      <c r="E50" s="148"/>
      <c r="F50" s="148"/>
      <c r="G50" s="53"/>
    </row>
    <row r="51" spans="2:7" ht="12.75">
      <c r="B51" s="144" t="s">
        <v>100</v>
      </c>
      <c r="C51" s="145"/>
      <c r="D51" s="145"/>
      <c r="E51" s="145"/>
      <c r="F51" s="145"/>
      <c r="G51" s="53"/>
    </row>
    <row r="52" spans="2:7" ht="12.75">
      <c r="B52" s="144" t="s">
        <v>176</v>
      </c>
      <c r="C52" s="145"/>
      <c r="D52" s="145"/>
      <c r="E52" s="145"/>
      <c r="F52" s="145"/>
      <c r="G52" s="53"/>
    </row>
    <row r="53" spans="2:7" ht="12.75">
      <c r="B53" s="144" t="s">
        <v>177</v>
      </c>
      <c r="C53" s="145"/>
      <c r="D53" s="145"/>
      <c r="E53" s="145"/>
      <c r="F53" s="145"/>
      <c r="G53" s="53"/>
    </row>
    <row r="54" spans="2:7" ht="12.75">
      <c r="B54" s="160" t="s">
        <v>190</v>
      </c>
      <c r="C54" s="161"/>
      <c r="D54" s="161"/>
      <c r="E54" s="161"/>
      <c r="F54" s="161"/>
      <c r="G54" s="54"/>
    </row>
    <row r="56" ht="12.75">
      <c r="B56" s="60"/>
    </row>
    <row r="62" ht="12.75">
      <c r="F62" s="74"/>
    </row>
  </sheetData>
  <sheetProtection/>
  <mergeCells count="37">
    <mergeCell ref="B1:F1"/>
    <mergeCell ref="B2:F2"/>
    <mergeCell ref="B6:E6"/>
    <mergeCell ref="B5:E5"/>
    <mergeCell ref="B52:F52"/>
    <mergeCell ref="B53:F53"/>
    <mergeCell ref="B54:F54"/>
    <mergeCell ref="B18:F18"/>
    <mergeCell ref="B19:F19"/>
    <mergeCell ref="B22:F22"/>
    <mergeCell ref="B23:F23"/>
    <mergeCell ref="B24:F24"/>
    <mergeCell ref="C36:F36"/>
    <mergeCell ref="B43:C43"/>
    <mergeCell ref="B12:G12"/>
    <mergeCell ref="B15:G15"/>
    <mergeCell ref="B27:G27"/>
    <mergeCell ref="B33:G33"/>
    <mergeCell ref="B11:G11"/>
    <mergeCell ref="G29:G31"/>
    <mergeCell ref="B16:F16"/>
    <mergeCell ref="B21:F21"/>
    <mergeCell ref="B28:F28"/>
    <mergeCell ref="B17:F17"/>
    <mergeCell ref="B48:F48"/>
    <mergeCell ref="B49:F49"/>
    <mergeCell ref="B46:F46"/>
    <mergeCell ref="B47:F47"/>
    <mergeCell ref="B50:F50"/>
    <mergeCell ref="B51:F51"/>
    <mergeCell ref="C41:F41"/>
    <mergeCell ref="C37:F37"/>
    <mergeCell ref="C38:F38"/>
    <mergeCell ref="C39:F39"/>
    <mergeCell ref="C34:F34"/>
    <mergeCell ref="C35:F35"/>
    <mergeCell ref="C40:F40"/>
  </mergeCells>
  <hyperlinks>
    <hyperlink ref="B5" r:id="rId1" display="www.came-spb.com"/>
  </hyperlinks>
  <printOptions horizontalCentered="1"/>
  <pageMargins left="0.2362204724409449" right="0.2362204724409449" top="0.35433070866141736" bottom="0.7480314960629921" header="0" footer="0"/>
  <pageSetup horizontalDpi="600" verticalDpi="600" orientation="portrait" paperSize="9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4"/>
  <sheetViews>
    <sheetView zoomScaleSheetLayoutView="100" workbookViewId="0" topLeftCell="A1">
      <selection activeCell="N14" sqref="N14"/>
    </sheetView>
  </sheetViews>
  <sheetFormatPr defaultColWidth="9.00390625" defaultRowHeight="12.75"/>
  <cols>
    <col min="1" max="1" width="3.25390625" style="0" customWidth="1"/>
    <col min="2" max="2" width="12.25390625" style="0" customWidth="1"/>
    <col min="5" max="5" width="9.125" style="0" customWidth="1"/>
    <col min="6" max="6" width="39.625" style="0" customWidth="1"/>
    <col min="7" max="7" width="9.625" style="0" customWidth="1"/>
    <col min="8" max="11" width="9.125" style="0" hidden="1" customWidth="1"/>
  </cols>
  <sheetData>
    <row r="1" spans="2:7" ht="27">
      <c r="B1" s="202" t="s">
        <v>279</v>
      </c>
      <c r="C1" s="202"/>
      <c r="D1" s="202"/>
      <c r="E1" s="202"/>
      <c r="F1" s="202"/>
      <c r="G1" s="22"/>
    </row>
    <row r="2" spans="2:11" ht="18">
      <c r="B2" s="203" t="s">
        <v>280</v>
      </c>
      <c r="C2" s="203"/>
      <c r="D2" s="203"/>
      <c r="E2" s="203"/>
      <c r="F2" s="203"/>
      <c r="G2" s="22"/>
      <c r="I2" s="2"/>
      <c r="J2" s="2"/>
      <c r="K2" s="2"/>
    </row>
    <row r="3" spans="2:11" ht="18">
      <c r="B3" s="204" t="s">
        <v>281</v>
      </c>
      <c r="C3" s="205"/>
      <c r="D3" s="206"/>
      <c r="E3" s="205"/>
      <c r="F3" s="205"/>
      <c r="G3" s="22"/>
      <c r="I3" s="2"/>
      <c r="J3" s="2"/>
      <c r="K3" s="2"/>
    </row>
    <row r="4" spans="2:11" ht="18">
      <c r="B4" s="205" t="s">
        <v>282</v>
      </c>
      <c r="C4" s="205"/>
      <c r="D4" s="206"/>
      <c r="E4" s="205"/>
      <c r="F4" s="205"/>
      <c r="G4" s="22"/>
      <c r="I4" s="2"/>
      <c r="J4" s="2"/>
      <c r="K4" s="2"/>
    </row>
    <row r="5" spans="2:11" ht="18">
      <c r="B5" s="207" t="s">
        <v>283</v>
      </c>
      <c r="C5" s="207"/>
      <c r="D5" s="210"/>
      <c r="E5" s="210"/>
      <c r="F5" s="208"/>
      <c r="G5" s="22"/>
      <c r="I5" s="9"/>
      <c r="J5" s="9"/>
      <c r="K5" s="9"/>
    </row>
    <row r="6" spans="2:7" ht="18">
      <c r="B6" s="209" t="s">
        <v>284</v>
      </c>
      <c r="C6" s="209"/>
      <c r="D6" s="210"/>
      <c r="E6" s="210"/>
      <c r="F6" s="205"/>
      <c r="G6" s="22"/>
    </row>
    <row r="7" spans="2:7" ht="12.75">
      <c r="B7" s="75"/>
      <c r="C7" s="76"/>
      <c r="D7" s="25"/>
      <c r="E7" s="25"/>
      <c r="F7" s="25"/>
      <c r="G7" s="22"/>
    </row>
    <row r="8" spans="2:7" ht="12.75">
      <c r="B8" s="77"/>
      <c r="C8" s="76"/>
      <c r="D8" s="26"/>
      <c r="E8" s="26"/>
      <c r="F8" s="26"/>
      <c r="G8" s="26"/>
    </row>
    <row r="9" spans="2:11" ht="12.75">
      <c r="B9" s="78"/>
      <c r="C9" s="79"/>
      <c r="D9" s="26"/>
      <c r="E9" s="26"/>
      <c r="F9" s="26"/>
      <c r="G9" s="26"/>
      <c r="J9" s="1"/>
      <c r="K9" s="1"/>
    </row>
    <row r="10" spans="2:11" ht="24" customHeight="1">
      <c r="B10" s="127" t="s">
        <v>200</v>
      </c>
      <c r="C10" s="127"/>
      <c r="D10" s="127"/>
      <c r="E10" s="127"/>
      <c r="F10" s="127"/>
      <c r="G10" s="127"/>
      <c r="H10" s="68"/>
      <c r="I10" s="68"/>
      <c r="J10" s="68"/>
      <c r="K10" s="68"/>
    </row>
    <row r="11" spans="2:11" ht="30.75" customHeight="1">
      <c r="B11" s="162" t="s">
        <v>183</v>
      </c>
      <c r="C11" s="163"/>
      <c r="D11" s="163"/>
      <c r="E11" s="163"/>
      <c r="F11" s="163"/>
      <c r="G11" s="163"/>
      <c r="H11" s="69"/>
      <c r="I11" s="69"/>
      <c r="J11" s="69"/>
      <c r="K11" s="69"/>
    </row>
    <row r="12" spans="2:7" ht="14.25" customHeight="1">
      <c r="B12" s="165" t="s">
        <v>108</v>
      </c>
      <c r="C12" s="165"/>
      <c r="D12" s="165"/>
      <c r="E12" s="165"/>
      <c r="F12" s="165"/>
      <c r="G12" s="165"/>
    </row>
    <row r="13" spans="2:7" ht="22.5">
      <c r="B13" s="71" t="s">
        <v>0</v>
      </c>
      <c r="C13" s="166" t="s">
        <v>10</v>
      </c>
      <c r="D13" s="167"/>
      <c r="E13" s="167"/>
      <c r="F13" s="168"/>
      <c r="G13" s="97" t="s">
        <v>269</v>
      </c>
    </row>
    <row r="14" spans="2:7" ht="12.75">
      <c r="B14" s="45" t="s">
        <v>109</v>
      </c>
      <c r="C14" s="114" t="s">
        <v>110</v>
      </c>
      <c r="D14" s="115"/>
      <c r="E14" s="115"/>
      <c r="F14" s="115"/>
      <c r="G14" s="96">
        <v>485</v>
      </c>
    </row>
    <row r="15" spans="2:7" ht="12.75">
      <c r="B15" s="45" t="s">
        <v>111</v>
      </c>
      <c r="C15" s="114" t="s">
        <v>112</v>
      </c>
      <c r="D15" s="115"/>
      <c r="E15" s="115"/>
      <c r="F15" s="115"/>
      <c r="G15" s="96">
        <v>540</v>
      </c>
    </row>
    <row r="16" spans="2:7" ht="12.75">
      <c r="B16" s="45" t="s">
        <v>113</v>
      </c>
      <c r="C16" s="114" t="s">
        <v>114</v>
      </c>
      <c r="D16" s="115"/>
      <c r="E16" s="115"/>
      <c r="F16" s="115"/>
      <c r="G16" s="96">
        <v>180</v>
      </c>
    </row>
    <row r="17" spans="2:7" ht="12.75">
      <c r="B17" s="45" t="s">
        <v>115</v>
      </c>
      <c r="C17" s="114" t="s">
        <v>116</v>
      </c>
      <c r="D17" s="115"/>
      <c r="E17" s="115"/>
      <c r="F17" s="115"/>
      <c r="G17" s="96">
        <v>180</v>
      </c>
    </row>
    <row r="18" spans="2:7" ht="12.75">
      <c r="B18" s="45" t="s">
        <v>117</v>
      </c>
      <c r="C18" s="114" t="s">
        <v>118</v>
      </c>
      <c r="D18" s="115"/>
      <c r="E18" s="115"/>
      <c r="F18" s="115"/>
      <c r="G18" s="96">
        <v>1630</v>
      </c>
    </row>
    <row r="19" spans="2:7" ht="12.75">
      <c r="B19" s="45" t="s">
        <v>119</v>
      </c>
      <c r="C19" s="114" t="s">
        <v>120</v>
      </c>
      <c r="D19" s="115"/>
      <c r="E19" s="115"/>
      <c r="F19" s="115"/>
      <c r="G19" s="96">
        <v>786</v>
      </c>
    </row>
    <row r="20" spans="2:7" ht="12.75">
      <c r="B20" s="45" t="s">
        <v>121</v>
      </c>
      <c r="C20" s="114" t="s">
        <v>122</v>
      </c>
      <c r="D20" s="115"/>
      <c r="E20" s="115"/>
      <c r="F20" s="115"/>
      <c r="G20" s="96">
        <v>1330</v>
      </c>
    </row>
    <row r="21" spans="2:7" ht="12.75">
      <c r="B21" s="45" t="s">
        <v>123</v>
      </c>
      <c r="C21" s="114" t="s">
        <v>124</v>
      </c>
      <c r="D21" s="115"/>
      <c r="E21" s="115"/>
      <c r="F21" s="115"/>
      <c r="G21" s="96">
        <v>420</v>
      </c>
    </row>
    <row r="22" spans="2:7" ht="12.75">
      <c r="B22" s="45" t="s">
        <v>125</v>
      </c>
      <c r="C22" s="114" t="s">
        <v>126</v>
      </c>
      <c r="D22" s="115"/>
      <c r="E22" s="115"/>
      <c r="F22" s="115"/>
      <c r="G22" s="96">
        <v>1875</v>
      </c>
    </row>
    <row r="23" spans="2:7" ht="12.75">
      <c r="B23" s="22"/>
      <c r="C23" s="22"/>
      <c r="D23" s="22"/>
      <c r="E23" s="22"/>
      <c r="F23" s="22"/>
      <c r="G23" s="22"/>
    </row>
    <row r="24" spans="2:7" ht="15" customHeight="1">
      <c r="B24" s="164" t="s">
        <v>127</v>
      </c>
      <c r="C24" s="164"/>
      <c r="D24" s="164"/>
      <c r="E24" s="164"/>
      <c r="F24" s="164"/>
      <c r="G24" s="164"/>
    </row>
    <row r="25" spans="2:7" ht="22.5">
      <c r="B25" s="71" t="s">
        <v>0</v>
      </c>
      <c r="C25" s="166" t="s">
        <v>10</v>
      </c>
      <c r="D25" s="167"/>
      <c r="E25" s="167"/>
      <c r="F25" s="168"/>
      <c r="G25" s="97" t="s">
        <v>269</v>
      </c>
    </row>
    <row r="26" spans="2:7" ht="12.75">
      <c r="B26" s="45" t="s">
        <v>128</v>
      </c>
      <c r="C26" s="114" t="s">
        <v>129</v>
      </c>
      <c r="D26" s="115"/>
      <c r="E26" s="115"/>
      <c r="F26" s="115"/>
      <c r="G26" s="96">
        <v>180</v>
      </c>
    </row>
    <row r="27" spans="2:7" ht="12.75">
      <c r="B27" s="45" t="s">
        <v>130</v>
      </c>
      <c r="C27" s="114" t="s">
        <v>131</v>
      </c>
      <c r="D27" s="115"/>
      <c r="E27" s="115"/>
      <c r="F27" s="115"/>
      <c r="G27" s="96">
        <v>484.0000000000001</v>
      </c>
    </row>
    <row r="28" spans="2:7" ht="12.75">
      <c r="B28" s="45" t="s">
        <v>132</v>
      </c>
      <c r="C28" s="114" t="s">
        <v>133</v>
      </c>
      <c r="D28" s="115"/>
      <c r="E28" s="115"/>
      <c r="F28" s="115"/>
      <c r="G28" s="96">
        <v>847.0000000000002</v>
      </c>
    </row>
    <row r="29" spans="2:7" ht="12.75">
      <c r="B29" s="45" t="s">
        <v>134</v>
      </c>
      <c r="C29" s="114" t="s">
        <v>135</v>
      </c>
      <c r="D29" s="115"/>
      <c r="E29" s="115"/>
      <c r="F29" s="115"/>
      <c r="G29" s="96">
        <v>1090</v>
      </c>
    </row>
    <row r="30" spans="2:7" ht="12.75">
      <c r="B30" s="45" t="s">
        <v>136</v>
      </c>
      <c r="C30" s="114" t="s">
        <v>137</v>
      </c>
      <c r="D30" s="115"/>
      <c r="E30" s="115"/>
      <c r="F30" s="115"/>
      <c r="G30" s="96">
        <v>1750</v>
      </c>
    </row>
    <row r="31" spans="2:7" ht="12.75">
      <c r="B31" s="45" t="s">
        <v>138</v>
      </c>
      <c r="C31" s="114" t="s">
        <v>139</v>
      </c>
      <c r="D31" s="115"/>
      <c r="E31" s="115"/>
      <c r="F31" s="115"/>
      <c r="G31" s="96">
        <v>665</v>
      </c>
    </row>
    <row r="32" spans="2:7" ht="12.75">
      <c r="B32" s="45" t="s">
        <v>140</v>
      </c>
      <c r="C32" s="114" t="s">
        <v>141</v>
      </c>
      <c r="D32" s="115"/>
      <c r="E32" s="115"/>
      <c r="F32" s="115"/>
      <c r="G32" s="96">
        <v>300</v>
      </c>
    </row>
    <row r="33" spans="2:7" ht="12.75">
      <c r="B33" s="45" t="s">
        <v>142</v>
      </c>
      <c r="C33" s="114" t="s">
        <v>143</v>
      </c>
      <c r="D33" s="115"/>
      <c r="E33" s="115"/>
      <c r="F33" s="115"/>
      <c r="G33" s="96">
        <v>360</v>
      </c>
    </row>
    <row r="34" spans="2:7" ht="12.75">
      <c r="B34" s="45" t="s">
        <v>144</v>
      </c>
      <c r="C34" s="114" t="s">
        <v>145</v>
      </c>
      <c r="D34" s="115"/>
      <c r="E34" s="115"/>
      <c r="F34" s="115"/>
      <c r="G34" s="96">
        <v>240</v>
      </c>
    </row>
    <row r="35" spans="2:7" ht="12.75">
      <c r="B35" s="45" t="s">
        <v>146</v>
      </c>
      <c r="C35" s="114" t="s">
        <v>147</v>
      </c>
      <c r="D35" s="115"/>
      <c r="E35" s="115"/>
      <c r="F35" s="115"/>
      <c r="G35" s="96">
        <v>726.0000000000001</v>
      </c>
    </row>
    <row r="36" spans="2:7" ht="12.75">
      <c r="B36" s="45" t="s">
        <v>148</v>
      </c>
      <c r="C36" s="114" t="s">
        <v>149</v>
      </c>
      <c r="D36" s="115"/>
      <c r="E36" s="115"/>
      <c r="F36" s="115"/>
      <c r="G36" s="96">
        <v>605</v>
      </c>
    </row>
    <row r="37" spans="2:7" ht="12.75">
      <c r="B37" s="45" t="s">
        <v>150</v>
      </c>
      <c r="C37" s="114" t="s">
        <v>151</v>
      </c>
      <c r="D37" s="115"/>
      <c r="E37" s="115"/>
      <c r="F37" s="115"/>
      <c r="G37" s="96">
        <v>1210</v>
      </c>
    </row>
    <row r="38" spans="2:7" ht="12.75">
      <c r="B38" s="45" t="s">
        <v>152</v>
      </c>
      <c r="C38" s="114" t="s">
        <v>153</v>
      </c>
      <c r="D38" s="115"/>
      <c r="E38" s="115"/>
      <c r="F38" s="115"/>
      <c r="G38" s="96">
        <v>544</v>
      </c>
    </row>
    <row r="39" spans="2:7" ht="12.75">
      <c r="B39" s="45" t="s">
        <v>154</v>
      </c>
      <c r="C39" s="114" t="s">
        <v>155</v>
      </c>
      <c r="D39" s="115"/>
      <c r="E39" s="115"/>
      <c r="F39" s="115"/>
      <c r="G39" s="96">
        <v>605</v>
      </c>
    </row>
    <row r="40" spans="2:7" ht="12.75">
      <c r="B40" s="45" t="s">
        <v>156</v>
      </c>
      <c r="C40" s="114" t="s">
        <v>157</v>
      </c>
      <c r="D40" s="115"/>
      <c r="E40" s="115"/>
      <c r="F40" s="115"/>
      <c r="G40" s="96">
        <v>968.0000000000002</v>
      </c>
    </row>
    <row r="41" spans="2:7" ht="12.75">
      <c r="B41" s="45" t="s">
        <v>158</v>
      </c>
      <c r="C41" s="114" t="s">
        <v>159</v>
      </c>
      <c r="D41" s="115"/>
      <c r="E41" s="115"/>
      <c r="F41" s="115"/>
      <c r="G41" s="96">
        <v>423</v>
      </c>
    </row>
    <row r="42" spans="2:7" ht="12.75">
      <c r="B42" s="45" t="s">
        <v>160</v>
      </c>
      <c r="C42" s="114" t="s">
        <v>161</v>
      </c>
      <c r="D42" s="115"/>
      <c r="E42" s="115"/>
      <c r="F42" s="115"/>
      <c r="G42" s="96">
        <v>453</v>
      </c>
    </row>
    <row r="43" spans="2:7" ht="12.75">
      <c r="B43" s="45" t="s">
        <v>162</v>
      </c>
      <c r="C43" s="114" t="s">
        <v>163</v>
      </c>
      <c r="D43" s="115"/>
      <c r="E43" s="115"/>
      <c r="F43" s="115"/>
      <c r="G43" s="96">
        <v>665</v>
      </c>
    </row>
    <row r="44" spans="2:7" ht="12.75">
      <c r="B44" s="22"/>
      <c r="C44" s="22"/>
      <c r="D44" s="22"/>
      <c r="E44" s="22"/>
      <c r="F44" s="22"/>
      <c r="G44" s="22"/>
    </row>
    <row r="45" spans="2:7" ht="12.75">
      <c r="B45" s="164" t="s">
        <v>164</v>
      </c>
      <c r="C45" s="164"/>
      <c r="D45" s="164"/>
      <c r="E45" s="164"/>
      <c r="F45" s="164"/>
      <c r="G45" s="164"/>
    </row>
    <row r="46" spans="2:7" ht="22.5">
      <c r="B46" s="71" t="s">
        <v>0</v>
      </c>
      <c r="C46" s="166" t="s">
        <v>10</v>
      </c>
      <c r="D46" s="167"/>
      <c r="E46" s="167"/>
      <c r="F46" s="168"/>
      <c r="G46" s="97" t="s">
        <v>269</v>
      </c>
    </row>
    <row r="47" spans="2:7" ht="12.75">
      <c r="B47" s="45" t="s">
        <v>165</v>
      </c>
      <c r="C47" s="114" t="s">
        <v>166</v>
      </c>
      <c r="D47" s="115"/>
      <c r="E47" s="115"/>
      <c r="F47" s="115"/>
      <c r="G47" s="96">
        <v>66</v>
      </c>
    </row>
    <row r="48" spans="2:7" ht="12.75">
      <c r="B48" s="45" t="s">
        <v>167</v>
      </c>
      <c r="C48" s="114" t="s">
        <v>168</v>
      </c>
      <c r="D48" s="115"/>
      <c r="E48" s="115"/>
      <c r="F48" s="115"/>
      <c r="G48" s="96">
        <v>72</v>
      </c>
    </row>
    <row r="49" spans="2:7" ht="12.75">
      <c r="B49" s="45" t="s">
        <v>169</v>
      </c>
      <c r="C49" s="114" t="s">
        <v>170</v>
      </c>
      <c r="D49" s="115"/>
      <c r="E49" s="115"/>
      <c r="F49" s="115"/>
      <c r="G49" s="96">
        <v>84</v>
      </c>
    </row>
    <row r="50" spans="2:7" ht="12.75">
      <c r="B50" s="45" t="s">
        <v>171</v>
      </c>
      <c r="C50" s="114" t="s">
        <v>172</v>
      </c>
      <c r="D50" s="115"/>
      <c r="E50" s="115"/>
      <c r="F50" s="115"/>
      <c r="G50" s="96">
        <v>108</v>
      </c>
    </row>
    <row r="51" spans="2:7" ht="12.75">
      <c r="B51" s="45" t="s">
        <v>173</v>
      </c>
      <c r="C51" s="114" t="s">
        <v>174</v>
      </c>
      <c r="D51" s="115"/>
      <c r="E51" s="115"/>
      <c r="F51" s="115"/>
      <c r="G51" s="96">
        <v>180</v>
      </c>
    </row>
    <row r="52" spans="2:7" ht="12.75">
      <c r="B52" s="22"/>
      <c r="C52" s="22"/>
      <c r="D52" s="22"/>
      <c r="E52" s="22"/>
      <c r="F52" s="22"/>
      <c r="G52" s="22"/>
    </row>
    <row r="53" spans="2:7" ht="12.75">
      <c r="B53" s="145" t="s">
        <v>278</v>
      </c>
      <c r="C53" s="145"/>
      <c r="D53" s="145"/>
      <c r="E53" s="145"/>
      <c r="F53" s="145"/>
      <c r="G53" s="70"/>
    </row>
    <row r="54" spans="2:7" ht="12.75">
      <c r="B54" s="145" t="s">
        <v>277</v>
      </c>
      <c r="C54" s="145"/>
      <c r="D54" s="145"/>
      <c r="E54" s="145"/>
      <c r="F54" s="145"/>
      <c r="G54" s="22"/>
    </row>
  </sheetData>
  <sheetProtection/>
  <mergeCells count="46">
    <mergeCell ref="B1:F1"/>
    <mergeCell ref="B2:F2"/>
    <mergeCell ref="B6:E6"/>
    <mergeCell ref="B5:E5"/>
    <mergeCell ref="B53:F53"/>
    <mergeCell ref="B54:F54"/>
    <mergeCell ref="C18:F18"/>
    <mergeCell ref="C19:F19"/>
    <mergeCell ref="C20:F20"/>
    <mergeCell ref="C21:F21"/>
    <mergeCell ref="C22:F22"/>
    <mergeCell ref="C26:F26"/>
    <mergeCell ref="C27:F27"/>
    <mergeCell ref="C28:F28"/>
    <mergeCell ref="C13:F13"/>
    <mergeCell ref="C14:F14"/>
    <mergeCell ref="C15:F15"/>
    <mergeCell ref="C16:F16"/>
    <mergeCell ref="C17:F17"/>
    <mergeCell ref="C25:F25"/>
    <mergeCell ref="C29:F29"/>
    <mergeCell ref="C30:F30"/>
    <mergeCell ref="C31:F31"/>
    <mergeCell ref="C32:F32"/>
    <mergeCell ref="C33:F33"/>
    <mergeCell ref="C34:F34"/>
    <mergeCell ref="C35:F35"/>
    <mergeCell ref="C36:F36"/>
    <mergeCell ref="C48:F48"/>
    <mergeCell ref="C49:F49"/>
    <mergeCell ref="C37:F37"/>
    <mergeCell ref="C38:F38"/>
    <mergeCell ref="C39:F39"/>
    <mergeCell ref="C40:F40"/>
    <mergeCell ref="C41:F41"/>
    <mergeCell ref="C42:F42"/>
    <mergeCell ref="C50:F50"/>
    <mergeCell ref="C51:F51"/>
    <mergeCell ref="B10:G10"/>
    <mergeCell ref="B11:G11"/>
    <mergeCell ref="B24:G24"/>
    <mergeCell ref="B12:G12"/>
    <mergeCell ref="B45:G45"/>
    <mergeCell ref="C43:F43"/>
    <mergeCell ref="C46:F46"/>
    <mergeCell ref="C47:F47"/>
  </mergeCells>
  <hyperlinks>
    <hyperlink ref="B5" r:id="rId1" display="www.came-spb.com"/>
  </hyperlinks>
  <printOptions horizontalCentered="1"/>
  <pageMargins left="0.7086614173228347" right="0.7086614173228347" top="0.35433070866141736" bottom="0.15748031496062992" header="0" footer="0"/>
  <pageSetup horizontalDpi="600" verticalDpi="600" orientation="portrait" paperSize="9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5.00390625" style="0" customWidth="1"/>
    <col min="2" max="2" width="9.75390625" style="22" customWidth="1"/>
    <col min="3" max="8" width="9.125" style="22" customWidth="1"/>
    <col min="9" max="9" width="25.75390625" style="22" customWidth="1"/>
    <col min="10" max="10" width="11.625" style="22" customWidth="1"/>
  </cols>
  <sheetData>
    <row r="1" spans="2:6" ht="27">
      <c r="B1" s="202" t="s">
        <v>279</v>
      </c>
      <c r="C1" s="202"/>
      <c r="D1" s="202"/>
      <c r="E1" s="202"/>
      <c r="F1" s="202"/>
    </row>
    <row r="2" spans="2:11" ht="18">
      <c r="B2" s="203" t="s">
        <v>280</v>
      </c>
      <c r="C2" s="203"/>
      <c r="D2" s="203"/>
      <c r="E2" s="203"/>
      <c r="F2" s="203"/>
      <c r="I2" s="23"/>
      <c r="J2" s="23"/>
      <c r="K2" s="2"/>
    </row>
    <row r="3" spans="2:11" ht="18">
      <c r="B3" s="204" t="s">
        <v>281</v>
      </c>
      <c r="C3" s="205"/>
      <c r="D3" s="206"/>
      <c r="E3" s="205"/>
      <c r="F3" s="205"/>
      <c r="I3" s="23"/>
      <c r="J3" s="23"/>
      <c r="K3" s="2"/>
    </row>
    <row r="4" spans="2:11" ht="18">
      <c r="B4" s="205" t="s">
        <v>282</v>
      </c>
      <c r="C4" s="205"/>
      <c r="D4" s="206"/>
      <c r="E4" s="205"/>
      <c r="F4" s="205"/>
      <c r="I4" s="23"/>
      <c r="J4" s="23"/>
      <c r="K4" s="2"/>
    </row>
    <row r="5" spans="2:11" ht="18">
      <c r="B5" s="207" t="s">
        <v>283</v>
      </c>
      <c r="C5" s="207"/>
      <c r="D5" s="210"/>
      <c r="E5" s="210"/>
      <c r="F5" s="210"/>
      <c r="I5" s="23"/>
      <c r="J5" s="23"/>
      <c r="K5" s="2"/>
    </row>
    <row r="6" spans="2:11" ht="18">
      <c r="B6" s="209" t="s">
        <v>284</v>
      </c>
      <c r="C6" s="209"/>
      <c r="D6" s="210"/>
      <c r="E6" s="210"/>
      <c r="F6" s="210"/>
      <c r="I6" s="62"/>
      <c r="J6" s="62"/>
      <c r="K6" s="9"/>
    </row>
    <row r="7" ht="12.75">
      <c r="K7" s="1"/>
    </row>
    <row r="8" spans="1:10" ht="26.25" customHeight="1">
      <c r="A8" s="16"/>
      <c r="B8" s="127" t="s">
        <v>200</v>
      </c>
      <c r="C8" s="127"/>
      <c r="D8" s="127"/>
      <c r="E8" s="127"/>
      <c r="F8" s="127"/>
      <c r="G8" s="127"/>
      <c r="H8" s="127"/>
      <c r="I8" s="127"/>
      <c r="J8" s="127"/>
    </row>
    <row r="9" spans="1:11" ht="36" customHeight="1">
      <c r="A9" s="11"/>
      <c r="B9" s="162" t="s">
        <v>68</v>
      </c>
      <c r="C9" s="183"/>
      <c r="D9" s="183"/>
      <c r="E9" s="183"/>
      <c r="F9" s="183"/>
      <c r="G9" s="183"/>
      <c r="H9" s="183"/>
      <c r="I9" s="183"/>
      <c r="J9" s="183"/>
      <c r="K9" s="1"/>
    </row>
    <row r="10" spans="9:10" ht="12.75">
      <c r="I10" s="177"/>
      <c r="J10" s="177"/>
    </row>
    <row r="11" spans="12:14" ht="12.75">
      <c r="L11" s="1"/>
      <c r="M11" s="1"/>
      <c r="N11" s="1"/>
    </row>
    <row r="12" spans="2:14" ht="13.5" thickBot="1">
      <c r="B12" s="152" t="s">
        <v>101</v>
      </c>
      <c r="C12" s="152"/>
      <c r="D12" s="152"/>
      <c r="E12" s="152"/>
      <c r="F12" s="152"/>
      <c r="G12" s="152"/>
      <c r="H12" s="152"/>
      <c r="I12" s="152"/>
      <c r="J12" s="152"/>
      <c r="L12" s="1"/>
      <c r="M12" s="1"/>
      <c r="N12" s="1"/>
    </row>
    <row r="13" spans="2:14" ht="25.5" customHeight="1">
      <c r="B13" s="180" t="s">
        <v>10</v>
      </c>
      <c r="C13" s="181"/>
      <c r="D13" s="181"/>
      <c r="E13" s="181"/>
      <c r="F13" s="181"/>
      <c r="G13" s="181"/>
      <c r="H13" s="181"/>
      <c r="I13" s="182"/>
      <c r="J13" s="102" t="s">
        <v>269</v>
      </c>
      <c r="L13" s="1"/>
      <c r="M13" s="1"/>
      <c r="N13" s="1"/>
    </row>
    <row r="14" spans="2:14" s="58" customFormat="1" ht="12.75" customHeight="1">
      <c r="B14" s="178" t="s">
        <v>69</v>
      </c>
      <c r="C14" s="161"/>
      <c r="D14" s="161"/>
      <c r="E14" s="161"/>
      <c r="F14" s="161"/>
      <c r="G14" s="161"/>
      <c r="H14" s="161"/>
      <c r="I14" s="179"/>
      <c r="J14" s="109">
        <f>(5*'профили для раздвижных дверей'!G14+2.5*'профили для раздвижных дверей'!G20+2.5*'профили для раздвижных дверей'!G18+2.5*'профили для раздвижных дверей'!G19+2.5*'профили для раздвижных дверей'!G16+5*'профили для раздвижных дверей'!G17+15*'профили для раздвижных дверей'!G48+'профили для раздвижных дверей'!G22)</f>
        <v>16095</v>
      </c>
      <c r="L14" s="61"/>
      <c r="M14" s="61"/>
      <c r="N14" s="61"/>
    </row>
    <row r="15" spans="2:14" s="58" customFormat="1" ht="12.75" customHeight="1">
      <c r="B15" s="175" t="s">
        <v>192</v>
      </c>
      <c r="C15" s="176"/>
      <c r="D15" s="176"/>
      <c r="E15" s="176"/>
      <c r="F15" s="176"/>
      <c r="G15" s="176"/>
      <c r="H15" s="176"/>
      <c r="I15" s="176"/>
      <c r="J15" s="109">
        <f>(10*'профили для раздвижных дверей'!G14+2.5*'профили для раздвижных дверей'!G20+2.5*'профили для раздвижных дверей'!G18+5*'профили для раздвижных дверей'!G15+2.5*'профили для раздвижных дверей'!G19+6.5*'профили для раздвижных дверей'!G16+5*'профили для раздвижных дверей'!G17+'профили для раздвижных дверей'!G22+15*'профили для раздвижных дверей'!G48)</f>
        <v>21940</v>
      </c>
      <c r="L15" s="61"/>
      <c r="M15" s="61"/>
      <c r="N15" s="61"/>
    </row>
    <row r="16" spans="2:14" s="58" customFormat="1" ht="13.5" customHeight="1" thickBot="1">
      <c r="B16" s="170" t="s">
        <v>193</v>
      </c>
      <c r="C16" s="171"/>
      <c r="D16" s="171"/>
      <c r="E16" s="171"/>
      <c r="F16" s="171"/>
      <c r="G16" s="171"/>
      <c r="H16" s="171"/>
      <c r="I16" s="171"/>
      <c r="J16" s="110">
        <f>(10*'профили для раздвижных дверей'!G14+2.5*'профили для раздвижных дверей'!G20+2.5*'профили для раздвижных дверей'!G18+5*'профили для раздвижных дверей'!G15+7.5*'профили для раздвижных дверей'!G19+6.5*'профили для раздвижных дверей'!G16+5*'профили для раздвижных дверей'!G17+'профили для раздвижных дверей'!G22+15*'профили для раздвижных дверей'!G48)</f>
        <v>25870</v>
      </c>
      <c r="L16" s="61"/>
      <c r="M16" s="61"/>
      <c r="N16" s="61"/>
    </row>
    <row r="17" spans="2:14" s="58" customFormat="1" ht="12" thickBot="1">
      <c r="B17" s="60"/>
      <c r="C17" s="60"/>
      <c r="D17" s="60"/>
      <c r="E17" s="60"/>
      <c r="F17" s="60"/>
      <c r="G17" s="60"/>
      <c r="H17" s="60"/>
      <c r="I17" s="60"/>
      <c r="J17" s="99"/>
      <c r="L17" s="61"/>
      <c r="M17" s="61"/>
      <c r="N17" s="61"/>
    </row>
    <row r="18" spans="2:14" s="58" customFormat="1" ht="12.75" customHeight="1">
      <c r="B18" s="172" t="s">
        <v>70</v>
      </c>
      <c r="C18" s="173"/>
      <c r="D18" s="173"/>
      <c r="E18" s="173"/>
      <c r="F18" s="173"/>
      <c r="G18" s="173"/>
      <c r="H18" s="173"/>
      <c r="I18" s="174"/>
      <c r="J18" s="108">
        <f>(2.5*'профили для раздвижных дверей'!G28+10*'профили для раздвижных дверей'!G29+2.5*'профили для раздвижных дверей'!G30+5*'профили для раздвижных дверей'!G33+7.5*'профили для раздвижных дверей'!G34+3*'профили для раздвижных дверей'!G26+6*'профили для раздвижных дверей'!G27+2.5*'профили для раздвижных дверей'!G37+2.5*'профили для раздвижных дверей'!G38+'профили для раздвижных дверей'!G41+2*'профили для раздвижных дверей'!G42+'профили для раздвижных дверей'!G36+7*'профили для раздвижных дверей'!G49+7*'профили для раздвижных дверей'!G50)</f>
        <v>32099.5</v>
      </c>
      <c r="L18" s="61"/>
      <c r="M18" s="61"/>
      <c r="N18" s="61"/>
    </row>
    <row r="19" spans="2:14" s="58" customFormat="1" ht="13.5" customHeight="1" thickBot="1">
      <c r="B19" s="170" t="s">
        <v>194</v>
      </c>
      <c r="C19" s="171"/>
      <c r="D19" s="171"/>
      <c r="E19" s="171"/>
      <c r="F19" s="171"/>
      <c r="G19" s="171"/>
      <c r="H19" s="171"/>
      <c r="I19" s="171"/>
      <c r="J19" s="110">
        <f>(10*'профили для раздвижных дверей'!G28+10*'профили для раздвижных дверей'!G29+2.5*'профили для раздвижных дверей'!G30+12.5*'профили для раздвижных дверей'!G33+7.5*'профили для раздвижных дверей'!G34+12*'профили для раздвижных дверей'!G26+6*'профили для раздвижных дверей'!G27+2.5*'профили для раздвижных дверей'!G37+2.5*'профили для раздвижных дверей'!G38+'профили для раздвижных дверей'!G41+2*'профили для раздвижных дверей'!G42+2*'профили для раздвижных дверей'!G43+'профили для раздвижных дверей'!G36+7*'профили для раздвижных дверей'!G49+7*'профили для раздвижных дверей'!G50)</f>
        <v>44102</v>
      </c>
      <c r="L19" s="61"/>
      <c r="M19" s="61"/>
      <c r="N19" s="61"/>
    </row>
    <row r="20" spans="3:12" ht="12.75">
      <c r="C20" s="63"/>
      <c r="L20" s="4"/>
    </row>
    <row r="21" spans="2:12" ht="13.5" thickBot="1">
      <c r="B21" s="169" t="s">
        <v>102</v>
      </c>
      <c r="C21" s="169"/>
      <c r="D21" s="169"/>
      <c r="E21" s="169"/>
      <c r="F21" s="169"/>
      <c r="G21" s="169"/>
      <c r="H21" s="169"/>
      <c r="I21" s="169"/>
      <c r="J21" s="169"/>
      <c r="L21" s="3"/>
    </row>
    <row r="22" spans="2:12" s="58" customFormat="1" ht="12.75" customHeight="1">
      <c r="B22" s="172" t="s">
        <v>71</v>
      </c>
      <c r="C22" s="173"/>
      <c r="D22" s="173"/>
      <c r="E22" s="173"/>
      <c r="F22" s="173"/>
      <c r="G22" s="173"/>
      <c r="H22" s="173"/>
      <c r="I22" s="174"/>
      <c r="J22" s="108">
        <f>(10*'профили для раздвижных дверей'!G14+2.5*'профили для раздвижных дверей'!G20+2.5*'профили для раздвижных дверей'!G18+5*'профили для раздвижных дверей'!G16+5*'профили для раздвижных дверей'!G17+2*'профили для раздвижных дверей'!G22+30*'профили для раздвижных дверей'!G48)</f>
        <v>19960</v>
      </c>
      <c r="L22" s="64"/>
    </row>
    <row r="23" spans="2:10" s="58" customFormat="1" ht="12.75" customHeight="1">
      <c r="B23" s="175" t="s">
        <v>195</v>
      </c>
      <c r="C23" s="176"/>
      <c r="D23" s="176"/>
      <c r="E23" s="176"/>
      <c r="F23" s="176"/>
      <c r="G23" s="176"/>
      <c r="H23" s="176"/>
      <c r="I23" s="176"/>
      <c r="J23" s="109">
        <f>(17.5*'профили для раздвижных дверей'!G14+2.5*'профили для раздвижных дверей'!G20+2.5*'профили для раздвижных дверей'!G18+7.5*'профили для раздвижных дверей'!G15+13*'профили для раздвижных дверей'!G16+5*'профили для раздвижных дверей'!G17+2*'профили для раздвижных дверей'!G22+30*'профили для раздвижных дверей'!G48)</f>
        <v>29087.5</v>
      </c>
    </row>
    <row r="24" spans="2:10" s="58" customFormat="1" ht="13.5" customHeight="1" thickBot="1">
      <c r="B24" s="170" t="s">
        <v>196</v>
      </c>
      <c r="C24" s="171"/>
      <c r="D24" s="171"/>
      <c r="E24" s="171"/>
      <c r="F24" s="171"/>
      <c r="G24" s="171"/>
      <c r="H24" s="171"/>
      <c r="I24" s="171"/>
      <c r="J24" s="110">
        <f>(17.5*'профили для раздвижных дверей'!G14+2.5*'профили для раздвижных дверей'!G20+2.5*'профили для раздвижных дверей'!G18+7.5*'профили для раздвижных дверей'!G15+5*'профили для раздвижных дверей'!G19+13*'профили для раздвижных дверей'!G16+5*'профили для раздвижных дверей'!G17+2*'профили для раздвижных дверей'!G22+30*'профили для раздвижных дверей'!G48)</f>
        <v>33017.5</v>
      </c>
    </row>
    <row r="25" spans="2:10" s="58" customFormat="1" ht="12" thickBot="1">
      <c r="B25" s="60"/>
      <c r="C25" s="60"/>
      <c r="D25" s="60"/>
      <c r="E25" s="60"/>
      <c r="F25" s="60"/>
      <c r="G25" s="60"/>
      <c r="H25" s="60"/>
      <c r="I25" s="60"/>
      <c r="J25" s="99"/>
    </row>
    <row r="26" spans="2:10" s="58" customFormat="1" ht="12.75" customHeight="1">
      <c r="B26" s="172" t="s">
        <v>72</v>
      </c>
      <c r="C26" s="173"/>
      <c r="D26" s="173"/>
      <c r="E26" s="173"/>
      <c r="F26" s="173"/>
      <c r="G26" s="173"/>
      <c r="H26" s="173"/>
      <c r="I26" s="174"/>
      <c r="J26" s="108">
        <f>(12.5*'профили для раздвижных дверей'!G29+2.5*'профили для раздвижных дверей'!G30+5*'профили для раздвижных дверей'!G33+15*'профили для раздвижных дверей'!G34+6*'профили для раздвижных дверей'!G26+6*'профили для раздвижных дверей'!G27+2.5*'профили для раздвижных дверей'!G37+2.5*'профили для раздвижных дверей'!G38+2*'профили для раздвижных дверей'!G41+4*'профили для раздвижных дверей'!G42+2*'профили для раздвижных дверей'!G36+14*'профили для раздвижных дверей'!G49+14*'профили для раздвижных дверей'!G50)</f>
        <v>38325</v>
      </c>
    </row>
    <row r="27" spans="2:10" s="58" customFormat="1" ht="13.5" customHeight="1" thickBot="1">
      <c r="B27" s="170" t="s">
        <v>197</v>
      </c>
      <c r="C27" s="171"/>
      <c r="D27" s="171"/>
      <c r="E27" s="171"/>
      <c r="F27" s="171"/>
      <c r="G27" s="171"/>
      <c r="H27" s="171"/>
      <c r="I27" s="171"/>
      <c r="J27" s="110">
        <f>(7.5*'профили для раздвижных дверей'!G28+12.5*'профили для раздвижных дверей'!G29+2.5*'профили для раздвижных дверей'!G30+12.5*'профили для раздвижных дверей'!G33+15*'профили для раздвижных дверей'!G34+9*'профили для раздвижных дверей'!G26+6*'профили для раздвижных дверей'!G27+2.5*'профили для раздвижных дверей'!G37+2.5*'профили для раздвижных дверей'!G38+2*'профили для раздвижных дверей'!G41+4*'профили для раздвижных дверей'!G42+2*'профили для раздвижных дверей'!G43+2*'профили для раздвижных дверей'!G36+14*'профили для раздвижных дверей'!G49+14*'профили для раздвижных дверей'!G50)</f>
        <v>49247.5</v>
      </c>
    </row>
    <row r="28" ht="12.75">
      <c r="C28" s="63"/>
    </row>
    <row r="29" spans="2:10" ht="13.5" thickBot="1">
      <c r="B29" s="169" t="s">
        <v>103</v>
      </c>
      <c r="C29" s="169"/>
      <c r="D29" s="169"/>
      <c r="E29" s="169"/>
      <c r="F29" s="169"/>
      <c r="G29" s="169"/>
      <c r="H29" s="169"/>
      <c r="I29" s="169"/>
      <c r="J29" s="169"/>
    </row>
    <row r="30" spans="2:10" s="58" customFormat="1" ht="12.75" customHeight="1">
      <c r="B30" s="172" t="s">
        <v>195</v>
      </c>
      <c r="C30" s="173"/>
      <c r="D30" s="173"/>
      <c r="E30" s="173"/>
      <c r="F30" s="173"/>
      <c r="G30" s="173"/>
      <c r="H30" s="173"/>
      <c r="I30" s="174"/>
      <c r="J30" s="108">
        <f>(12.5*'профили для раздвижных дверей'!G14+5*'профили для раздвижных дверей'!G20+2.5*'профили для раздвижных дверей'!G18+7.5*'профили для раздвижных дверей'!G15+2.5*'профили для раздвижных дверей'!G19+6.5*'профили для раздвижных дверей'!G16+5*'профили для раздвижных дверей'!G17+'профили для раздвижных дверей'!G22+'профили для раздвижных дверей'!G21+30*'профили для раздвижных дверей'!G48)</f>
        <v>29327.5</v>
      </c>
    </row>
    <row r="31" spans="2:10" s="58" customFormat="1" ht="13.5" customHeight="1" thickBot="1">
      <c r="B31" s="170" t="s">
        <v>196</v>
      </c>
      <c r="C31" s="171"/>
      <c r="D31" s="171"/>
      <c r="E31" s="171"/>
      <c r="F31" s="171"/>
      <c r="G31" s="171"/>
      <c r="H31" s="171"/>
      <c r="I31" s="171"/>
      <c r="J31" s="110">
        <f>(12.5*'профили для раздвижных дверей'!G14+5*'профили для раздвижных дверей'!G20+2.5*'профили для раздвижных дверей'!G18+7.5*'профили для раздвижных дверей'!G15+7.5*'профили для раздвижных дверей'!G19+6.5*'профили для раздвижных дверей'!G16+5*'профили для раздвижных дверей'!G17+'профили для раздвижных дверей'!G22+'профили для раздвижных дверей'!G21+30*'профили для раздвижных дверей'!G48)</f>
        <v>33257.5</v>
      </c>
    </row>
    <row r="32" spans="2:10" s="58" customFormat="1" ht="12" thickBot="1">
      <c r="B32" s="60"/>
      <c r="C32" s="60"/>
      <c r="D32" s="60"/>
      <c r="E32" s="60"/>
      <c r="F32" s="60"/>
      <c r="G32" s="60"/>
      <c r="H32" s="60"/>
      <c r="I32" s="60"/>
      <c r="J32" s="99"/>
    </row>
    <row r="33" spans="2:10" s="58" customFormat="1" ht="13.5" customHeight="1" thickBot="1">
      <c r="B33" s="184" t="s">
        <v>72</v>
      </c>
      <c r="C33" s="185"/>
      <c r="D33" s="185"/>
      <c r="E33" s="185"/>
      <c r="F33" s="185"/>
      <c r="G33" s="185"/>
      <c r="H33" s="185"/>
      <c r="I33" s="186"/>
      <c r="J33" s="111">
        <f>(10*'профили для раздвижных дверей'!G28+15*'профили для раздвижных дверей'!G29+2.5*'профили для раздвижных дверей'!G30+2.5*'профили для раздвижных дверей'!G31+10*'профили для раздвижных дверей'!G33+15*'профили для раздвижных дверей'!G34+18*'профили для раздвижных дверей'!G26+6*'профили для раздвижных дверей'!G27+2.5*'профили для раздвижных дверей'!G37+2.5*'профили для раздвижных дверей'!G38+2*'профили для раздвижных дверей'!G39+'профили для раздвижных дверей'!G40+2*'профили для раздвижных дверей'!G41+4*'профили для раздвижных дверей'!G42+2*'профили для раздвижных дверей'!G43+'профили для раздвижных дверей'!G36+14*'профили для раздвижных дверей'!G49+14*'профили для раздвижных дверей'!G50)</f>
        <v>58045.5</v>
      </c>
    </row>
    <row r="35" spans="2:10" ht="13.5" thickBot="1">
      <c r="B35" s="169" t="s">
        <v>104</v>
      </c>
      <c r="C35" s="169"/>
      <c r="D35" s="169"/>
      <c r="E35" s="169"/>
      <c r="F35" s="169"/>
      <c r="G35" s="169"/>
      <c r="H35" s="169"/>
      <c r="I35" s="169"/>
      <c r="J35" s="169"/>
    </row>
    <row r="36" spans="2:10" s="58" customFormat="1" ht="12.75" customHeight="1">
      <c r="B36" s="172" t="s">
        <v>198</v>
      </c>
      <c r="C36" s="173"/>
      <c r="D36" s="173"/>
      <c r="E36" s="173"/>
      <c r="F36" s="173"/>
      <c r="G36" s="173"/>
      <c r="H36" s="173"/>
      <c r="I36" s="174"/>
      <c r="J36" s="108">
        <f>(22.5*'профили для раздвижных дверей'!G14+7.5*'профили для раздвижных дверей'!G20+2.5*'профили для раздвижных дверей'!G18+12.5*'профили для раздвижных дверей'!G15+13*'профили для раздвижных дверей'!G16+5*'профили для раздвижных дверей'!G17+2*'профили для раздвижных дверей'!G22+2*'профили для раздвижных дверей'!G21+60*'профили для раздвижных дверей'!G48)</f>
        <v>43862.5</v>
      </c>
    </row>
    <row r="37" spans="2:10" s="58" customFormat="1" ht="13.5" customHeight="1" thickBot="1">
      <c r="B37" s="170" t="s">
        <v>199</v>
      </c>
      <c r="C37" s="171"/>
      <c r="D37" s="171"/>
      <c r="E37" s="171"/>
      <c r="F37" s="171"/>
      <c r="G37" s="171"/>
      <c r="H37" s="171"/>
      <c r="I37" s="171"/>
      <c r="J37" s="110">
        <f>(22.5*'профили для раздвижных дверей'!G14+7.5*'профили для раздвижных дверей'!G20+2.5*'профили для раздвижных дверей'!G18+12.5*'профили для раздвижных дверей'!G15+5*'профили для раздвижных дверей'!G19+13*'профили для раздвижных дверей'!G16+5*'профили для раздвижных дверей'!G17+2*'профили для раздвижных дверей'!G22+2*'профили для раздвижных дверей'!G21+60*'профили для раздвижных дверей'!G48)</f>
        <v>47792.5</v>
      </c>
    </row>
    <row r="38" spans="2:10" s="58" customFormat="1" ht="12" thickBot="1">
      <c r="B38" s="60"/>
      <c r="C38" s="60"/>
      <c r="D38" s="60"/>
      <c r="E38" s="60"/>
      <c r="F38" s="60"/>
      <c r="G38" s="60"/>
      <c r="H38" s="60"/>
      <c r="I38" s="60"/>
      <c r="J38" s="99"/>
    </row>
    <row r="39" spans="2:10" s="58" customFormat="1" ht="13.5" customHeight="1" thickBot="1">
      <c r="B39" s="184" t="s">
        <v>73</v>
      </c>
      <c r="C39" s="185"/>
      <c r="D39" s="185"/>
      <c r="E39" s="185"/>
      <c r="F39" s="185"/>
      <c r="G39" s="185"/>
      <c r="H39" s="185"/>
      <c r="I39" s="186"/>
      <c r="J39" s="111">
        <f>(10*'профили для раздвижных дверей'!G28+25*'профили для раздвижных дверей'!G29+5*'профили для раздвижных дверей'!G30+2.5*'профили для раздвижных дверей'!G31+12.5*'профили для раздвижных дверей'!G33+30*'профили для раздвижных дверей'!G34+9*'профили для раздвижных дверей'!G26+2*'профили для раздвижных дверей'!G27+2.5*'профили для раздвижных дверей'!G37+2.5*'профили для раздвижных дверей'!G38+4*'профили для раздвижных дверей'!G39+2*'профили для раздвижных дверей'!G40+4*'профили для раздвижных дверей'!G41+8*'профили для раздвижных дверей'!G42+2*'профили для раздвижных дверей'!G43+2*'профили для раздвижных дверей'!G36+27*'профили для раздвижных дверей'!G49+27*'профили для раздвижных дверей'!G50)</f>
        <v>82201.5</v>
      </c>
    </row>
    <row r="40" spans="2:10" s="58" customFormat="1" ht="11.25">
      <c r="B40" s="60" t="s">
        <v>74</v>
      </c>
      <c r="C40" s="60"/>
      <c r="D40" s="60"/>
      <c r="E40" s="60"/>
      <c r="F40" s="60"/>
      <c r="G40" s="60"/>
      <c r="H40" s="60"/>
      <c r="I40" s="60"/>
      <c r="J40" s="60"/>
    </row>
    <row r="42" spans="2:10" ht="13.5" thickBot="1">
      <c r="B42" s="190" t="s">
        <v>75</v>
      </c>
      <c r="C42" s="191"/>
      <c r="D42" s="191"/>
      <c r="E42" s="191"/>
      <c r="F42" s="191"/>
      <c r="G42" s="191"/>
      <c r="H42" s="191"/>
      <c r="I42" s="191"/>
      <c r="J42" s="191"/>
    </row>
    <row r="43" spans="2:10" s="58" customFormat="1" ht="12.75" customHeight="1">
      <c r="B43" s="103" t="s">
        <v>76</v>
      </c>
      <c r="C43" s="192" t="s">
        <v>77</v>
      </c>
      <c r="D43" s="173"/>
      <c r="E43" s="173"/>
      <c r="F43" s="173"/>
      <c r="G43" s="173"/>
      <c r="H43" s="173"/>
      <c r="I43" s="174"/>
      <c r="J43" s="108">
        <v>19723</v>
      </c>
    </row>
    <row r="44" spans="2:10" s="58" customFormat="1" ht="12.75" customHeight="1">
      <c r="B44" s="104" t="s">
        <v>78</v>
      </c>
      <c r="C44" s="114" t="s">
        <v>79</v>
      </c>
      <c r="D44" s="115"/>
      <c r="E44" s="115"/>
      <c r="F44" s="115"/>
      <c r="G44" s="115"/>
      <c r="H44" s="115"/>
      <c r="I44" s="118"/>
      <c r="J44" s="109">
        <v>29463</v>
      </c>
    </row>
    <row r="45" spans="2:10" s="58" customFormat="1" ht="12.75" customHeight="1">
      <c r="B45" s="104" t="s">
        <v>80</v>
      </c>
      <c r="C45" s="114" t="s">
        <v>81</v>
      </c>
      <c r="D45" s="115"/>
      <c r="E45" s="115"/>
      <c r="F45" s="115"/>
      <c r="G45" s="115"/>
      <c r="H45" s="115"/>
      <c r="I45" s="118"/>
      <c r="J45" s="109">
        <v>48581</v>
      </c>
    </row>
    <row r="46" spans="2:10" s="58" customFormat="1" ht="12.75" customHeight="1">
      <c r="B46" s="104" t="s">
        <v>82</v>
      </c>
      <c r="C46" s="114" t="s">
        <v>83</v>
      </c>
      <c r="D46" s="115"/>
      <c r="E46" s="115"/>
      <c r="F46" s="115"/>
      <c r="G46" s="115"/>
      <c r="H46" s="115"/>
      <c r="I46" s="118"/>
      <c r="J46" s="109">
        <v>50033</v>
      </c>
    </row>
    <row r="47" spans="2:10" s="58" customFormat="1" ht="12.75" customHeight="1">
      <c r="B47" s="104" t="s">
        <v>84</v>
      </c>
      <c r="C47" s="114" t="s">
        <v>85</v>
      </c>
      <c r="D47" s="115"/>
      <c r="E47" s="115"/>
      <c r="F47" s="115"/>
      <c r="G47" s="115"/>
      <c r="H47" s="115"/>
      <c r="I47" s="118"/>
      <c r="J47" s="109">
        <v>35634</v>
      </c>
    </row>
    <row r="48" spans="2:10" s="58" customFormat="1" ht="12.75" customHeight="1">
      <c r="B48" s="104" t="s">
        <v>86</v>
      </c>
      <c r="C48" s="114" t="s">
        <v>87</v>
      </c>
      <c r="D48" s="115"/>
      <c r="E48" s="115"/>
      <c r="F48" s="115"/>
      <c r="G48" s="115"/>
      <c r="H48" s="115"/>
      <c r="I48" s="118"/>
      <c r="J48" s="109">
        <v>36542</v>
      </c>
    </row>
    <row r="49" spans="2:10" s="58" customFormat="1" ht="12.75" customHeight="1">
      <c r="B49" s="104" t="s">
        <v>88</v>
      </c>
      <c r="C49" s="114" t="s">
        <v>89</v>
      </c>
      <c r="D49" s="115"/>
      <c r="E49" s="115"/>
      <c r="F49" s="115"/>
      <c r="G49" s="115"/>
      <c r="H49" s="115"/>
      <c r="I49" s="118"/>
      <c r="J49" s="109">
        <v>68365.00000000001</v>
      </c>
    </row>
    <row r="50" spans="2:10" s="58" customFormat="1" ht="12.75" customHeight="1" thickBot="1">
      <c r="B50" s="105" t="s">
        <v>90</v>
      </c>
      <c r="C50" s="187" t="s">
        <v>91</v>
      </c>
      <c r="D50" s="188"/>
      <c r="E50" s="188"/>
      <c r="F50" s="188"/>
      <c r="G50" s="188"/>
      <c r="H50" s="188"/>
      <c r="I50" s="189"/>
      <c r="J50" s="110">
        <v>70361</v>
      </c>
    </row>
  </sheetData>
  <sheetProtection/>
  <mergeCells count="37">
    <mergeCell ref="B1:F1"/>
    <mergeCell ref="B2:F2"/>
    <mergeCell ref="B6:F6"/>
    <mergeCell ref="B5:F5"/>
    <mergeCell ref="B42:J42"/>
    <mergeCell ref="B27:I27"/>
    <mergeCell ref="B29:J29"/>
    <mergeCell ref="B36:I36"/>
    <mergeCell ref="B33:I33"/>
    <mergeCell ref="C43:I43"/>
    <mergeCell ref="B9:J9"/>
    <mergeCell ref="B39:I39"/>
    <mergeCell ref="B35:J35"/>
    <mergeCell ref="C50:I50"/>
    <mergeCell ref="C49:I49"/>
    <mergeCell ref="C48:I48"/>
    <mergeCell ref="C47:I47"/>
    <mergeCell ref="C46:I46"/>
    <mergeCell ref="C45:I45"/>
    <mergeCell ref="C44:I44"/>
    <mergeCell ref="B26:I26"/>
    <mergeCell ref="B30:I30"/>
    <mergeCell ref="B8:J8"/>
    <mergeCell ref="B16:I16"/>
    <mergeCell ref="B19:I19"/>
    <mergeCell ref="B15:I15"/>
    <mergeCell ref="I10:J10"/>
    <mergeCell ref="B14:I14"/>
    <mergeCell ref="B13:I13"/>
    <mergeCell ref="B12:J12"/>
    <mergeCell ref="B21:J21"/>
    <mergeCell ref="B31:I31"/>
    <mergeCell ref="B37:I37"/>
    <mergeCell ref="B22:I22"/>
    <mergeCell ref="B23:I23"/>
    <mergeCell ref="B24:I24"/>
    <mergeCell ref="B18:I18"/>
  </mergeCells>
  <hyperlinks>
    <hyperlink ref="B5" r:id="rId1" display="www.came-spb.com"/>
  </hyperlinks>
  <printOptions horizontalCentered="1"/>
  <pageMargins left="0.2362204724409449" right="0.2362204724409449" top="0.35433070866141736" bottom="0.35433070866141736" header="0" footer="0.31496062992125984"/>
  <pageSetup fitToHeight="1" fitToWidth="1" horizontalDpi="600" verticalDpi="600" orientation="portrait" paperSize="9" scale="9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5.00390625" style="0" customWidth="1"/>
    <col min="2" max="2" width="11.375" style="22" customWidth="1"/>
    <col min="3" max="3" width="9.25390625" style="22" customWidth="1"/>
    <col min="4" max="8" width="9.125" style="22" customWidth="1"/>
    <col min="9" max="9" width="9.875" style="22" customWidth="1"/>
    <col min="10" max="10" width="12.25390625" style="22" customWidth="1"/>
  </cols>
  <sheetData>
    <row r="1" spans="2:6" ht="27">
      <c r="B1" s="202" t="s">
        <v>279</v>
      </c>
      <c r="C1" s="202"/>
      <c r="D1" s="202"/>
      <c r="E1" s="202"/>
      <c r="F1" s="202"/>
    </row>
    <row r="2" spans="2:10" ht="18">
      <c r="B2" s="203" t="s">
        <v>280</v>
      </c>
      <c r="C2" s="203"/>
      <c r="D2" s="203"/>
      <c r="E2" s="203"/>
      <c r="F2" s="203"/>
      <c r="I2" s="23"/>
      <c r="J2" s="23"/>
    </row>
    <row r="3" spans="2:10" ht="18">
      <c r="B3" s="204" t="s">
        <v>281</v>
      </c>
      <c r="C3" s="205"/>
      <c r="D3" s="206"/>
      <c r="E3" s="205"/>
      <c r="F3" s="205"/>
      <c r="I3" s="23"/>
      <c r="J3" s="23"/>
    </row>
    <row r="4" spans="2:10" ht="18">
      <c r="B4" s="205" t="s">
        <v>282</v>
      </c>
      <c r="C4" s="205"/>
      <c r="D4" s="206"/>
      <c r="E4" s="205"/>
      <c r="F4" s="205"/>
      <c r="I4" s="23"/>
      <c r="J4" s="23"/>
    </row>
    <row r="5" spans="2:10" ht="18">
      <c r="B5" s="207" t="s">
        <v>283</v>
      </c>
      <c r="C5" s="207"/>
      <c r="D5" s="210"/>
      <c r="E5" s="210"/>
      <c r="F5" s="210"/>
      <c r="I5" s="23"/>
      <c r="J5" s="23"/>
    </row>
    <row r="6" spans="2:10" ht="18">
      <c r="B6" s="209" t="s">
        <v>284</v>
      </c>
      <c r="C6" s="209"/>
      <c r="D6" s="210"/>
      <c r="E6" s="210"/>
      <c r="F6" s="210"/>
      <c r="I6" s="62"/>
      <c r="J6" s="62"/>
    </row>
    <row r="7" spans="2:6" ht="12.75">
      <c r="B7" s="131"/>
      <c r="C7" s="132"/>
      <c r="D7" s="132"/>
      <c r="E7" s="25"/>
      <c r="F7" s="25"/>
    </row>
    <row r="8" spans="2:10" ht="12.75">
      <c r="B8" s="26"/>
      <c r="C8" s="26"/>
      <c r="D8" s="26"/>
      <c r="E8" s="26"/>
      <c r="F8" s="26"/>
      <c r="G8" s="26"/>
      <c r="J8" s="42"/>
    </row>
    <row r="9" spans="1:10" ht="25.5" customHeight="1">
      <c r="A9" s="16"/>
      <c r="B9" s="127" t="s">
        <v>200</v>
      </c>
      <c r="C9" s="127"/>
      <c r="D9" s="127"/>
      <c r="E9" s="127"/>
      <c r="F9" s="127"/>
      <c r="G9" s="127"/>
      <c r="H9" s="127"/>
      <c r="I9" s="127"/>
      <c r="J9" s="127"/>
    </row>
    <row r="10" spans="2:10" ht="38.25" customHeight="1">
      <c r="B10" s="162" t="s">
        <v>56</v>
      </c>
      <c r="C10" s="129"/>
      <c r="D10" s="129"/>
      <c r="E10" s="129"/>
      <c r="F10" s="129"/>
      <c r="G10" s="129"/>
      <c r="H10" s="129"/>
      <c r="I10" s="129"/>
      <c r="J10" s="129"/>
    </row>
    <row r="12" spans="2:10" ht="12.75">
      <c r="B12" s="44"/>
      <c r="C12" s="44"/>
      <c r="D12" s="44"/>
      <c r="E12" s="44"/>
      <c r="F12" s="44"/>
      <c r="G12" s="44"/>
      <c r="H12" s="44"/>
      <c r="I12" s="106"/>
      <c r="J12" s="106"/>
    </row>
    <row r="14" spans="2:10" ht="12.75">
      <c r="B14" s="152" t="s">
        <v>57</v>
      </c>
      <c r="C14" s="200"/>
      <c r="D14" s="200"/>
      <c r="E14" s="200"/>
      <c r="F14" s="200"/>
      <c r="G14" s="200"/>
      <c r="H14" s="200"/>
      <c r="I14" s="200"/>
      <c r="J14" s="200"/>
    </row>
    <row r="15" spans="2:10" ht="25.5" customHeight="1">
      <c r="B15" s="193" t="s">
        <v>10</v>
      </c>
      <c r="C15" s="193"/>
      <c r="D15" s="193"/>
      <c r="E15" s="193"/>
      <c r="F15" s="193"/>
      <c r="G15" s="193"/>
      <c r="H15" s="193"/>
      <c r="I15" s="193"/>
      <c r="J15" s="107" t="s">
        <v>269</v>
      </c>
    </row>
    <row r="16" spans="2:10" s="58" customFormat="1" ht="11.25">
      <c r="B16" s="133" t="s">
        <v>58</v>
      </c>
      <c r="C16" s="134"/>
      <c r="D16" s="134"/>
      <c r="E16" s="134"/>
      <c r="F16" s="134"/>
      <c r="G16" s="134"/>
      <c r="H16" s="134"/>
      <c r="I16" s="135"/>
      <c r="J16" s="112">
        <v>9559</v>
      </c>
    </row>
    <row r="18" spans="2:6" ht="15" customHeight="1">
      <c r="B18" s="198" t="s">
        <v>205</v>
      </c>
      <c r="C18" s="199"/>
      <c r="D18" s="199"/>
      <c r="E18" s="199"/>
      <c r="F18" s="199"/>
    </row>
    <row r="19" spans="2:10" s="58" customFormat="1" ht="11.25">
      <c r="B19" s="197" t="s">
        <v>59</v>
      </c>
      <c r="C19" s="194" t="s">
        <v>105</v>
      </c>
      <c r="D19" s="194"/>
      <c r="E19" s="194"/>
      <c r="F19" s="194"/>
      <c r="G19" s="194"/>
      <c r="H19" s="194"/>
      <c r="I19" s="194"/>
      <c r="J19" s="194"/>
    </row>
    <row r="20" spans="2:10" s="58" customFormat="1" ht="11.25">
      <c r="B20" s="197"/>
      <c r="C20" s="194"/>
      <c r="D20" s="194"/>
      <c r="E20" s="194"/>
      <c r="F20" s="194"/>
      <c r="G20" s="194"/>
      <c r="H20" s="194"/>
      <c r="I20" s="194"/>
      <c r="J20" s="194"/>
    </row>
    <row r="21" spans="2:10" s="58" customFormat="1" ht="11.25">
      <c r="B21" s="45" t="s">
        <v>60</v>
      </c>
      <c r="C21" s="195" t="s">
        <v>106</v>
      </c>
      <c r="D21" s="196"/>
      <c r="E21" s="196"/>
      <c r="F21" s="196"/>
      <c r="G21" s="196"/>
      <c r="H21" s="196"/>
      <c r="I21" s="196"/>
      <c r="J21" s="196"/>
    </row>
    <row r="22" spans="2:10" ht="12.75">
      <c r="B22" s="42"/>
      <c r="C22" s="28"/>
      <c r="D22" s="28"/>
      <c r="E22" s="28"/>
      <c r="F22" s="28"/>
      <c r="G22" s="28"/>
      <c r="H22" s="28"/>
      <c r="I22" s="28"/>
      <c r="J22" s="28"/>
    </row>
    <row r="23" spans="2:10" ht="12.75">
      <c r="B23" s="42"/>
      <c r="C23" s="28"/>
      <c r="D23" s="28"/>
      <c r="E23" s="28"/>
      <c r="F23" s="28"/>
      <c r="G23" s="28"/>
      <c r="H23" s="28"/>
      <c r="I23" s="28"/>
      <c r="J23" s="28"/>
    </row>
    <row r="24" spans="1:9" ht="12.75">
      <c r="A24" s="1"/>
      <c r="B24" s="146"/>
      <c r="C24" s="146"/>
      <c r="D24" s="146"/>
      <c r="E24" s="146"/>
      <c r="F24" s="146"/>
      <c r="G24" s="146"/>
      <c r="H24" s="146"/>
      <c r="I24" s="42"/>
    </row>
    <row r="25" spans="1:10" ht="12.75">
      <c r="A25" s="1"/>
      <c r="B25" s="201" t="s">
        <v>61</v>
      </c>
      <c r="C25" s="201"/>
      <c r="D25" s="201"/>
      <c r="E25" s="201"/>
      <c r="F25" s="201"/>
      <c r="G25" s="201"/>
      <c r="H25" s="201"/>
      <c r="I25" s="201"/>
      <c r="J25" s="152"/>
    </row>
    <row r="26" spans="2:10" s="58" customFormat="1" ht="11.25">
      <c r="B26" s="133" t="s">
        <v>62</v>
      </c>
      <c r="C26" s="134"/>
      <c r="D26" s="134"/>
      <c r="E26" s="134"/>
      <c r="F26" s="134"/>
      <c r="G26" s="134"/>
      <c r="H26" s="134"/>
      <c r="I26" s="135"/>
      <c r="J26" s="112">
        <v>5596.8</v>
      </c>
    </row>
    <row r="28" spans="2:6" ht="12.75">
      <c r="B28" s="198" t="s">
        <v>205</v>
      </c>
      <c r="C28" s="199"/>
      <c r="D28" s="199"/>
      <c r="E28" s="199"/>
      <c r="F28" s="199"/>
    </row>
    <row r="29" spans="2:10" s="58" customFormat="1" ht="11.25">
      <c r="B29" s="45" t="s">
        <v>63</v>
      </c>
      <c r="C29" s="176" t="s">
        <v>66</v>
      </c>
      <c r="D29" s="176"/>
      <c r="E29" s="176"/>
      <c r="F29" s="176"/>
      <c r="G29" s="176"/>
      <c r="H29" s="176"/>
      <c r="I29" s="176"/>
      <c r="J29" s="176"/>
    </row>
    <row r="30" spans="2:10" s="58" customFormat="1" ht="11.25">
      <c r="B30" s="45" t="s">
        <v>64</v>
      </c>
      <c r="C30" s="176" t="s">
        <v>67</v>
      </c>
      <c r="D30" s="176"/>
      <c r="E30" s="176"/>
      <c r="F30" s="176"/>
      <c r="G30" s="176"/>
      <c r="H30" s="176"/>
      <c r="I30" s="176"/>
      <c r="J30" s="176"/>
    </row>
    <row r="31" spans="2:10" s="58" customFormat="1" ht="11.25">
      <c r="B31" s="45" t="s">
        <v>65</v>
      </c>
      <c r="C31" s="176" t="s">
        <v>201</v>
      </c>
      <c r="D31" s="176"/>
      <c r="E31" s="176"/>
      <c r="F31" s="176"/>
      <c r="G31" s="176"/>
      <c r="H31" s="176"/>
      <c r="I31" s="176"/>
      <c r="J31" s="176"/>
    </row>
    <row r="34" spans="2:10" ht="12.75">
      <c r="B34" s="42"/>
      <c r="C34" s="42"/>
      <c r="D34" s="42"/>
      <c r="E34" s="42"/>
      <c r="F34" s="42"/>
      <c r="G34" s="42"/>
      <c r="H34" s="42"/>
      <c r="I34" s="42"/>
      <c r="J34" s="42"/>
    </row>
    <row r="35" spans="2:10" ht="12.75">
      <c r="B35" s="42"/>
      <c r="C35" s="42"/>
      <c r="D35" s="42"/>
      <c r="E35" s="42"/>
      <c r="F35" s="42"/>
      <c r="G35" s="42"/>
      <c r="H35" s="42"/>
      <c r="I35" s="42"/>
      <c r="J35" s="42"/>
    </row>
    <row r="36" spans="2:10" ht="12.75">
      <c r="B36" s="42"/>
      <c r="C36" s="42"/>
      <c r="D36" s="42"/>
      <c r="E36" s="42"/>
      <c r="F36" s="42"/>
      <c r="G36" s="42"/>
      <c r="H36" s="42"/>
      <c r="I36" s="42"/>
      <c r="J36" s="42"/>
    </row>
    <row r="37" spans="2:10" ht="12.75">
      <c r="B37" s="42"/>
      <c r="C37" s="42"/>
      <c r="D37" s="42"/>
      <c r="E37" s="42"/>
      <c r="F37" s="42"/>
      <c r="G37" s="42"/>
      <c r="H37" s="42"/>
      <c r="I37" s="42"/>
      <c r="J37" s="42"/>
    </row>
    <row r="38" spans="2:10" ht="12.75">
      <c r="B38" s="42"/>
      <c r="C38" s="42"/>
      <c r="D38" s="42"/>
      <c r="E38" s="42"/>
      <c r="F38" s="42"/>
      <c r="G38" s="42"/>
      <c r="H38" s="42"/>
      <c r="I38" s="42"/>
      <c r="J38" s="42"/>
    </row>
    <row r="39" spans="2:10" ht="12.75">
      <c r="B39" s="42"/>
      <c r="C39" s="42"/>
      <c r="D39" s="42"/>
      <c r="E39" s="42"/>
      <c r="F39" s="42"/>
      <c r="G39" s="42"/>
      <c r="H39" s="42"/>
      <c r="I39" s="42"/>
      <c r="J39" s="42"/>
    </row>
    <row r="40" spans="2:10" ht="12.75">
      <c r="B40" s="42"/>
      <c r="C40" s="42"/>
      <c r="D40" s="42"/>
      <c r="E40" s="42"/>
      <c r="F40" s="42"/>
      <c r="G40" s="42"/>
      <c r="H40" s="42"/>
      <c r="I40" s="42"/>
      <c r="J40" s="42"/>
    </row>
    <row r="41" spans="2:10" ht="12.75">
      <c r="B41" s="42"/>
      <c r="C41" s="42"/>
      <c r="D41" s="42"/>
      <c r="E41" s="42"/>
      <c r="F41" s="42"/>
      <c r="G41" s="42"/>
      <c r="H41" s="42"/>
      <c r="I41" s="42"/>
      <c r="J41" s="42"/>
    </row>
  </sheetData>
  <sheetProtection/>
  <mergeCells count="21">
    <mergeCell ref="B1:F1"/>
    <mergeCell ref="B2:F2"/>
    <mergeCell ref="B6:F6"/>
    <mergeCell ref="B5:F5"/>
    <mergeCell ref="B14:J14"/>
    <mergeCell ref="C31:J31"/>
    <mergeCell ref="B24:H24"/>
    <mergeCell ref="B25:J25"/>
    <mergeCell ref="B28:F28"/>
    <mergeCell ref="C29:J29"/>
    <mergeCell ref="C30:J30"/>
    <mergeCell ref="B7:D7"/>
    <mergeCell ref="B15:I15"/>
    <mergeCell ref="B26:I26"/>
    <mergeCell ref="B16:I16"/>
    <mergeCell ref="C19:J20"/>
    <mergeCell ref="C21:J21"/>
    <mergeCell ref="B19:B20"/>
    <mergeCell ref="B18:F18"/>
    <mergeCell ref="B9:J9"/>
    <mergeCell ref="B10:J10"/>
  </mergeCells>
  <hyperlinks>
    <hyperlink ref="B5" r:id="rId1" display="www.came-spb.com"/>
  </hyperlinks>
  <printOptions horizontalCentered="1"/>
  <pageMargins left="0.2362204724409449" right="0.2362204724409449" top="0.35433070866141736" bottom="0.35433070866141736" header="0" footer="0"/>
  <pageSetup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polmi_group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Fedoseev</dc:creator>
  <cp:keywords/>
  <dc:description/>
  <cp:lastModifiedBy>Admin</cp:lastModifiedBy>
  <cp:lastPrinted>2015-04-06T14:13:11Z</cp:lastPrinted>
  <dcterms:created xsi:type="dcterms:W3CDTF">2005-04-07T07:07:53Z</dcterms:created>
  <dcterms:modified xsi:type="dcterms:W3CDTF">2015-04-16T08:45:29Z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