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еталлочерепица, профлист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<sst xmlns="http://schemas.openxmlformats.org/spreadsheetml/2006/main" count="55" uniqueCount="44">
  <si>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ТОО  «Кровельный Центр -2008»</t>
  </si>
  <si>
    <t>Республика Казахстан</t>
  </si>
  <si>
    <t>г. Караганда ул. Ерубаева 20,     тел 8 (7212) 41-94-03, 41-22-76 факс  42-02-79</t>
  </si>
  <si>
    <t xml:space="preserve">г. Астана ул. Тархана 4 – 101   Тел/факс: 8 (7172) 37-34-65 </t>
  </si>
  <si>
    <t xml:space="preserve">г. Астана Софиевское шоссе 6-110   Тел/факс: 8 (7172) 54-58-96     </t>
  </si>
  <si>
    <t xml:space="preserve">ПРОИЗВОДСТВО КРОВЕЛЬНЫХ И ФАСАДНЫХ ИЗДЕЛИЙ </t>
  </si>
  <si>
    <t>ПРОФЛИСТ ОЦИНКОВАННЫЙ</t>
  </si>
  <si>
    <t>НАИМЕНОВАНИЕ</t>
  </si>
  <si>
    <t xml:space="preserve">Толщина стали,   мм </t>
  </si>
  <si>
    <t>Раскрой</t>
  </si>
  <si>
    <t>Ширина ГАБАРИТНАЯ,   м</t>
  </si>
  <si>
    <t>Ширина МОНТАЖНАЯ,   м</t>
  </si>
  <si>
    <t xml:space="preserve">вес листа,кг  </t>
  </si>
  <si>
    <t>Цена за лист 6м</t>
  </si>
  <si>
    <t>Цена за тонну в профлисте</t>
  </si>
  <si>
    <t>длина,м</t>
  </si>
  <si>
    <t>С8</t>
  </si>
  <si>
    <t>С16         НС21</t>
  </si>
  <si>
    <t>С10     С20</t>
  </si>
  <si>
    <t>СН35</t>
  </si>
  <si>
    <t>Н60</t>
  </si>
  <si>
    <t>ПРОФЛИСТ С ПОЛИМЕРНЫМ ПОКРЫТИЕМ</t>
  </si>
  <si>
    <t>Высота волны, мм</t>
  </si>
  <si>
    <t>Ширина МОНТАЖНАЯ, м</t>
  </si>
  <si>
    <t>Н-8</t>
  </si>
  <si>
    <t>Н-10</t>
  </si>
  <si>
    <t>Н-16</t>
  </si>
  <si>
    <t>Н-20</t>
  </si>
  <si>
    <t>Н-21</t>
  </si>
  <si>
    <t>Н-35</t>
  </si>
  <si>
    <t>Н-60</t>
  </si>
  <si>
    <t>ЛИСТ ОЦИНКОВАННЫЙ И С ПОЛИМЕРНЫМ ПОКРЫТИЕМ</t>
  </si>
  <si>
    <t>ЛИСТ</t>
  </si>
  <si>
    <t>ЛИСТ ГЛАДКИЙ</t>
  </si>
  <si>
    <t>Ширина, м</t>
  </si>
  <si>
    <t>Длина, м</t>
  </si>
  <si>
    <t>Цена за лист</t>
  </si>
  <si>
    <t>Цена за тонну в листе</t>
  </si>
  <si>
    <t>ЛИСТ С ПОЛИМЕРНЫМ ПОКРЫТИЕМ</t>
  </si>
  <si>
    <t>Цена за 1м²,   ДО 300 м²</t>
  </si>
  <si>
    <t>Цена за 1м²,   ОТ 300 м²</t>
  </si>
  <si>
    <r>
      <t>Цена за 1м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>, ДО 300 м</t>
    </r>
    <r>
      <rPr>
        <b/>
        <vertAlign val="superscript"/>
        <sz val="9"/>
        <rFont val="Calibri"/>
        <family val="2"/>
      </rPr>
      <t>2</t>
    </r>
  </si>
  <si>
    <r>
      <t>Цена за 1м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>, ОТ 300 м</t>
    </r>
    <r>
      <rPr>
        <b/>
        <vertAlign val="superscript"/>
        <sz val="9"/>
        <rFont val="Calibri"/>
        <family val="2"/>
      </rPr>
      <t>2</t>
    </r>
  </si>
  <si>
    <t>www.krisha.pro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</si>
</sst>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vertAlign val="superscript"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i/>
      <sz val="12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0" fillId="0" borderId="0" xfId="0" applyFont="1" applyAlignment="1">
      <alignment/>
    </xf>
    <xf numFmtId="0" fontId="52" fillId="0" borderId="17" xfId="0" applyFont="1" applyBorder="1" applyAlignment="1">
      <alignment/>
    </xf>
    <xf numFmtId="0" fontId="53" fillId="0" borderId="12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5" fillId="32" borderId="18" xfId="0" applyFont="1" applyFill="1" applyBorder="1" applyAlignment="1">
      <alignment horizontal="center" vertical="center"/>
    </xf>
    <xf numFmtId="0" fontId="25" fillId="32" borderId="19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1" fontId="27" fillId="0" borderId="23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/>
    </xf>
    <xf numFmtId="2" fontId="27" fillId="0" borderId="23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1" fontId="27" fillId="0" borderId="26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1" fontId="27" fillId="0" borderId="28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27" fillId="0" borderId="13" xfId="0" applyFont="1" applyBorder="1" applyAlignment="1">
      <alignment/>
    </xf>
    <xf numFmtId="0" fontId="27" fillId="0" borderId="0" xfId="0" applyFont="1" applyBorder="1" applyAlignment="1">
      <alignment/>
    </xf>
    <xf numFmtId="0" fontId="27" fillId="33" borderId="26" xfId="0" applyFont="1" applyFill="1" applyBorder="1" applyAlignment="1">
      <alignment horizontal="center" vertical="center"/>
    </xf>
    <xf numFmtId="1" fontId="27" fillId="33" borderId="23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7" fillId="0" borderId="15" xfId="0" applyFont="1" applyBorder="1" applyAlignment="1">
      <alignment/>
    </xf>
    <xf numFmtId="1" fontId="27" fillId="0" borderId="3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7" fillId="0" borderId="28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7" fillId="33" borderId="23" xfId="0" applyFont="1" applyFill="1" applyBorder="1" applyAlignment="1">
      <alignment horizontal="center" vertical="center"/>
    </xf>
    <xf numFmtId="1" fontId="27" fillId="0" borderId="32" xfId="0" applyNumberFormat="1" applyFont="1" applyBorder="1" applyAlignment="1">
      <alignment horizontal="center" vertical="center"/>
    </xf>
    <xf numFmtId="1" fontId="27" fillId="0" borderId="27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1" fontId="27" fillId="33" borderId="26" xfId="0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1" fontId="27" fillId="0" borderId="33" xfId="0" applyNumberFormat="1" applyFont="1" applyBorder="1" applyAlignment="1">
      <alignment horizontal="center" vertical="center"/>
    </xf>
    <xf numFmtId="1" fontId="27" fillId="0" borderId="12" xfId="0" applyNumberFormat="1" applyFont="1" applyBorder="1" applyAlignment="1">
      <alignment horizontal="center" vertical="center"/>
    </xf>
    <xf numFmtId="0" fontId="25" fillId="32" borderId="34" xfId="0" applyFont="1" applyFill="1" applyBorder="1" applyAlignment="1">
      <alignment horizontal="center" vertical="center"/>
    </xf>
    <xf numFmtId="0" fontId="25" fillId="32" borderId="15" xfId="0" applyFont="1" applyFill="1" applyBorder="1" applyAlignment="1">
      <alignment horizontal="center" vertical="center"/>
    </xf>
    <xf numFmtId="0" fontId="25" fillId="32" borderId="16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28" xfId="0" applyFont="1" applyBorder="1" applyAlignment="1">
      <alignment horizontal="center" vertical="center"/>
    </xf>
    <xf numFmtId="2" fontId="27" fillId="0" borderId="28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164" fontId="27" fillId="0" borderId="2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5" fillId="0" borderId="32" xfId="0" applyFont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1" fontId="27" fillId="0" borderId="39" xfId="0" applyNumberFormat="1" applyFont="1" applyBorder="1" applyAlignment="1">
      <alignment horizontal="center" vertical="center"/>
    </xf>
    <xf numFmtId="0" fontId="25" fillId="32" borderId="40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wrapText="1"/>
    </xf>
    <xf numFmtId="0" fontId="25" fillId="0" borderId="42" xfId="0" applyFont="1" applyBorder="1" applyAlignment="1">
      <alignment horizontal="center" vertical="center" wrapText="1"/>
    </xf>
    <xf numFmtId="1" fontId="25" fillId="0" borderId="27" xfId="0" applyNumberFormat="1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164" fontId="27" fillId="0" borderId="27" xfId="0" applyNumberFormat="1" applyFont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164" fontId="27" fillId="33" borderId="30" xfId="0" applyNumberFormat="1" applyFont="1" applyFill="1" applyBorder="1" applyAlignment="1">
      <alignment horizontal="center" vertical="center"/>
    </xf>
    <xf numFmtId="1" fontId="27" fillId="33" borderId="30" xfId="0" applyNumberFormat="1" applyFont="1" applyFill="1" applyBorder="1" applyAlignment="1">
      <alignment horizontal="center" vertical="center"/>
    </xf>
    <xf numFmtId="1" fontId="27" fillId="33" borderId="33" xfId="0" applyNumberFormat="1" applyFont="1" applyFill="1" applyBorder="1" applyAlignment="1">
      <alignment horizontal="center" vertical="center"/>
    </xf>
    <xf numFmtId="164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5" fillId="34" borderId="41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41" xfId="0" applyFont="1" applyFill="1" applyBorder="1" applyAlignment="1">
      <alignment horizontal="center" vertical="center"/>
    </xf>
    <xf numFmtId="0" fontId="25" fillId="34" borderId="42" xfId="0" applyFont="1" applyFill="1" applyBorder="1" applyAlignment="1">
      <alignment horizontal="center" vertical="center"/>
    </xf>
    <xf numFmtId="164" fontId="25" fillId="34" borderId="42" xfId="0" applyNumberFormat="1" applyFont="1" applyFill="1" applyBorder="1" applyAlignment="1">
      <alignment horizontal="center" vertical="center"/>
    </xf>
    <xf numFmtId="1" fontId="25" fillId="34" borderId="41" xfId="0" applyNumberFormat="1" applyFont="1" applyFill="1" applyBorder="1" applyAlignment="1">
      <alignment horizontal="center" vertical="center"/>
    </xf>
    <xf numFmtId="1" fontId="25" fillId="34" borderId="42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2" fontId="28" fillId="0" borderId="43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1" fontId="28" fillId="0" borderId="23" xfId="0" applyNumberFormat="1" applyFont="1" applyBorder="1" applyAlignment="1">
      <alignment horizontal="center" vertical="center"/>
    </xf>
    <xf numFmtId="1" fontId="28" fillId="0" borderId="43" xfId="0" applyNumberFormat="1" applyFont="1" applyBorder="1" applyAlignment="1">
      <alignment horizontal="center" vertical="center"/>
    </xf>
    <xf numFmtId="1" fontId="28" fillId="0" borderId="24" xfId="0" applyNumberFormat="1" applyFont="1" applyBorder="1" applyAlignment="1">
      <alignment horizontal="center" vertical="center"/>
    </xf>
    <xf numFmtId="2" fontId="28" fillId="0" borderId="23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1" fontId="28" fillId="0" borderId="26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1" fontId="28" fillId="0" borderId="28" xfId="0" applyNumberFormat="1" applyFont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1" fontId="28" fillId="33" borderId="23" xfId="0" applyNumberFormat="1" applyFont="1" applyFill="1" applyBorder="1" applyAlignment="1">
      <alignment horizontal="center" vertical="center"/>
    </xf>
    <xf numFmtId="1" fontId="28" fillId="33" borderId="24" xfId="0" applyNumberFormat="1" applyFont="1" applyFill="1" applyBorder="1" applyAlignment="1">
      <alignment horizontal="center" vertical="center"/>
    </xf>
    <xf numFmtId="164" fontId="28" fillId="33" borderId="26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164" fontId="28" fillId="0" borderId="26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164" fontId="28" fillId="0" borderId="12" xfId="0" applyNumberFormat="1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164" fontId="28" fillId="0" borderId="44" xfId="0" applyNumberFormat="1" applyFont="1" applyFill="1" applyBorder="1" applyAlignment="1">
      <alignment horizontal="center" vertical="center"/>
    </xf>
    <xf numFmtId="1" fontId="28" fillId="0" borderId="30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2" fontId="28" fillId="0" borderId="45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1" fontId="28" fillId="0" borderId="45" xfId="0" applyNumberFormat="1" applyFont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2" fontId="28" fillId="33" borderId="26" xfId="0" applyNumberFormat="1" applyFont="1" applyFill="1" applyBorder="1" applyAlignment="1">
      <alignment horizontal="center" vertical="center"/>
    </xf>
    <xf numFmtId="1" fontId="28" fillId="33" borderId="43" xfId="0" applyNumberFormat="1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2" fontId="28" fillId="33" borderId="23" xfId="0" applyNumberFormat="1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2" fontId="28" fillId="0" borderId="32" xfId="0" applyNumberFormat="1" applyFont="1" applyBorder="1" applyAlignment="1">
      <alignment horizontal="center" vertical="center"/>
    </xf>
    <xf numFmtId="1" fontId="28" fillId="0" borderId="32" xfId="0" applyNumberFormat="1" applyFont="1" applyBorder="1" applyAlignment="1">
      <alignment horizontal="center" vertical="center"/>
    </xf>
    <xf numFmtId="1" fontId="28" fillId="0" borderId="38" xfId="0" applyNumberFormat="1" applyFont="1" applyBorder="1" applyAlignment="1">
      <alignment horizontal="center" vertical="center"/>
    </xf>
    <xf numFmtId="1" fontId="28" fillId="0" borderId="27" xfId="0" applyNumberFormat="1" applyFont="1" applyBorder="1" applyAlignment="1">
      <alignment horizontal="center" vertical="center"/>
    </xf>
    <xf numFmtId="1" fontId="28" fillId="33" borderId="26" xfId="0" applyNumberFormat="1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1" fontId="28" fillId="0" borderId="33" xfId="0" applyNumberFormat="1" applyFont="1" applyBorder="1" applyAlignment="1">
      <alignment horizontal="center" vertical="center"/>
    </xf>
    <xf numFmtId="1" fontId="28" fillId="0" borderId="23" xfId="0" applyNumberFormat="1" applyFont="1" applyFill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1" fontId="28" fillId="0" borderId="46" xfId="0" applyNumberFormat="1" applyFont="1" applyBorder="1" applyAlignment="1">
      <alignment horizontal="center" vertical="center"/>
    </xf>
    <xf numFmtId="1" fontId="28" fillId="0" borderId="44" xfId="0" applyNumberFormat="1" applyFont="1" applyBorder="1" applyAlignment="1">
      <alignment horizontal="center" vertical="center"/>
    </xf>
    <xf numFmtId="1" fontId="28" fillId="0" borderId="12" xfId="0" applyNumberFormat="1" applyFont="1" applyBorder="1" applyAlignment="1">
      <alignment horizontal="center" vertical="center"/>
    </xf>
    <xf numFmtId="164" fontId="28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9" fillId="32" borderId="41" xfId="0" applyFont="1" applyFill="1" applyBorder="1" applyAlignment="1">
      <alignment horizontal="center" vertical="center"/>
    </xf>
    <xf numFmtId="0" fontId="29" fillId="32" borderId="18" xfId="0" applyFont="1" applyFill="1" applyBorder="1" applyAlignment="1">
      <alignment horizontal="center" vertical="center"/>
    </xf>
    <xf numFmtId="0" fontId="29" fillId="32" borderId="19" xfId="0" applyFont="1" applyFill="1" applyBorder="1" applyAlignment="1">
      <alignment horizontal="center" vertical="center"/>
    </xf>
    <xf numFmtId="1" fontId="30" fillId="0" borderId="45" xfId="0" applyNumberFormat="1" applyFont="1" applyBorder="1" applyAlignment="1">
      <alignment horizontal="center" vertical="center"/>
    </xf>
    <xf numFmtId="1" fontId="30" fillId="0" borderId="23" xfId="0" applyNumberFormat="1" applyFont="1" applyBorder="1" applyAlignment="1">
      <alignment horizontal="center" vertical="center"/>
    </xf>
    <xf numFmtId="1" fontId="30" fillId="33" borderId="23" xfId="0" applyNumberFormat="1" applyFont="1" applyFill="1" applyBorder="1" applyAlignment="1">
      <alignment horizontal="center" vertical="center"/>
    </xf>
    <xf numFmtId="1" fontId="30" fillId="0" borderId="32" xfId="0" applyNumberFormat="1" applyFont="1" applyBorder="1" applyAlignment="1">
      <alignment horizontal="center" vertical="center"/>
    </xf>
    <xf numFmtId="1" fontId="30" fillId="0" borderId="28" xfId="0" applyNumberFormat="1" applyFont="1" applyBorder="1" applyAlignment="1">
      <alignment horizontal="center" vertical="center"/>
    </xf>
    <xf numFmtId="1" fontId="30" fillId="0" borderId="23" xfId="0" applyNumberFormat="1" applyFont="1" applyFill="1" applyBorder="1" applyAlignment="1">
      <alignment horizontal="center" vertical="center"/>
    </xf>
    <xf numFmtId="1" fontId="30" fillId="0" borderId="46" xfId="0" applyNumberFormat="1" applyFont="1" applyBorder="1" applyAlignment="1">
      <alignment horizontal="center" vertical="center"/>
    </xf>
    <xf numFmtId="1" fontId="30" fillId="0" borderId="33" xfId="0" applyNumberFormat="1" applyFont="1" applyBorder="1" applyAlignment="1">
      <alignment horizontal="center" vertical="center"/>
    </xf>
    <xf numFmtId="1" fontId="31" fillId="34" borderId="42" xfId="0" applyNumberFormat="1" applyFont="1" applyFill="1" applyBorder="1" applyAlignment="1">
      <alignment horizontal="center" vertical="center"/>
    </xf>
    <xf numFmtId="1" fontId="30" fillId="0" borderId="43" xfId="0" applyNumberFormat="1" applyFont="1" applyBorder="1" applyAlignment="1">
      <alignment horizontal="center" vertical="center"/>
    </xf>
    <xf numFmtId="1" fontId="30" fillId="33" borderId="43" xfId="0" applyNumberFormat="1" applyFont="1" applyFill="1" applyBorder="1" applyAlignment="1">
      <alignment horizontal="center" vertical="center"/>
    </xf>
    <xf numFmtId="1" fontId="30" fillId="0" borderId="4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/>
    </xf>
    <xf numFmtId="1" fontId="30" fillId="0" borderId="47" xfId="0" applyNumberFormat="1" applyFont="1" applyFill="1" applyBorder="1" applyAlignment="1">
      <alignment horizontal="center" vertical="center"/>
    </xf>
    <xf numFmtId="1" fontId="28" fillId="0" borderId="20" xfId="0" applyNumberFormat="1" applyFont="1" applyFill="1" applyBorder="1" applyAlignment="1">
      <alignment horizontal="center" vertical="center"/>
    </xf>
    <xf numFmtId="1" fontId="28" fillId="0" borderId="32" xfId="0" applyNumberFormat="1" applyFont="1" applyFill="1" applyBorder="1" applyAlignment="1">
      <alignment horizontal="center" vertical="center"/>
    </xf>
    <xf numFmtId="0" fontId="25" fillId="0" borderId="35" xfId="0" applyFont="1" applyBorder="1" applyAlignment="1">
      <alignment vertical="center" wrapText="1"/>
    </xf>
    <xf numFmtId="0" fontId="25" fillId="0" borderId="21" xfId="0" applyFont="1" applyBorder="1" applyAlignment="1">
      <alignment horizontal="center" vertical="center" wrapText="1"/>
    </xf>
    <xf numFmtId="1" fontId="30" fillId="33" borderId="33" xfId="0" applyNumberFormat="1" applyFont="1" applyFill="1" applyBorder="1" applyAlignment="1">
      <alignment horizontal="center" vertical="center"/>
    </xf>
    <xf numFmtId="1" fontId="30" fillId="0" borderId="20" xfId="0" applyNumberFormat="1" applyFont="1" applyBorder="1" applyAlignment="1">
      <alignment horizontal="center" vertical="center"/>
    </xf>
    <xf numFmtId="164" fontId="27" fillId="33" borderId="23" xfId="0" applyNumberFormat="1" applyFont="1" applyFill="1" applyBorder="1" applyAlignment="1">
      <alignment horizontal="center" vertical="center"/>
    </xf>
    <xf numFmtId="164" fontId="27" fillId="0" borderId="46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center" wrapText="1"/>
    </xf>
    <xf numFmtId="0" fontId="27" fillId="33" borderId="33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56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0</xdr:row>
      <xdr:rowOff>95250</xdr:rowOff>
    </xdr:from>
    <xdr:to>
      <xdr:col>13</xdr:col>
      <xdr:colOff>409575</xdr:colOff>
      <xdr:row>6</xdr:row>
      <xdr:rowOff>142875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5250"/>
          <a:ext cx="2343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36</xdr:row>
      <xdr:rowOff>66675</xdr:rowOff>
    </xdr:from>
    <xdr:to>
      <xdr:col>4</xdr:col>
      <xdr:colOff>219075</xdr:colOff>
      <xdr:row>38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735330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30</xdr:row>
      <xdr:rowOff>95250</xdr:rowOff>
    </xdr:from>
    <xdr:to>
      <xdr:col>4</xdr:col>
      <xdr:colOff>390525</xdr:colOff>
      <xdr:row>32</xdr:row>
      <xdr:rowOff>38100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6238875"/>
          <a:ext cx="2295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14</xdr:row>
      <xdr:rowOff>76200</xdr:rowOff>
    </xdr:from>
    <xdr:to>
      <xdr:col>4</xdr:col>
      <xdr:colOff>200025</xdr:colOff>
      <xdr:row>17</xdr:row>
      <xdr:rowOff>19050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31718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24</xdr:row>
      <xdr:rowOff>171450</xdr:rowOff>
    </xdr:from>
    <xdr:to>
      <xdr:col>4</xdr:col>
      <xdr:colOff>171450</xdr:colOff>
      <xdr:row>26</xdr:row>
      <xdr:rowOff>28575</xdr:rowOff>
    </xdr:to>
    <xdr:pic>
      <xdr:nvPicPr>
        <xdr:cNvPr id="5" name="Picture 15" descr="профлист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172075"/>
          <a:ext cx="1819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53</xdr:row>
      <xdr:rowOff>0</xdr:rowOff>
    </xdr:from>
    <xdr:to>
      <xdr:col>4</xdr:col>
      <xdr:colOff>66675</xdr:colOff>
      <xdr:row>58</xdr:row>
      <xdr:rowOff>180975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" y="11334750"/>
          <a:ext cx="1933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190500</xdr:rowOff>
    </xdr:from>
    <xdr:to>
      <xdr:col>4</xdr:col>
      <xdr:colOff>295275</xdr:colOff>
      <xdr:row>23</xdr:row>
      <xdr:rowOff>76200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" y="4619625"/>
          <a:ext cx="2171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18</xdr:row>
      <xdr:rowOff>19050</xdr:rowOff>
    </xdr:from>
    <xdr:to>
      <xdr:col>4</xdr:col>
      <xdr:colOff>95250</xdr:colOff>
      <xdr:row>19</xdr:row>
      <xdr:rowOff>95250</xdr:rowOff>
    </xdr:to>
    <xdr:pic>
      <xdr:nvPicPr>
        <xdr:cNvPr id="8" name="Picture 15" descr="профлист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3876675"/>
          <a:ext cx="1743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85725</xdr:rowOff>
    </xdr:from>
    <xdr:to>
      <xdr:col>4</xdr:col>
      <xdr:colOff>428625</xdr:colOff>
      <xdr:row>13</xdr:row>
      <xdr:rowOff>171450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2800350"/>
          <a:ext cx="2314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114300</xdr:rowOff>
    </xdr:from>
    <xdr:to>
      <xdr:col>4</xdr:col>
      <xdr:colOff>28575</xdr:colOff>
      <xdr:row>46</xdr:row>
      <xdr:rowOff>152400</xdr:rowOff>
    </xdr:to>
    <xdr:pic>
      <xdr:nvPicPr>
        <xdr:cNvPr id="10" name="Picture 25" descr="профлист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8886825"/>
          <a:ext cx="2286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6"/>
  <sheetViews>
    <sheetView tabSelected="1" zoomScalePageLayoutView="0" workbookViewId="0" topLeftCell="A55">
      <selection activeCell="A7" sqref="A7:B7"/>
    </sheetView>
  </sheetViews>
  <sheetFormatPr defaultColWidth="9.140625" defaultRowHeight="15"/>
  <cols>
    <col min="1" max="1" width="5.28125" style="0" customWidth="1"/>
    <col min="2" max="2" width="17.7109375" style="0" customWidth="1"/>
    <col min="3" max="3" width="10.28125" style="0" customWidth="1"/>
    <col min="4" max="4" width="0.5625" style="0" customWidth="1"/>
    <col min="5" max="6" width="7.421875" style="0" customWidth="1"/>
    <col min="7" max="7" width="8.00390625" style="0" customWidth="1"/>
    <col min="8" max="8" width="10.8515625" style="0" customWidth="1"/>
    <col min="9" max="9" width="11.8515625" style="0" customWidth="1"/>
    <col min="10" max="11" width="8.28125" style="0" customWidth="1"/>
    <col min="12" max="12" width="7.140625" style="0" customWidth="1"/>
    <col min="13" max="13" width="8.28125" style="0" customWidth="1"/>
    <col min="14" max="14" width="12.140625" style="0" customWidth="1"/>
  </cols>
  <sheetData>
    <row r="1" ht="7.5" customHeight="1" thickBot="1"/>
    <row r="2" spans="1:7" ht="21">
      <c r="A2" s="12" t="s">
        <v>0</v>
      </c>
      <c r="B2" s="3"/>
      <c r="C2" s="4"/>
      <c r="D2" s="3"/>
      <c r="E2" s="173"/>
      <c r="F2" s="173"/>
      <c r="G2" s="174"/>
    </row>
    <row r="3" spans="1:7" ht="15">
      <c r="A3" s="13" t="s">
        <v>1</v>
      </c>
      <c r="B3" s="6"/>
      <c r="C3" s="6"/>
      <c r="D3" s="6"/>
      <c r="E3" s="175"/>
      <c r="F3" s="175"/>
      <c r="G3" s="176"/>
    </row>
    <row r="4" spans="1:7" ht="15">
      <c r="A4" s="5" t="s">
        <v>2</v>
      </c>
      <c r="B4" s="6"/>
      <c r="C4" s="7"/>
      <c r="D4" s="6"/>
      <c r="E4" s="175"/>
      <c r="F4" s="175"/>
      <c r="G4" s="176"/>
    </row>
    <row r="5" spans="1:7" ht="15">
      <c r="A5" s="5" t="s">
        <v>4</v>
      </c>
      <c r="B5" s="6"/>
      <c r="C5" s="7"/>
      <c r="D5" s="6"/>
      <c r="E5" s="175"/>
      <c r="F5" s="175"/>
      <c r="G5" s="176"/>
    </row>
    <row r="6" spans="1:7" s="1" customFormat="1" ht="21" customHeight="1" thickBot="1">
      <c r="A6" s="8" t="s">
        <v>3</v>
      </c>
      <c r="B6" s="9"/>
      <c r="C6" s="10"/>
      <c r="D6" s="9"/>
      <c r="E6" s="177"/>
      <c r="F6" s="177"/>
      <c r="G6" s="178"/>
    </row>
    <row r="7" spans="1:2" ht="20.25" customHeight="1">
      <c r="A7" s="209" t="s">
        <v>43</v>
      </c>
      <c r="B7" s="209"/>
    </row>
    <row r="8" ht="21" customHeight="1">
      <c r="A8" s="14" t="s">
        <v>5</v>
      </c>
    </row>
    <row r="9" spans="1:9" ht="12" customHeight="1" thickBot="1">
      <c r="A9" s="2"/>
      <c r="B9" s="11"/>
      <c r="C9" s="11"/>
      <c r="D9" s="11"/>
      <c r="E9" s="11"/>
      <c r="F9" s="11"/>
      <c r="G9" s="11"/>
      <c r="H9" s="11"/>
      <c r="I9" s="11"/>
    </row>
    <row r="10" spans="1:14" ht="21" customHeight="1" thickBot="1">
      <c r="A10" s="179" t="s">
        <v>6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1"/>
    </row>
    <row r="11" spans="1:14" ht="27" customHeight="1">
      <c r="A11" s="18" t="s">
        <v>7</v>
      </c>
      <c r="B11" s="19"/>
      <c r="C11" s="19"/>
      <c r="D11" s="19"/>
      <c r="E11" s="20"/>
      <c r="F11" s="21" t="s">
        <v>8</v>
      </c>
      <c r="G11" s="198" t="s">
        <v>9</v>
      </c>
      <c r="H11" s="22" t="s">
        <v>10</v>
      </c>
      <c r="I11" s="21" t="s">
        <v>11</v>
      </c>
      <c r="J11" s="21" t="s">
        <v>12</v>
      </c>
      <c r="K11" s="21" t="s">
        <v>41</v>
      </c>
      <c r="L11" s="21" t="s">
        <v>42</v>
      </c>
      <c r="M11" s="21" t="s">
        <v>13</v>
      </c>
      <c r="N11" s="23" t="s">
        <v>14</v>
      </c>
    </row>
    <row r="12" spans="1:14" ht="18" customHeight="1" thickBot="1">
      <c r="A12" s="24"/>
      <c r="B12" s="25"/>
      <c r="C12" s="25"/>
      <c r="D12" s="25"/>
      <c r="E12" s="26"/>
      <c r="F12" s="27"/>
      <c r="G12" s="199" t="s">
        <v>15</v>
      </c>
      <c r="H12" s="29"/>
      <c r="I12" s="27"/>
      <c r="J12" s="27"/>
      <c r="K12" s="27"/>
      <c r="L12" s="27"/>
      <c r="M12" s="27"/>
      <c r="N12" s="30"/>
    </row>
    <row r="13" spans="1:14" ht="15" customHeight="1">
      <c r="A13" s="31" t="s">
        <v>16</v>
      </c>
      <c r="B13" s="32"/>
      <c r="C13" s="32"/>
      <c r="D13" s="32"/>
      <c r="E13" s="33"/>
      <c r="F13" s="122">
        <v>0.45</v>
      </c>
      <c r="G13" s="123">
        <v>6</v>
      </c>
      <c r="H13" s="123">
        <v>1.2</v>
      </c>
      <c r="I13" s="124">
        <v>1.15</v>
      </c>
      <c r="J13" s="125">
        <v>14.13</v>
      </c>
      <c r="K13" s="126">
        <f>L13*1.1</f>
        <v>689.7916666666667</v>
      </c>
      <c r="L13" s="127">
        <f>M13/(6*H13)</f>
        <v>627.0833333333334</v>
      </c>
      <c r="M13" s="133">
        <v>4515</v>
      </c>
      <c r="N13" s="186">
        <v>4515</v>
      </c>
    </row>
    <row r="14" spans="1:14" ht="15" customHeight="1" thickBot="1">
      <c r="A14" s="37"/>
      <c r="B14" s="38"/>
      <c r="C14" s="38"/>
      <c r="D14" s="38"/>
      <c r="E14" s="39"/>
      <c r="F14" s="122">
        <v>0.5</v>
      </c>
      <c r="G14" s="123">
        <v>6</v>
      </c>
      <c r="H14" s="122">
        <v>1.2</v>
      </c>
      <c r="I14" s="129">
        <v>1.15</v>
      </c>
      <c r="J14" s="130">
        <v>18.84</v>
      </c>
      <c r="K14" s="126">
        <f>L14*1.1</f>
        <v>737.9166666666667</v>
      </c>
      <c r="L14" s="127">
        <f aca="true" t="shared" si="0" ref="L14:L41">M14/(6*H14)</f>
        <v>670.8333333333334</v>
      </c>
      <c r="M14" s="159">
        <v>4830</v>
      </c>
      <c r="N14" s="185">
        <v>4830</v>
      </c>
    </row>
    <row r="15" spans="1:14" ht="15" customHeight="1">
      <c r="A15" s="43" t="s">
        <v>17</v>
      </c>
      <c r="B15" s="32"/>
      <c r="C15" s="32"/>
      <c r="D15" s="32"/>
      <c r="E15" s="33"/>
      <c r="F15" s="132">
        <v>0.3</v>
      </c>
      <c r="G15" s="132">
        <v>6</v>
      </c>
      <c r="H15" s="132">
        <v>0.85</v>
      </c>
      <c r="I15" s="132">
        <v>0.8</v>
      </c>
      <c r="J15" s="132">
        <v>14.13</v>
      </c>
      <c r="K15" s="133">
        <f>L15*1.1</f>
        <v>566.1764705882354</v>
      </c>
      <c r="L15" s="133">
        <f t="shared" si="0"/>
        <v>514.7058823529412</v>
      </c>
      <c r="M15" s="133">
        <v>2625</v>
      </c>
      <c r="N15" s="182">
        <v>2625</v>
      </c>
    </row>
    <row r="16" spans="1:14" ht="15" customHeight="1">
      <c r="A16" s="46"/>
      <c r="B16" s="47"/>
      <c r="C16" s="47"/>
      <c r="D16" s="47"/>
      <c r="E16" s="48"/>
      <c r="F16" s="130">
        <v>0.4</v>
      </c>
      <c r="G16" s="130">
        <v>6</v>
      </c>
      <c r="H16" s="130">
        <v>0.85</v>
      </c>
      <c r="I16" s="130">
        <v>0.8</v>
      </c>
      <c r="J16" s="130">
        <v>18.84</v>
      </c>
      <c r="K16" s="126">
        <f>L16*1.1</f>
        <v>713.9215686274512</v>
      </c>
      <c r="L16" s="126">
        <f t="shared" si="0"/>
        <v>649.0196078431374</v>
      </c>
      <c r="M16" s="126">
        <v>3310</v>
      </c>
      <c r="N16" s="191">
        <v>3310</v>
      </c>
    </row>
    <row r="17" spans="1:14" ht="15" customHeight="1">
      <c r="A17" s="46"/>
      <c r="B17" s="49"/>
      <c r="C17" s="49"/>
      <c r="D17" s="49"/>
      <c r="E17" s="48"/>
      <c r="F17" s="134">
        <v>0.45</v>
      </c>
      <c r="G17" s="134">
        <v>6</v>
      </c>
      <c r="H17" s="134">
        <v>0.85</v>
      </c>
      <c r="I17" s="134">
        <v>0.8</v>
      </c>
      <c r="J17" s="134">
        <v>21.19</v>
      </c>
      <c r="K17" s="135">
        <f>L17*1.05</f>
        <v>752.5</v>
      </c>
      <c r="L17" s="135">
        <f>L18</f>
        <v>716.6666666666666</v>
      </c>
      <c r="M17" s="135">
        <v>3473</v>
      </c>
      <c r="N17" s="192">
        <v>3473</v>
      </c>
    </row>
    <row r="18" spans="1:14" ht="15" customHeight="1">
      <c r="A18" s="46"/>
      <c r="B18" s="49"/>
      <c r="C18" s="49"/>
      <c r="D18" s="49"/>
      <c r="E18" s="48"/>
      <c r="F18" s="134">
        <v>0.45</v>
      </c>
      <c r="G18" s="134">
        <v>6</v>
      </c>
      <c r="H18" s="134">
        <v>1.05</v>
      </c>
      <c r="I18" s="137">
        <v>1</v>
      </c>
      <c r="J18" s="134">
        <v>23.55</v>
      </c>
      <c r="K18" s="135">
        <f aca="true" t="shared" si="1" ref="K18:K28">L18*1.05</f>
        <v>752.5</v>
      </c>
      <c r="L18" s="135">
        <f t="shared" si="0"/>
        <v>716.6666666666666</v>
      </c>
      <c r="M18" s="135">
        <v>4515</v>
      </c>
      <c r="N18" s="192">
        <v>4515</v>
      </c>
    </row>
    <row r="19" spans="1:14" ht="15" customHeight="1">
      <c r="A19" s="46"/>
      <c r="B19" s="49"/>
      <c r="C19" s="49"/>
      <c r="D19" s="49"/>
      <c r="E19" s="48"/>
      <c r="F19" s="138">
        <v>0.5</v>
      </c>
      <c r="G19" s="138">
        <v>6</v>
      </c>
      <c r="H19" s="138">
        <v>1.05</v>
      </c>
      <c r="I19" s="139">
        <v>1</v>
      </c>
      <c r="J19" s="138">
        <v>29.43</v>
      </c>
      <c r="K19" s="126">
        <f t="shared" si="1"/>
        <v>805</v>
      </c>
      <c r="L19" s="126">
        <f t="shared" si="0"/>
        <v>766.6666666666666</v>
      </c>
      <c r="M19" s="165">
        <v>4830</v>
      </c>
      <c r="N19" s="193">
        <v>4830</v>
      </c>
    </row>
    <row r="20" spans="1:14" ht="15" customHeight="1">
      <c r="A20" s="46"/>
      <c r="B20" s="49"/>
      <c r="C20" s="49"/>
      <c r="D20" s="49"/>
      <c r="E20" s="48"/>
      <c r="F20" s="140">
        <v>0.6</v>
      </c>
      <c r="G20" s="140">
        <v>6</v>
      </c>
      <c r="H20" s="140">
        <v>1.05</v>
      </c>
      <c r="I20" s="141">
        <v>1</v>
      </c>
      <c r="J20" s="140">
        <v>35.32</v>
      </c>
      <c r="K20" s="131">
        <f>L20*1.05</f>
        <v>953.6666666666666</v>
      </c>
      <c r="L20" s="126">
        <f t="shared" si="0"/>
        <v>908.2539682539682</v>
      </c>
      <c r="M20" s="196">
        <v>5722</v>
      </c>
      <c r="N20" s="194">
        <v>5722</v>
      </c>
    </row>
    <row r="21" spans="1:14" ht="15" customHeight="1" thickBot="1">
      <c r="A21" s="53"/>
      <c r="B21" s="54"/>
      <c r="C21" s="54"/>
      <c r="D21" s="54"/>
      <c r="E21" s="39"/>
      <c r="F21" s="138">
        <v>0.7</v>
      </c>
      <c r="G21" s="142">
        <v>6</v>
      </c>
      <c r="H21" s="142">
        <v>1.05</v>
      </c>
      <c r="I21" s="143">
        <v>1</v>
      </c>
      <c r="J21" s="142">
        <v>41.21</v>
      </c>
      <c r="K21" s="144">
        <f t="shared" si="1"/>
        <v>1128.6666666666665</v>
      </c>
      <c r="L21" s="144">
        <f t="shared" si="0"/>
        <v>1074.9206349206347</v>
      </c>
      <c r="M21" s="197">
        <v>6772</v>
      </c>
      <c r="N21" s="195">
        <v>6772</v>
      </c>
    </row>
    <row r="22" spans="1:14" ht="15" customHeight="1">
      <c r="A22" s="43" t="s">
        <v>18</v>
      </c>
      <c r="B22" s="56"/>
      <c r="C22" s="56"/>
      <c r="D22" s="56"/>
      <c r="E22" s="57"/>
      <c r="F22" s="145">
        <v>0.3</v>
      </c>
      <c r="G22" s="146">
        <v>6</v>
      </c>
      <c r="H22" s="146">
        <v>0.95</v>
      </c>
      <c r="I22" s="147">
        <v>0.9</v>
      </c>
      <c r="J22" s="148">
        <v>14.13</v>
      </c>
      <c r="K22" s="133">
        <f>L22*1.1</f>
        <v>506.57894736842115</v>
      </c>
      <c r="L22" s="149">
        <f>M22/(6*H22)</f>
        <v>460.52631578947376</v>
      </c>
      <c r="M22" s="149">
        <f>M15</f>
        <v>2625</v>
      </c>
      <c r="N22" s="182">
        <f>N15</f>
        <v>2625</v>
      </c>
    </row>
    <row r="23" spans="1:14" ht="15" customHeight="1">
      <c r="A23" s="46"/>
      <c r="B23" s="60"/>
      <c r="C23" s="60"/>
      <c r="D23" s="60"/>
      <c r="E23" s="61"/>
      <c r="F23" s="122">
        <v>0.4</v>
      </c>
      <c r="G23" s="123">
        <v>6</v>
      </c>
      <c r="H23" s="122">
        <v>0.95</v>
      </c>
      <c r="I23" s="129">
        <v>0.9</v>
      </c>
      <c r="J23" s="130">
        <v>18.84</v>
      </c>
      <c r="K23" s="126">
        <f>L23*1.1</f>
        <v>638.7719298245614</v>
      </c>
      <c r="L23" s="127">
        <f>M23/(6*H23)</f>
        <v>580.7017543859649</v>
      </c>
      <c r="M23" s="126">
        <f>M16</f>
        <v>3310</v>
      </c>
      <c r="N23" s="183">
        <f>N16</f>
        <v>3310</v>
      </c>
    </row>
    <row r="24" spans="1:14" ht="15" customHeight="1">
      <c r="A24" s="46"/>
      <c r="B24" s="60"/>
      <c r="C24" s="60"/>
      <c r="D24" s="60"/>
      <c r="E24" s="61"/>
      <c r="F24" s="150">
        <v>0.45</v>
      </c>
      <c r="G24" s="151">
        <v>6</v>
      </c>
      <c r="H24" s="134">
        <v>0.95</v>
      </c>
      <c r="I24" s="152">
        <v>0.9</v>
      </c>
      <c r="J24" s="134">
        <v>21.19</v>
      </c>
      <c r="K24" s="135">
        <f>L24*1.05</f>
        <v>687.0652173913045</v>
      </c>
      <c r="L24" s="153">
        <f>L25</f>
        <v>654.3478260869566</v>
      </c>
      <c r="M24" s="135">
        <v>3473</v>
      </c>
      <c r="N24" s="184">
        <v>3473</v>
      </c>
    </row>
    <row r="25" spans="1:14" ht="15" customHeight="1">
      <c r="A25" s="46"/>
      <c r="B25" s="60"/>
      <c r="C25" s="60"/>
      <c r="D25" s="60"/>
      <c r="E25" s="61"/>
      <c r="F25" s="150">
        <v>0.45</v>
      </c>
      <c r="G25" s="150">
        <v>6</v>
      </c>
      <c r="H25" s="154">
        <v>1.15</v>
      </c>
      <c r="I25" s="155">
        <v>1.1</v>
      </c>
      <c r="J25" s="154">
        <v>29.43</v>
      </c>
      <c r="K25" s="135">
        <f>L25*1.05</f>
        <v>687.0652173913045</v>
      </c>
      <c r="L25" s="136">
        <f>M25/(6*H25)</f>
        <v>654.3478260869566</v>
      </c>
      <c r="M25" s="135">
        <f>M18</f>
        <v>4515</v>
      </c>
      <c r="N25" s="184">
        <f>N18</f>
        <v>4515</v>
      </c>
    </row>
    <row r="26" spans="1:14" ht="15" customHeight="1">
      <c r="A26" s="46"/>
      <c r="B26" s="47"/>
      <c r="C26" s="47"/>
      <c r="D26" s="47"/>
      <c r="E26" s="48"/>
      <c r="F26" s="122">
        <v>0.5</v>
      </c>
      <c r="G26" s="122">
        <v>6</v>
      </c>
      <c r="H26" s="125">
        <v>1.15</v>
      </c>
      <c r="I26" s="129">
        <v>1.1</v>
      </c>
      <c r="J26" s="125">
        <v>29.43</v>
      </c>
      <c r="K26" s="126">
        <f t="shared" si="1"/>
        <v>735</v>
      </c>
      <c r="L26" s="128">
        <f t="shared" si="0"/>
        <v>700</v>
      </c>
      <c r="M26" s="126">
        <f>M19</f>
        <v>4830</v>
      </c>
      <c r="N26" s="183">
        <f>N19</f>
        <v>4830</v>
      </c>
    </row>
    <row r="27" spans="1:14" ht="15" customHeight="1">
      <c r="A27" s="46"/>
      <c r="B27" s="49"/>
      <c r="C27" s="49"/>
      <c r="D27" s="49"/>
      <c r="E27" s="48"/>
      <c r="F27" s="122">
        <v>0.6</v>
      </c>
      <c r="G27" s="122">
        <v>6</v>
      </c>
      <c r="H27" s="125">
        <v>1.15</v>
      </c>
      <c r="I27" s="129">
        <v>1.1</v>
      </c>
      <c r="J27" s="125">
        <v>35.32</v>
      </c>
      <c r="K27" s="126">
        <f t="shared" si="1"/>
        <v>870.7391304347827</v>
      </c>
      <c r="L27" s="128">
        <f t="shared" si="0"/>
        <v>829.2753623188406</v>
      </c>
      <c r="M27" s="126">
        <f>M20</f>
        <v>5722</v>
      </c>
      <c r="N27" s="183">
        <f>N20</f>
        <v>5722</v>
      </c>
    </row>
    <row r="28" spans="1:14" ht="15" customHeight="1" thickBot="1">
      <c r="A28" s="53"/>
      <c r="B28" s="54"/>
      <c r="C28" s="54"/>
      <c r="D28" s="54"/>
      <c r="E28" s="39"/>
      <c r="F28" s="156">
        <v>0.7</v>
      </c>
      <c r="G28" s="156">
        <v>6</v>
      </c>
      <c r="H28" s="157">
        <v>1.15</v>
      </c>
      <c r="I28" s="158">
        <v>1.1</v>
      </c>
      <c r="J28" s="157">
        <v>41.21</v>
      </c>
      <c r="K28" s="159">
        <f t="shared" si="1"/>
        <v>1030.5217391304348</v>
      </c>
      <c r="L28" s="160">
        <f t="shared" si="0"/>
        <v>981.4492753623189</v>
      </c>
      <c r="M28" s="159">
        <f>M21</f>
        <v>6772</v>
      </c>
      <c r="N28" s="185">
        <f>N21</f>
        <v>6772</v>
      </c>
    </row>
    <row r="29" spans="1:14" ht="15" customHeight="1">
      <c r="A29" s="43" t="s">
        <v>19</v>
      </c>
      <c r="B29" s="32"/>
      <c r="C29" s="32"/>
      <c r="D29" s="32"/>
      <c r="E29" s="33"/>
      <c r="F29" s="145">
        <v>0.4</v>
      </c>
      <c r="G29" s="145">
        <v>6</v>
      </c>
      <c r="H29" s="145">
        <v>0.83</v>
      </c>
      <c r="I29" s="145">
        <v>0.75</v>
      </c>
      <c r="J29" s="145">
        <v>18.84</v>
      </c>
      <c r="K29" s="161">
        <f>L29*1.1</f>
        <v>731.124497991968</v>
      </c>
      <c r="L29" s="133">
        <f t="shared" si="0"/>
        <v>664.6586345381527</v>
      </c>
      <c r="M29" s="133">
        <f>M23</f>
        <v>3310</v>
      </c>
      <c r="N29" s="186">
        <f>N23</f>
        <v>3310</v>
      </c>
    </row>
    <row r="30" spans="1:14" ht="15" customHeight="1">
      <c r="A30" s="46"/>
      <c r="B30" s="47"/>
      <c r="C30" s="47"/>
      <c r="D30" s="47"/>
      <c r="E30" s="65"/>
      <c r="F30" s="150">
        <v>0.45</v>
      </c>
      <c r="G30" s="150">
        <v>6</v>
      </c>
      <c r="H30" s="150">
        <v>0.83</v>
      </c>
      <c r="I30" s="150">
        <v>0.75</v>
      </c>
      <c r="J30" s="150">
        <v>21.19</v>
      </c>
      <c r="K30" s="162">
        <f>L30*1.05</f>
        <v>767.1116504854369</v>
      </c>
      <c r="L30" s="135">
        <f>L31</f>
        <v>730.5825242718447</v>
      </c>
      <c r="M30" s="135">
        <v>3473</v>
      </c>
      <c r="N30" s="184">
        <v>3473</v>
      </c>
    </row>
    <row r="31" spans="1:14" ht="15" customHeight="1">
      <c r="A31" s="46"/>
      <c r="B31" s="49"/>
      <c r="C31" s="49"/>
      <c r="D31" s="49"/>
      <c r="E31" s="48"/>
      <c r="F31" s="150">
        <v>0.45</v>
      </c>
      <c r="G31" s="150">
        <v>6</v>
      </c>
      <c r="H31" s="150">
        <v>1.03</v>
      </c>
      <c r="I31" s="150">
        <v>0.95</v>
      </c>
      <c r="J31" s="150">
        <v>23.55</v>
      </c>
      <c r="K31" s="162">
        <f>L31*1.05</f>
        <v>767.1116504854369</v>
      </c>
      <c r="L31" s="135">
        <f t="shared" si="0"/>
        <v>730.5825242718447</v>
      </c>
      <c r="M31" s="135">
        <f>M25</f>
        <v>4515</v>
      </c>
      <c r="N31" s="184">
        <f>N25</f>
        <v>4515</v>
      </c>
    </row>
    <row r="32" spans="1:14" ht="15" customHeight="1">
      <c r="A32" s="46"/>
      <c r="B32" s="49"/>
      <c r="C32" s="49"/>
      <c r="D32" s="49"/>
      <c r="E32" s="48"/>
      <c r="F32" s="163">
        <v>0.5</v>
      </c>
      <c r="G32" s="163">
        <v>6</v>
      </c>
      <c r="H32" s="163">
        <v>1.03</v>
      </c>
      <c r="I32" s="163">
        <v>0.95</v>
      </c>
      <c r="J32" s="163">
        <v>29.43</v>
      </c>
      <c r="K32" s="131">
        <f>L32*1.05</f>
        <v>820.6310679611652</v>
      </c>
      <c r="L32" s="164">
        <f t="shared" si="0"/>
        <v>781.5533980582525</v>
      </c>
      <c r="M32" s="165">
        <f>M26</f>
        <v>4830</v>
      </c>
      <c r="N32" s="187">
        <f>N26</f>
        <v>4830</v>
      </c>
    </row>
    <row r="33" spans="1:14" ht="15" customHeight="1">
      <c r="A33" s="46"/>
      <c r="B33" s="49"/>
      <c r="C33" s="49"/>
      <c r="D33" s="49"/>
      <c r="E33" s="48"/>
      <c r="F33" s="163">
        <v>0.6</v>
      </c>
      <c r="G33" s="163">
        <v>6</v>
      </c>
      <c r="H33" s="163">
        <v>1.03</v>
      </c>
      <c r="I33" s="163">
        <v>0.95</v>
      </c>
      <c r="J33" s="163">
        <v>35.32</v>
      </c>
      <c r="K33" s="131">
        <f aca="true" t="shared" si="2" ref="K33:K41">L33*1.05</f>
        <v>972.1844660194175</v>
      </c>
      <c r="L33" s="126">
        <f t="shared" si="0"/>
        <v>925.8899676375405</v>
      </c>
      <c r="M33" s="165">
        <f>M27</f>
        <v>5722</v>
      </c>
      <c r="N33" s="187">
        <f>N27</f>
        <v>5722</v>
      </c>
    </row>
    <row r="34" spans="1:14" ht="15" customHeight="1">
      <c r="A34" s="46"/>
      <c r="B34" s="49"/>
      <c r="C34" s="49"/>
      <c r="D34" s="49"/>
      <c r="E34" s="48"/>
      <c r="F34" s="166">
        <v>0.7</v>
      </c>
      <c r="G34" s="166">
        <v>6</v>
      </c>
      <c r="H34" s="166">
        <v>1.03</v>
      </c>
      <c r="I34" s="166">
        <v>0.95</v>
      </c>
      <c r="J34" s="166">
        <v>41.21</v>
      </c>
      <c r="K34" s="131">
        <f t="shared" si="2"/>
        <v>1150.5825242718447</v>
      </c>
      <c r="L34" s="126">
        <f t="shared" si="0"/>
        <v>1095.7928802588997</v>
      </c>
      <c r="M34" s="167">
        <f>M28</f>
        <v>6772</v>
      </c>
      <c r="N34" s="188">
        <f>N28</f>
        <v>6772</v>
      </c>
    </row>
    <row r="35" spans="1:14" ht="15" customHeight="1" thickBot="1">
      <c r="A35" s="53"/>
      <c r="B35" s="54"/>
      <c r="C35" s="54"/>
      <c r="D35" s="54"/>
      <c r="E35" s="39"/>
      <c r="F35" s="156">
        <v>0.8</v>
      </c>
      <c r="G35" s="156">
        <v>6</v>
      </c>
      <c r="H35" s="156">
        <v>1.03</v>
      </c>
      <c r="I35" s="156">
        <v>0.95</v>
      </c>
      <c r="J35" s="156">
        <v>47.1</v>
      </c>
      <c r="K35" s="168">
        <f t="shared" si="2"/>
        <v>1373.6650485436894</v>
      </c>
      <c r="L35" s="169">
        <f t="shared" si="0"/>
        <v>1308.2524271844661</v>
      </c>
      <c r="M35" s="159">
        <v>8085</v>
      </c>
      <c r="N35" s="185">
        <v>8085</v>
      </c>
    </row>
    <row r="36" spans="1:14" ht="15" customHeight="1">
      <c r="A36" s="43" t="s">
        <v>20</v>
      </c>
      <c r="B36" s="32"/>
      <c r="C36" s="32"/>
      <c r="D36" s="32"/>
      <c r="E36" s="33"/>
      <c r="F36" s="130">
        <v>0.5</v>
      </c>
      <c r="G36" s="130">
        <v>6</v>
      </c>
      <c r="H36" s="130">
        <v>0.95</v>
      </c>
      <c r="I36" s="130">
        <v>0.88</v>
      </c>
      <c r="J36" s="130">
        <v>29.43</v>
      </c>
      <c r="K36" s="161">
        <f t="shared" si="2"/>
        <v>889.7368421052633</v>
      </c>
      <c r="L36" s="133">
        <f t="shared" si="0"/>
        <v>847.3684210526317</v>
      </c>
      <c r="M36" s="131">
        <f>M32</f>
        <v>4830</v>
      </c>
      <c r="N36" s="186">
        <f>N32</f>
        <v>4830</v>
      </c>
    </row>
    <row r="37" spans="1:14" ht="15" customHeight="1">
      <c r="A37" s="46"/>
      <c r="B37" s="47"/>
      <c r="C37" s="47"/>
      <c r="D37" s="47"/>
      <c r="E37" s="48"/>
      <c r="F37" s="130">
        <v>0.6</v>
      </c>
      <c r="G37" s="130">
        <v>6</v>
      </c>
      <c r="H37" s="130">
        <v>0.95</v>
      </c>
      <c r="I37" s="130">
        <v>0.88</v>
      </c>
      <c r="J37" s="130">
        <v>35.32</v>
      </c>
      <c r="K37" s="131">
        <f t="shared" si="2"/>
        <v>1054.0526315789475</v>
      </c>
      <c r="L37" s="126">
        <f t="shared" si="0"/>
        <v>1003.8596491228071</v>
      </c>
      <c r="M37" s="131">
        <f>M33</f>
        <v>5722</v>
      </c>
      <c r="N37" s="183">
        <f>N33</f>
        <v>5722</v>
      </c>
    </row>
    <row r="38" spans="1:14" ht="15" customHeight="1">
      <c r="A38" s="46"/>
      <c r="B38" s="49"/>
      <c r="C38" s="49"/>
      <c r="D38" s="49"/>
      <c r="E38" s="48"/>
      <c r="F38" s="130">
        <v>0.7</v>
      </c>
      <c r="G38" s="130">
        <v>6</v>
      </c>
      <c r="H38" s="130">
        <v>0.95</v>
      </c>
      <c r="I38" s="130">
        <v>0.88</v>
      </c>
      <c r="J38" s="130">
        <v>41.21</v>
      </c>
      <c r="K38" s="131">
        <f t="shared" si="2"/>
        <v>1247.4736842105265</v>
      </c>
      <c r="L38" s="126">
        <f t="shared" si="0"/>
        <v>1188.0701754385966</v>
      </c>
      <c r="M38" s="131">
        <f>M34</f>
        <v>6772</v>
      </c>
      <c r="N38" s="183">
        <f>N34</f>
        <v>6772</v>
      </c>
    </row>
    <row r="39" spans="1:14" ht="15" customHeight="1">
      <c r="A39" s="46"/>
      <c r="B39" s="49"/>
      <c r="C39" s="49"/>
      <c r="D39" s="49"/>
      <c r="E39" s="48"/>
      <c r="F39" s="130">
        <v>0.8</v>
      </c>
      <c r="G39" s="130">
        <v>6</v>
      </c>
      <c r="H39" s="130">
        <v>0.95</v>
      </c>
      <c r="I39" s="130">
        <v>0.88</v>
      </c>
      <c r="J39" s="130">
        <v>47.1</v>
      </c>
      <c r="K39" s="131">
        <f t="shared" si="2"/>
        <v>1489.3421052631581</v>
      </c>
      <c r="L39" s="126">
        <f t="shared" si="0"/>
        <v>1418.4210526315792</v>
      </c>
      <c r="M39" s="131">
        <f>M35</f>
        <v>8085</v>
      </c>
      <c r="N39" s="183">
        <f>N35</f>
        <v>8085</v>
      </c>
    </row>
    <row r="40" spans="1:14" ht="15" customHeight="1">
      <c r="A40" s="46"/>
      <c r="B40" s="49"/>
      <c r="C40" s="49"/>
      <c r="D40" s="49"/>
      <c r="E40" s="48"/>
      <c r="F40" s="130">
        <v>0.9</v>
      </c>
      <c r="G40" s="130">
        <v>6</v>
      </c>
      <c r="H40" s="130">
        <v>0.95</v>
      </c>
      <c r="I40" s="130">
        <v>0.88</v>
      </c>
      <c r="J40" s="130">
        <v>52.98</v>
      </c>
      <c r="K40" s="131">
        <f t="shared" si="2"/>
        <v>1644.0789473684213</v>
      </c>
      <c r="L40" s="126">
        <f t="shared" si="0"/>
        <v>1565.7894736842106</v>
      </c>
      <c r="M40" s="131">
        <v>8925</v>
      </c>
      <c r="N40" s="183">
        <v>8925</v>
      </c>
    </row>
    <row r="41" spans="1:14" ht="15" customHeight="1" thickBot="1">
      <c r="A41" s="53"/>
      <c r="B41" s="54"/>
      <c r="C41" s="54"/>
      <c r="D41" s="54"/>
      <c r="E41" s="39"/>
      <c r="F41" s="170">
        <v>1</v>
      </c>
      <c r="G41" s="171"/>
      <c r="H41" s="172">
        <v>0.95</v>
      </c>
      <c r="I41" s="172">
        <v>0.88</v>
      </c>
      <c r="J41" s="171"/>
      <c r="K41" s="131">
        <f t="shared" si="2"/>
        <v>1827.9210526315792</v>
      </c>
      <c r="L41" s="159">
        <f t="shared" si="0"/>
        <v>1740.8771929824563</v>
      </c>
      <c r="M41" s="159">
        <v>9923</v>
      </c>
      <c r="N41" s="185">
        <v>9923</v>
      </c>
    </row>
    <row r="42" spans="1:14" ht="26.25" customHeight="1" thickBot="1">
      <c r="A42" s="70" t="s">
        <v>21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2"/>
    </row>
    <row r="43" spans="1:14" ht="15.75" customHeight="1">
      <c r="A43" s="73" t="s">
        <v>21</v>
      </c>
      <c r="B43" s="74"/>
      <c r="C43" s="74"/>
      <c r="D43" s="75"/>
      <c r="E43" s="76" t="s">
        <v>22</v>
      </c>
      <c r="F43" s="76" t="s">
        <v>8</v>
      </c>
      <c r="G43" s="77" t="s">
        <v>9</v>
      </c>
      <c r="H43" s="78" t="s">
        <v>10</v>
      </c>
      <c r="I43" s="76" t="s">
        <v>23</v>
      </c>
      <c r="J43" s="76" t="s">
        <v>12</v>
      </c>
      <c r="K43" s="76" t="s">
        <v>41</v>
      </c>
      <c r="L43" s="76" t="s">
        <v>42</v>
      </c>
      <c r="M43" s="76" t="s">
        <v>13</v>
      </c>
      <c r="N43" s="79" t="s">
        <v>14</v>
      </c>
    </row>
    <row r="44" spans="1:14" ht="27.75" customHeight="1" thickBot="1">
      <c r="A44" s="80"/>
      <c r="B44" s="81"/>
      <c r="C44" s="81"/>
      <c r="D44" s="82"/>
      <c r="E44" s="27"/>
      <c r="F44" s="27"/>
      <c r="G44" s="28" t="s">
        <v>15</v>
      </c>
      <c r="H44" s="29"/>
      <c r="I44" s="27"/>
      <c r="J44" s="27"/>
      <c r="K44" s="27"/>
      <c r="L44" s="27"/>
      <c r="M44" s="27"/>
      <c r="N44" s="30"/>
    </row>
    <row r="45" spans="1:14" ht="15" customHeight="1">
      <c r="A45" s="80"/>
      <c r="B45" s="81"/>
      <c r="C45" s="81"/>
      <c r="D45" s="82"/>
      <c r="E45" s="83" t="s">
        <v>24</v>
      </c>
      <c r="F45" s="59">
        <v>0.5</v>
      </c>
      <c r="G45" s="58">
        <v>6</v>
      </c>
      <c r="H45" s="58">
        <v>1.2</v>
      </c>
      <c r="I45" s="84">
        <v>1.15</v>
      </c>
      <c r="J45" s="59">
        <v>29.43</v>
      </c>
      <c r="K45" s="64">
        <f aca="true" t="shared" si="3" ref="K45:K51">L45*1.05</f>
        <v>911.1666666666667</v>
      </c>
      <c r="L45" s="45">
        <f aca="true" t="shared" si="4" ref="L45:L51">M45/(6*H45)</f>
        <v>867.7777777777778</v>
      </c>
      <c r="M45" s="45">
        <v>6248</v>
      </c>
      <c r="N45" s="186">
        <v>6248</v>
      </c>
    </row>
    <row r="46" spans="1:14" ht="15" customHeight="1">
      <c r="A46" s="80"/>
      <c r="B46" s="81"/>
      <c r="C46" s="81"/>
      <c r="D46" s="82"/>
      <c r="E46" s="85" t="s">
        <v>25</v>
      </c>
      <c r="F46" s="86">
        <v>0.5</v>
      </c>
      <c r="G46" s="87">
        <v>6</v>
      </c>
      <c r="H46" s="87">
        <v>1.15</v>
      </c>
      <c r="I46" s="88">
        <v>1.1</v>
      </c>
      <c r="J46" s="86">
        <v>29.43</v>
      </c>
      <c r="K46" s="42">
        <f t="shared" si="3"/>
        <v>950.7826086956522</v>
      </c>
      <c r="L46" s="36">
        <f t="shared" si="4"/>
        <v>905.5072463768116</v>
      </c>
      <c r="M46" s="68">
        <f>M45</f>
        <v>6248</v>
      </c>
      <c r="N46" s="189">
        <f>N45</f>
        <v>6248</v>
      </c>
    </row>
    <row r="47" spans="1:14" ht="15" customHeight="1">
      <c r="A47" s="80"/>
      <c r="B47" s="81"/>
      <c r="C47" s="81"/>
      <c r="D47" s="82"/>
      <c r="E47" s="89" t="s">
        <v>26</v>
      </c>
      <c r="F47" s="35">
        <v>0.5</v>
      </c>
      <c r="G47" s="34">
        <v>6</v>
      </c>
      <c r="H47" s="34">
        <v>1.05</v>
      </c>
      <c r="I47" s="90">
        <v>1</v>
      </c>
      <c r="J47" s="35">
        <v>29.43</v>
      </c>
      <c r="K47" s="42">
        <f t="shared" si="3"/>
        <v>1041.3333333333333</v>
      </c>
      <c r="L47" s="36">
        <f t="shared" si="4"/>
        <v>991.7460317460317</v>
      </c>
      <c r="M47" s="36">
        <f>M45</f>
        <v>6248</v>
      </c>
      <c r="N47" s="183">
        <f>N45</f>
        <v>6248</v>
      </c>
    </row>
    <row r="48" spans="1:14" ht="15" customHeight="1">
      <c r="A48" s="80"/>
      <c r="B48" s="81"/>
      <c r="C48" s="81"/>
      <c r="D48" s="82"/>
      <c r="E48" s="89" t="s">
        <v>27</v>
      </c>
      <c r="F48" s="35">
        <v>0.5</v>
      </c>
      <c r="G48" s="34">
        <v>6</v>
      </c>
      <c r="H48" s="34">
        <v>1.15</v>
      </c>
      <c r="I48" s="40">
        <v>1.1</v>
      </c>
      <c r="J48" s="35">
        <v>29.43</v>
      </c>
      <c r="K48" s="42">
        <f t="shared" si="3"/>
        <v>950.7826086956522</v>
      </c>
      <c r="L48" s="36">
        <f t="shared" si="4"/>
        <v>905.5072463768116</v>
      </c>
      <c r="M48" s="36">
        <f>M45</f>
        <v>6248</v>
      </c>
      <c r="N48" s="183">
        <f>N45</f>
        <v>6248</v>
      </c>
    </row>
    <row r="49" spans="1:14" ht="15" customHeight="1">
      <c r="A49" s="80"/>
      <c r="B49" s="81"/>
      <c r="C49" s="81"/>
      <c r="D49" s="82"/>
      <c r="E49" s="89" t="s">
        <v>28</v>
      </c>
      <c r="F49" s="35">
        <v>0.5</v>
      </c>
      <c r="G49" s="34">
        <v>6</v>
      </c>
      <c r="H49" s="34">
        <v>1.05</v>
      </c>
      <c r="I49" s="90">
        <v>1</v>
      </c>
      <c r="J49" s="35">
        <v>29.43</v>
      </c>
      <c r="K49" s="42">
        <f t="shared" si="3"/>
        <v>1041.3333333333333</v>
      </c>
      <c r="L49" s="36">
        <f t="shared" si="4"/>
        <v>991.7460317460317</v>
      </c>
      <c r="M49" s="36">
        <f>M45</f>
        <v>6248</v>
      </c>
      <c r="N49" s="183">
        <f>N45</f>
        <v>6248</v>
      </c>
    </row>
    <row r="50" spans="1:14" ht="15" customHeight="1">
      <c r="A50" s="80"/>
      <c r="B50" s="81"/>
      <c r="C50" s="81"/>
      <c r="D50" s="82"/>
      <c r="E50" s="89" t="s">
        <v>29</v>
      </c>
      <c r="F50" s="35">
        <v>0.5</v>
      </c>
      <c r="G50" s="34">
        <v>6</v>
      </c>
      <c r="H50" s="34">
        <v>1.03</v>
      </c>
      <c r="I50" s="34">
        <v>0.95</v>
      </c>
      <c r="J50" s="35">
        <v>29.43</v>
      </c>
      <c r="K50" s="42">
        <f t="shared" si="3"/>
        <v>1061.5533980582525</v>
      </c>
      <c r="L50" s="36">
        <f t="shared" si="4"/>
        <v>1011.0032362459548</v>
      </c>
      <c r="M50" s="36">
        <f>M45</f>
        <v>6248</v>
      </c>
      <c r="N50" s="183">
        <f>N45</f>
        <v>6248</v>
      </c>
    </row>
    <row r="51" spans="1:14" ht="15" customHeight="1" thickBot="1">
      <c r="A51" s="91"/>
      <c r="B51" s="92"/>
      <c r="C51" s="92"/>
      <c r="D51" s="93"/>
      <c r="E51" s="94" t="s">
        <v>30</v>
      </c>
      <c r="F51" s="95">
        <v>0.5</v>
      </c>
      <c r="G51" s="96">
        <v>6</v>
      </c>
      <c r="H51" s="96">
        <v>0.95</v>
      </c>
      <c r="I51" s="96">
        <v>0.88</v>
      </c>
      <c r="J51" s="97">
        <v>29.43</v>
      </c>
      <c r="K51" s="98">
        <f t="shared" si="3"/>
        <v>1150.947368421053</v>
      </c>
      <c r="L51" s="63">
        <f t="shared" si="4"/>
        <v>1096.1403508771932</v>
      </c>
      <c r="M51" s="63">
        <f>M45</f>
        <v>6248</v>
      </c>
      <c r="N51" s="185">
        <f>N45</f>
        <v>6248</v>
      </c>
    </row>
    <row r="52" spans="1:14" ht="21.75" customHeight="1" thickBot="1">
      <c r="A52" s="99" t="s">
        <v>31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7"/>
    </row>
    <row r="53" spans="1:14" ht="47.25" customHeight="1" thickBot="1">
      <c r="A53" s="43" t="s">
        <v>32</v>
      </c>
      <c r="B53" s="207" t="s">
        <v>33</v>
      </c>
      <c r="C53" s="207"/>
      <c r="D53" s="207"/>
      <c r="E53" s="208"/>
      <c r="F53" s="100" t="s">
        <v>8</v>
      </c>
      <c r="G53" s="101"/>
      <c r="H53" s="100" t="s">
        <v>34</v>
      </c>
      <c r="I53" s="102" t="s">
        <v>35</v>
      </c>
      <c r="J53" s="204"/>
      <c r="K53" s="103" t="s">
        <v>39</v>
      </c>
      <c r="L53" s="103" t="s">
        <v>40</v>
      </c>
      <c r="M53" s="102" t="s">
        <v>36</v>
      </c>
      <c r="N53" s="104" t="s">
        <v>37</v>
      </c>
    </row>
    <row r="54" spans="1:14" ht="15.75" customHeight="1">
      <c r="A54" s="46"/>
      <c r="B54" s="105"/>
      <c r="C54" s="105"/>
      <c r="D54" s="105"/>
      <c r="E54" s="106"/>
      <c r="F54" s="44">
        <v>0.3</v>
      </c>
      <c r="G54" s="107">
        <v>2</v>
      </c>
      <c r="H54" s="64">
        <v>1</v>
      </c>
      <c r="I54" s="45">
        <v>2</v>
      </c>
      <c r="J54" s="58">
        <v>4.71</v>
      </c>
      <c r="K54" s="64">
        <f>L54*1.1</f>
        <v>481.25000000000006</v>
      </c>
      <c r="L54" s="45">
        <f>M54/(H54*I54)</f>
        <v>437.5</v>
      </c>
      <c r="M54" s="55">
        <f>M15/3</f>
        <v>875</v>
      </c>
      <c r="N54" s="186">
        <f>N15/3</f>
        <v>875</v>
      </c>
    </row>
    <row r="55" spans="1:14" ht="15.75" customHeight="1">
      <c r="A55" s="46"/>
      <c r="B55" s="49"/>
      <c r="C55" s="49"/>
      <c r="D55" s="49"/>
      <c r="E55" s="48"/>
      <c r="F55" s="108">
        <v>0.4</v>
      </c>
      <c r="G55" s="109">
        <v>2</v>
      </c>
      <c r="H55" s="110">
        <v>1</v>
      </c>
      <c r="I55" s="51">
        <v>2</v>
      </c>
      <c r="J55" s="205">
        <v>6.28</v>
      </c>
      <c r="K55" s="66">
        <f>L55*1.1</f>
        <v>606.8333333333334</v>
      </c>
      <c r="L55" s="51">
        <f aca="true" t="shared" si="5" ref="L55:L65">M55/(H55*I55)</f>
        <v>551.6666666666666</v>
      </c>
      <c r="M55" s="110">
        <f>M16/3</f>
        <v>1103.3333333333333</v>
      </c>
      <c r="N55" s="200">
        <f>N16/3</f>
        <v>1103.3333333333333</v>
      </c>
    </row>
    <row r="56" spans="1:14" ht="15.75" customHeight="1">
      <c r="A56" s="46"/>
      <c r="B56" s="49"/>
      <c r="C56" s="49"/>
      <c r="D56" s="49"/>
      <c r="E56" s="48"/>
      <c r="F56" s="50">
        <v>0.45</v>
      </c>
      <c r="G56" s="109">
        <v>2</v>
      </c>
      <c r="H56" s="66">
        <v>1</v>
      </c>
      <c r="I56" s="51">
        <v>2</v>
      </c>
      <c r="J56" s="62">
        <v>7.06</v>
      </c>
      <c r="K56" s="66">
        <f>L56*1.05</f>
        <v>632.1</v>
      </c>
      <c r="L56" s="111">
        <f>L58</f>
        <v>602</v>
      </c>
      <c r="M56" s="110">
        <f>L56*I56</f>
        <v>1204</v>
      </c>
      <c r="N56" s="200">
        <f>M56*J56</f>
        <v>8500.24</v>
      </c>
    </row>
    <row r="57" spans="1:14" ht="15.75" customHeight="1">
      <c r="A57" s="46"/>
      <c r="B57" s="49"/>
      <c r="C57" s="49"/>
      <c r="D57" s="49"/>
      <c r="E57" s="48"/>
      <c r="F57" s="50">
        <v>0.5</v>
      </c>
      <c r="G57" s="109">
        <v>2</v>
      </c>
      <c r="H57" s="66">
        <v>1</v>
      </c>
      <c r="I57" s="51">
        <v>2</v>
      </c>
      <c r="J57" s="62">
        <v>7.85</v>
      </c>
      <c r="K57" s="66">
        <v>793</v>
      </c>
      <c r="L57" s="111">
        <f>L59</f>
        <v>644</v>
      </c>
      <c r="M57" s="110">
        <f>L57*I57</f>
        <v>1288</v>
      </c>
      <c r="N57" s="200">
        <f>M57*J57</f>
        <v>10110.8</v>
      </c>
    </row>
    <row r="58" spans="1:14" ht="15.75" customHeight="1">
      <c r="A58" s="46"/>
      <c r="B58" s="49"/>
      <c r="C58" s="49"/>
      <c r="D58" s="49"/>
      <c r="E58" s="48"/>
      <c r="F58" s="50">
        <v>0.45</v>
      </c>
      <c r="G58" s="50">
        <v>2.5</v>
      </c>
      <c r="H58" s="50">
        <v>1.25</v>
      </c>
      <c r="I58" s="202">
        <v>2.5</v>
      </c>
      <c r="J58" s="62">
        <v>12.26</v>
      </c>
      <c r="K58" s="110">
        <f>L58*1.05</f>
        <v>632.1</v>
      </c>
      <c r="L58" s="111">
        <f t="shared" si="5"/>
        <v>602</v>
      </c>
      <c r="M58" s="110">
        <f>M18/2.4</f>
        <v>1881.25</v>
      </c>
      <c r="N58" s="200">
        <f>N18/2.4</f>
        <v>1881.25</v>
      </c>
    </row>
    <row r="59" spans="1:14" ht="15.75" customHeight="1">
      <c r="A59" s="46"/>
      <c r="B59" s="49"/>
      <c r="C59" s="49"/>
      <c r="D59" s="49"/>
      <c r="E59" s="48"/>
      <c r="F59" s="50">
        <v>0.5</v>
      </c>
      <c r="G59" s="50">
        <v>2.5</v>
      </c>
      <c r="H59" s="50">
        <v>1.25</v>
      </c>
      <c r="I59" s="202">
        <v>2.5</v>
      </c>
      <c r="J59" s="62">
        <v>12.26</v>
      </c>
      <c r="K59" s="110">
        <f>L59*1.05</f>
        <v>676.2</v>
      </c>
      <c r="L59" s="111">
        <f t="shared" si="5"/>
        <v>644</v>
      </c>
      <c r="M59" s="110">
        <f>M19/2.4</f>
        <v>2012.5</v>
      </c>
      <c r="N59" s="200">
        <f>N19/2.4</f>
        <v>2012.5</v>
      </c>
    </row>
    <row r="60" spans="1:14" ht="15.75" customHeight="1">
      <c r="A60" s="46"/>
      <c r="B60" s="49"/>
      <c r="C60" s="49"/>
      <c r="D60" s="49"/>
      <c r="E60" s="48"/>
      <c r="F60" s="52">
        <v>0.6</v>
      </c>
      <c r="G60" s="52">
        <v>2.5</v>
      </c>
      <c r="H60" s="52">
        <v>1.25</v>
      </c>
      <c r="I60" s="90">
        <v>2.5</v>
      </c>
      <c r="J60" s="67">
        <v>14.72</v>
      </c>
      <c r="K60" s="55">
        <f aca="true" t="shared" si="6" ref="K60:K65">L60*1.05</f>
        <v>801.08</v>
      </c>
      <c r="L60" s="68">
        <f t="shared" si="5"/>
        <v>762.9333333333334</v>
      </c>
      <c r="M60" s="55">
        <f>M20/2.4</f>
        <v>2384.166666666667</v>
      </c>
      <c r="N60" s="189">
        <f>N20/2.4</f>
        <v>2384.166666666667</v>
      </c>
    </row>
    <row r="61" spans="1:14" ht="15.75" customHeight="1">
      <c r="A61" s="46"/>
      <c r="B61" s="49"/>
      <c r="C61" s="49"/>
      <c r="D61" s="49"/>
      <c r="E61" s="48"/>
      <c r="F61" s="41">
        <v>0.7</v>
      </c>
      <c r="G61" s="41">
        <v>2.5</v>
      </c>
      <c r="H61" s="41">
        <v>1.25</v>
      </c>
      <c r="I61" s="90">
        <v>2.5</v>
      </c>
      <c r="J61" s="34">
        <v>17.17</v>
      </c>
      <c r="K61" s="55">
        <f t="shared" si="6"/>
        <v>948.0800000000002</v>
      </c>
      <c r="L61" s="68">
        <f t="shared" si="5"/>
        <v>902.9333333333334</v>
      </c>
      <c r="M61" s="55">
        <f>M21/2.4</f>
        <v>2821.666666666667</v>
      </c>
      <c r="N61" s="189">
        <f>N21/2.4</f>
        <v>2821.666666666667</v>
      </c>
    </row>
    <row r="62" spans="1:14" ht="15.75" customHeight="1">
      <c r="A62" s="46"/>
      <c r="B62" s="49"/>
      <c r="C62" s="49"/>
      <c r="D62" s="49"/>
      <c r="E62" s="48"/>
      <c r="F62" s="41">
        <v>0.8</v>
      </c>
      <c r="G62" s="41">
        <v>2.5</v>
      </c>
      <c r="H62" s="41">
        <v>1.25</v>
      </c>
      <c r="I62" s="90">
        <v>2.5</v>
      </c>
      <c r="J62" s="34">
        <v>19.62</v>
      </c>
      <c r="K62" s="55">
        <f t="shared" si="6"/>
        <v>1131.9</v>
      </c>
      <c r="L62" s="36">
        <f t="shared" si="5"/>
        <v>1078</v>
      </c>
      <c r="M62" s="55">
        <f>M35/2.4</f>
        <v>3368.75</v>
      </c>
      <c r="N62" s="189">
        <f>N35/2.4</f>
        <v>3368.75</v>
      </c>
    </row>
    <row r="63" spans="1:14" ht="15.75" customHeight="1">
      <c r="A63" s="46"/>
      <c r="B63" s="49"/>
      <c r="C63" s="49"/>
      <c r="D63" s="49"/>
      <c r="E63" s="48"/>
      <c r="F63" s="41">
        <v>0.9</v>
      </c>
      <c r="G63" s="41">
        <v>2.5</v>
      </c>
      <c r="H63" s="41">
        <v>1.25</v>
      </c>
      <c r="I63" s="90">
        <v>2.5</v>
      </c>
      <c r="J63" s="34">
        <v>22.08</v>
      </c>
      <c r="K63" s="55">
        <f t="shared" si="6"/>
        <v>1249.5</v>
      </c>
      <c r="L63" s="68">
        <f t="shared" si="5"/>
        <v>1190</v>
      </c>
      <c r="M63" s="55">
        <f>M40/2.4</f>
        <v>3718.75</v>
      </c>
      <c r="N63" s="189">
        <f>N40/2.4</f>
        <v>3718.75</v>
      </c>
    </row>
    <row r="64" spans="1:14" ht="15.75" customHeight="1" thickBot="1">
      <c r="A64" s="53"/>
      <c r="B64" s="54"/>
      <c r="C64" s="54"/>
      <c r="D64" s="54"/>
      <c r="E64" s="39"/>
      <c r="F64" s="112">
        <v>1</v>
      </c>
      <c r="G64" s="113"/>
      <c r="H64" s="113">
        <v>1.25</v>
      </c>
      <c r="I64" s="203">
        <v>2.5</v>
      </c>
      <c r="J64" s="206"/>
      <c r="K64" s="69">
        <f t="shared" si="6"/>
        <v>1389.2200000000003</v>
      </c>
      <c r="L64" s="69">
        <f t="shared" si="5"/>
        <v>1323.0666666666668</v>
      </c>
      <c r="M64" s="69">
        <f>M41/2.4</f>
        <v>4134.583333333334</v>
      </c>
      <c r="N64" s="201">
        <f>N41/2.4</f>
        <v>4134.583333333334</v>
      </c>
    </row>
    <row r="65" spans="1:14" ht="14.25" customHeight="1" thickBot="1">
      <c r="A65" s="114" t="s">
        <v>38</v>
      </c>
      <c r="B65" s="115"/>
      <c r="C65" s="115"/>
      <c r="D65" s="115"/>
      <c r="E65" s="116"/>
      <c r="F65" s="117">
        <v>0.5</v>
      </c>
      <c r="G65" s="118"/>
      <c r="H65" s="118">
        <v>1.25</v>
      </c>
      <c r="I65" s="119">
        <v>2.5</v>
      </c>
      <c r="J65" s="118"/>
      <c r="K65" s="120">
        <f t="shared" si="6"/>
        <v>874.7200000000001</v>
      </c>
      <c r="L65" s="120">
        <f t="shared" si="5"/>
        <v>833.0666666666667</v>
      </c>
      <c r="M65" s="121">
        <f>M45/2.4</f>
        <v>2603.3333333333335</v>
      </c>
      <c r="N65" s="190">
        <f>N45/2.4</f>
        <v>2603.3333333333335</v>
      </c>
    </row>
    <row r="66" spans="1:14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</sheetData>
  <sheetProtection/>
  <mergeCells count="40">
    <mergeCell ref="A7:B7"/>
    <mergeCell ref="N43:N44"/>
    <mergeCell ref="A52:N52"/>
    <mergeCell ref="A53:A64"/>
    <mergeCell ref="B53:E53"/>
    <mergeCell ref="A65:E65"/>
    <mergeCell ref="A42:N42"/>
    <mergeCell ref="A43:D51"/>
    <mergeCell ref="E43:E44"/>
    <mergeCell ref="F43:F44"/>
    <mergeCell ref="H43:H44"/>
    <mergeCell ref="I43:I44"/>
    <mergeCell ref="J43:J44"/>
    <mergeCell ref="K43:K44"/>
    <mergeCell ref="L43:L44"/>
    <mergeCell ref="M43:M44"/>
    <mergeCell ref="A22:A28"/>
    <mergeCell ref="B26:D26"/>
    <mergeCell ref="A29:A35"/>
    <mergeCell ref="B29:E29"/>
    <mergeCell ref="B30:D30"/>
    <mergeCell ref="A36:A41"/>
    <mergeCell ref="B36:E36"/>
    <mergeCell ref="B37:D37"/>
    <mergeCell ref="A13:A14"/>
    <mergeCell ref="B13:E13"/>
    <mergeCell ref="B14:D14"/>
    <mergeCell ref="A15:A21"/>
    <mergeCell ref="B15:E15"/>
    <mergeCell ref="B16:D16"/>
    <mergeCell ref="A10:N10"/>
    <mergeCell ref="A11:E12"/>
    <mergeCell ref="F11:F12"/>
    <mergeCell ref="H11:H12"/>
    <mergeCell ref="I11:I12"/>
    <mergeCell ref="J11:J12"/>
    <mergeCell ref="K11:K12"/>
    <mergeCell ref="L11:L12"/>
    <mergeCell ref="M11:M12"/>
    <mergeCell ref="N11:N12"/>
  </mergeCells>
  <printOptions/>
  <pageMargins left="0.4330708661417323" right="0.2362204724409449" top="0.3937007874015748" bottom="0.1968503937007874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2013-08-23T05:07:14Z</cp:lastPrinted>
  <dcterms:created xsi:type="dcterms:W3CDTF">2006-09-28T05:33:49Z</dcterms:created>
  <dcterms:modified xsi:type="dcterms:W3CDTF">2013-08-28T03:32:30Z</dcterms:modified>
  <cp:category/>
  <cp:version/>
  <cp:contentType/>
  <cp:contentStatus/>
</cp:coreProperties>
</file>