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935" tabRatio="868" activeTab="1"/>
  </bookViews>
  <sheets>
    <sheet name="Тариф норм-в (ОТОПЛЕНИЕ)" sheetId="9" r:id="rId1"/>
    <sheet name="Норматив отопление (Гкал_м2)" sheetId="10" r:id="rId2"/>
    <sheet name="Тариф норм-в (ГВС)" sheetId="8" r:id="rId3"/>
    <sheet name="Тариф норм-в (ХВС)" sheetId="7" r:id="rId4"/>
    <sheet name="Тариф норм-в (СТОКИ)" sheetId="1" r:id="rId5"/>
    <sheet name="Тариф норм-в (СВЕТ)" sheetId="6" r:id="rId6"/>
    <sheet name="Электроснабжение кВт_чел_мес" sheetId="11" r:id="rId7"/>
    <sheet name="Электроснабжение ОДН" sheetId="12" r:id="rId8"/>
  </sheets>
  <definedNames>
    <definedName name="_xlnm._FilterDatabase" localSheetId="1" hidden="1">'Норматив отопление (Гкал_м2)'!$A$8:$M$192</definedName>
    <definedName name="_xlnm._FilterDatabase" localSheetId="0" hidden="1">'Тариф норм-в (ОТОПЛЕНИЕ)'!$A$6:$A$7</definedName>
    <definedName name="_xlnm.Print_Titles" localSheetId="1">'Норматив отопление (Гкал_м2)'!$8:$8</definedName>
    <definedName name="_xlnm.Print_Titles" localSheetId="6">'Электроснабжение кВт_чел_мес'!$16:$24</definedName>
    <definedName name="_xlnm.Print_Area" localSheetId="1">'Норматив отопление (Гкал_м2)'!$A$1:$M$203</definedName>
  </definedNames>
  <calcPr calcId="145621"/>
</workbook>
</file>

<file path=xl/calcChain.xml><?xml version="1.0" encoding="utf-8"?>
<calcChain xmlns="http://schemas.openxmlformats.org/spreadsheetml/2006/main">
  <c r="E15" i="1" l="1"/>
  <c r="L192" i="10" l="1"/>
  <c r="L191" i="10"/>
  <c r="L190" i="10"/>
  <c r="L189" i="10"/>
  <c r="L188" i="10"/>
  <c r="L187" i="10"/>
  <c r="K186" i="10"/>
  <c r="L186" i="10" s="1"/>
  <c r="L185" i="10"/>
  <c r="K184" i="10"/>
  <c r="L184" i="10" s="1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K168" i="10"/>
  <c r="L168" i="10" s="1"/>
  <c r="K167" i="10"/>
  <c r="L167" i="10" s="1"/>
  <c r="L166" i="10"/>
  <c r="L165" i="10"/>
  <c r="L164" i="10"/>
  <c r="L163" i="10"/>
  <c r="L162" i="10"/>
  <c r="L161" i="10"/>
  <c r="L160" i="10"/>
  <c r="L159" i="10"/>
  <c r="K159" i="10"/>
  <c r="J159" i="10"/>
  <c r="L158" i="10"/>
  <c r="L157" i="10"/>
  <c r="L156" i="10"/>
  <c r="L155" i="10"/>
  <c r="L154" i="10"/>
  <c r="K153" i="10"/>
  <c r="L153" i="10" s="1"/>
  <c r="J153" i="10"/>
  <c r="L152" i="10"/>
  <c r="L151" i="10"/>
  <c r="K150" i="10"/>
  <c r="L150" i="10" s="1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K122" i="10"/>
  <c r="L122" i="10" s="1"/>
  <c r="J122" i="10"/>
  <c r="K121" i="10"/>
  <c r="L121" i="10" s="1"/>
  <c r="L120" i="10"/>
  <c r="L119" i="10"/>
  <c r="L118" i="10"/>
  <c r="L117" i="10"/>
  <c r="L116" i="10"/>
  <c r="L115" i="10"/>
  <c r="L114" i="10"/>
  <c r="L113" i="10"/>
  <c r="L112" i="10"/>
  <c r="L111" i="10"/>
  <c r="K110" i="10"/>
  <c r="L110" i="10" s="1"/>
  <c r="J110" i="10"/>
  <c r="L109" i="10"/>
  <c r="L108" i="10"/>
  <c r="L107" i="10"/>
  <c r="L106" i="10"/>
  <c r="L105" i="10"/>
  <c r="K105" i="10"/>
  <c r="L104" i="10"/>
  <c r="L103" i="10"/>
  <c r="L102" i="10"/>
  <c r="L101" i="10"/>
  <c r="L100" i="10"/>
  <c r="K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K76" i="10"/>
  <c r="L76" i="10" s="1"/>
  <c r="K75" i="10"/>
  <c r="L75" i="10" s="1"/>
  <c r="K74" i="10"/>
  <c r="L74" i="10" s="1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K60" i="10"/>
  <c r="L60" i="10" s="1"/>
  <c r="J60" i="10"/>
  <c r="L59" i="10"/>
  <c r="K58" i="10"/>
  <c r="L58" i="10" s="1"/>
  <c r="J58" i="10"/>
  <c r="L57" i="10"/>
  <c r="L56" i="10"/>
  <c r="L55" i="10"/>
  <c r="L54" i="10"/>
  <c r="L53" i="10"/>
  <c r="L52" i="10"/>
  <c r="L51" i="10"/>
  <c r="L50" i="10"/>
  <c r="K49" i="10"/>
  <c r="L49" i="10" s="1"/>
  <c r="J49" i="10"/>
  <c r="L48" i="10"/>
  <c r="J48" i="10"/>
  <c r="L47" i="10"/>
  <c r="J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G11" i="6" l="1"/>
</calcChain>
</file>

<file path=xl/sharedStrings.xml><?xml version="1.0" encoding="utf-8"?>
<sst xmlns="http://schemas.openxmlformats.org/spreadsheetml/2006/main" count="1031" uniqueCount="320">
  <si>
    <t>Наименование услуги</t>
  </si>
  <si>
    <t>Единица измерения</t>
  </si>
  <si>
    <t xml:space="preserve">Горячее водоснабжение </t>
  </si>
  <si>
    <t>Холодная вода</t>
  </si>
  <si>
    <t>Водоотведение</t>
  </si>
  <si>
    <t>Поставщик</t>
  </si>
  <si>
    <t>ИНН</t>
  </si>
  <si>
    <t>ОАО "Энерго-Газ-Ноябрьск"</t>
  </si>
  <si>
    <t>8905033649</t>
  </si>
  <si>
    <t>Договор</t>
  </si>
  <si>
    <t>Дата заключения договора</t>
  </si>
  <si>
    <t>№4175/12014</t>
  </si>
  <si>
    <t>01.12.2014</t>
  </si>
  <si>
    <t>Тепловая энергия (отопление)</t>
  </si>
  <si>
    <t>Агент ОАО "Северная энергетическая компания"</t>
  </si>
  <si>
    <t>Доп. информация</t>
  </si>
  <si>
    <t>№ 208-т</t>
  </si>
  <si>
    <t>Приказ</t>
  </si>
  <si>
    <t>Департамент тарифной политики, энергетики и ЖКК ЯНАО</t>
  </si>
  <si>
    <t>Основание предоставления услуги</t>
  </si>
  <si>
    <t>Предоставляется через договор управления</t>
  </si>
  <si>
    <t>Электроснабжение</t>
  </si>
  <si>
    <t>Предоставляется через прямые договоры с собственниками</t>
  </si>
  <si>
    <t>ОАО "Северная энергетическая компания"</t>
  </si>
  <si>
    <t>8911019579</t>
  </si>
  <si>
    <t>Одноставочный тариф</t>
  </si>
  <si>
    <t>руб./кВт.ч.</t>
  </si>
  <si>
    <t>Распоряжение</t>
  </si>
  <si>
    <t>№ 103</t>
  </si>
  <si>
    <t>руб./Гкал     (с НДС)</t>
  </si>
  <si>
    <t>руб./м³                 (с НДС)</t>
  </si>
  <si>
    <t>руб./м³                   (с НДС)</t>
  </si>
  <si>
    <t>руб./м³             (с НДС)</t>
  </si>
  <si>
    <t>Одноставочный тариф, дифференцированный по двум зонам суток</t>
  </si>
  <si>
    <t>Ночная зона</t>
  </si>
  <si>
    <t>Дневная зона (пиковая и полупиковая)</t>
  </si>
  <si>
    <t>Тариф с 01.01.2015г. 
по 30.06.2015г.</t>
  </si>
  <si>
    <t>Тариф с 01.07.2015г. 
по 31.12.2015г.</t>
  </si>
  <si>
    <t>Тарифы на коммунальные услуги для населения 2015 год</t>
  </si>
  <si>
    <t>Региональная энергетическая комиссия ТО, ХМАО - Югры, ЯНАО</t>
  </si>
  <si>
    <t>Правительство ЯНАО</t>
  </si>
  <si>
    <t>Основание  ТАРИФА (нормативный правовой акт)</t>
  </si>
  <si>
    <t>Расчет осуществляется исходя из отопительного периода 9,04 месяцев равномерно в течение календарного года за все расчетные месяцы. (9,04мес./12мес.)</t>
  </si>
  <si>
    <t xml:space="preserve">№1068-П </t>
  </si>
  <si>
    <t>№ 463-П</t>
  </si>
  <si>
    <t>№ 1111-П  (в ред. пост. № 383-П от 30.05.2013)</t>
  </si>
  <si>
    <t>№ 209-т</t>
  </si>
  <si>
    <t>№ 206-т</t>
  </si>
  <si>
    <t>№ 1074-П</t>
  </si>
  <si>
    <t xml:space="preserve">Норматив потребления коммунальной услуги по отоплению в МКД  </t>
  </si>
  <si>
    <t>обслуживаемых ООО "НЖСК+"</t>
  </si>
  <si>
    <t>№ п/п</t>
  </si>
  <si>
    <t>Почтовый адрес</t>
  </si>
  <si>
    <t>Номер дома</t>
  </si>
  <si>
    <t>Тип здания</t>
  </si>
  <si>
    <t>Категория</t>
  </si>
  <si>
    <t>Кол-во этажей</t>
  </si>
  <si>
    <t>Кол-во дом.</t>
  </si>
  <si>
    <t>Кол-во подъез.</t>
  </si>
  <si>
    <t>Кол-во входов</t>
  </si>
  <si>
    <r>
      <t>Нормативы потребления коммунальной услуги по отоплению (Гкал на 1 м</t>
    </r>
    <r>
      <rPr>
        <b/>
        <vertAlign val="superscript"/>
        <sz val="10"/>
        <color theme="1"/>
        <rFont val="Times New Roman"/>
        <family val="1"/>
        <charset val="204"/>
      </rPr>
      <t xml:space="preserve">2 </t>
    </r>
    <r>
      <rPr>
        <b/>
        <sz val="10"/>
        <color theme="1"/>
        <rFont val="Times New Roman"/>
        <family val="1"/>
        <charset val="204"/>
      </rPr>
      <t xml:space="preserve">общей площади всех жилых и нежилых помещений в многоквартирном доме или жилого дома в месяц) </t>
    </r>
    <r>
      <rPr>
        <b/>
        <sz val="10"/>
        <color rgb="FFFF0000"/>
        <rFont val="Times New Roman"/>
        <family val="1"/>
        <charset val="204"/>
      </rPr>
      <t>по 30.06.2015</t>
    </r>
  </si>
  <si>
    <t>Примечание</t>
  </si>
  <si>
    <t xml:space="preserve">40 лет Победы </t>
  </si>
  <si>
    <t>КПД</t>
  </si>
  <si>
    <t>7а</t>
  </si>
  <si>
    <t>7б</t>
  </si>
  <si>
    <t>7в</t>
  </si>
  <si>
    <t xml:space="preserve">60 лет  СССР </t>
  </si>
  <si>
    <t>Кирп</t>
  </si>
  <si>
    <t>58а</t>
  </si>
  <si>
    <t xml:space="preserve">В.Цоя </t>
  </si>
  <si>
    <t>3а</t>
  </si>
  <si>
    <t>3б</t>
  </si>
  <si>
    <t>3в</t>
  </si>
  <si>
    <t>5б</t>
  </si>
  <si>
    <t>5в</t>
  </si>
  <si>
    <t>9б</t>
  </si>
  <si>
    <t>9в</t>
  </si>
  <si>
    <t>11б</t>
  </si>
  <si>
    <t>11в</t>
  </si>
  <si>
    <t>13а</t>
  </si>
  <si>
    <t>15а</t>
  </si>
  <si>
    <t>17а</t>
  </si>
  <si>
    <t>19а</t>
  </si>
  <si>
    <t>21а</t>
  </si>
  <si>
    <t>21б</t>
  </si>
  <si>
    <t xml:space="preserve">Высоцкого </t>
  </si>
  <si>
    <t>11а</t>
  </si>
  <si>
    <t xml:space="preserve">Высоцкого  </t>
  </si>
  <si>
    <t>5\7</t>
  </si>
  <si>
    <t>кв.31-48 (5 эт)</t>
  </si>
  <si>
    <t>кв.1-30 (7 эт)</t>
  </si>
  <si>
    <t>22</t>
  </si>
  <si>
    <t>30а</t>
  </si>
  <si>
    <t>30б</t>
  </si>
  <si>
    <t>34а</t>
  </si>
  <si>
    <t>34б</t>
  </si>
  <si>
    <t>38а</t>
  </si>
  <si>
    <t>б/к</t>
  </si>
  <si>
    <t>42а</t>
  </si>
  <si>
    <t>42б</t>
  </si>
  <si>
    <t>44а</t>
  </si>
  <si>
    <t>46</t>
  </si>
  <si>
    <t>46а</t>
  </si>
  <si>
    <t xml:space="preserve">Изыскателей </t>
  </si>
  <si>
    <t>13б</t>
  </si>
  <si>
    <t>16б</t>
  </si>
  <si>
    <t>27а</t>
  </si>
  <si>
    <t>Кирп.</t>
  </si>
  <si>
    <t>29б</t>
  </si>
  <si>
    <t>32б</t>
  </si>
  <si>
    <t>36а</t>
  </si>
  <si>
    <t>36б</t>
  </si>
  <si>
    <t>38б</t>
  </si>
  <si>
    <t>38в</t>
  </si>
  <si>
    <t>40/13</t>
  </si>
  <si>
    <t>40а</t>
  </si>
  <si>
    <t>40б</t>
  </si>
  <si>
    <t>41а</t>
  </si>
  <si>
    <t>41б</t>
  </si>
  <si>
    <t>43а</t>
  </si>
  <si>
    <t>43б</t>
  </si>
  <si>
    <t>Киевская</t>
  </si>
  <si>
    <t xml:space="preserve">Космонавтов </t>
  </si>
  <si>
    <t xml:space="preserve">Ленина </t>
  </si>
  <si>
    <t>35б</t>
  </si>
  <si>
    <t xml:space="preserve">Магистральная </t>
  </si>
  <si>
    <t>111а</t>
  </si>
  <si>
    <t>111б</t>
  </si>
  <si>
    <t>113а</t>
  </si>
  <si>
    <t>113б</t>
  </si>
  <si>
    <t>115а</t>
  </si>
  <si>
    <t>115б</t>
  </si>
  <si>
    <t>Мира</t>
  </si>
  <si>
    <t>57/55</t>
  </si>
  <si>
    <t xml:space="preserve">Мира </t>
  </si>
  <si>
    <t xml:space="preserve">Миpа </t>
  </si>
  <si>
    <t>78а</t>
  </si>
  <si>
    <t>82а</t>
  </si>
  <si>
    <t>82б</t>
  </si>
  <si>
    <t>82в</t>
  </si>
  <si>
    <t>84а</t>
  </si>
  <si>
    <t>84б</t>
  </si>
  <si>
    <t>84в</t>
  </si>
  <si>
    <t>89в</t>
  </si>
  <si>
    <t>89г</t>
  </si>
  <si>
    <t>91а</t>
  </si>
  <si>
    <t>91б</t>
  </si>
  <si>
    <t>93а</t>
  </si>
  <si>
    <t>93б</t>
  </si>
  <si>
    <t>93в</t>
  </si>
  <si>
    <t>Республики</t>
  </si>
  <si>
    <t>Советская</t>
  </si>
  <si>
    <t xml:space="preserve">Советская </t>
  </si>
  <si>
    <t>90а</t>
  </si>
  <si>
    <t>90б</t>
  </si>
  <si>
    <t>96а</t>
  </si>
  <si>
    <t>98а</t>
  </si>
  <si>
    <t>п. УТЖС</t>
  </si>
  <si>
    <t>УТАДС</t>
  </si>
  <si>
    <t>кирп.</t>
  </si>
  <si>
    <t>УТДС</t>
  </si>
  <si>
    <t>20а</t>
  </si>
  <si>
    <t xml:space="preserve">Холмогорская </t>
  </si>
  <si>
    <t>21в</t>
  </si>
  <si>
    <t>37а</t>
  </si>
  <si>
    <t>Холмогорская</t>
  </si>
  <si>
    <t xml:space="preserve">Холмогоpская </t>
  </si>
  <si>
    <t>80\28</t>
  </si>
  <si>
    <t>82\81</t>
  </si>
  <si>
    <t>Шевченко</t>
  </si>
  <si>
    <t>62б</t>
  </si>
  <si>
    <t>64а</t>
  </si>
  <si>
    <t>72в</t>
  </si>
  <si>
    <t>76а</t>
  </si>
  <si>
    <t>96б</t>
  </si>
  <si>
    <t>НОРМАТИВЫ ПОТРЕБЛЕНИЯ КОММУНАЛЬНОЙ УСЛУГИ ПО ОТОПЛЕНИЮ (см. таблицу)</t>
  </si>
  <si>
    <t>Основание НОРМАТИВА ПОТРЕБЛЕНИЯ (нормативный правовой акт)</t>
  </si>
  <si>
    <t>Постановление</t>
  </si>
  <si>
    <t>НПА</t>
  </si>
  <si>
    <t>№НПА</t>
  </si>
  <si>
    <t>Дата НПА</t>
  </si>
  <si>
    <t>Наименование принявшего акт органа</t>
  </si>
  <si>
    <r>
      <t>Нормативы потребления коммунальной услуги по отоплению (Гкал на 1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общей площади всех жилых и нежилых помещений в многоквартирном доме или жилого дома в месяц) </t>
    </r>
    <r>
      <rPr>
        <b/>
        <sz val="10"/>
        <color rgb="FFFF0000"/>
        <rFont val="Times New Roman"/>
        <family val="1"/>
        <charset val="204"/>
      </rPr>
      <t>с 01.07.2015г.</t>
    </r>
  </si>
  <si>
    <r>
      <rPr>
        <b/>
        <sz val="14"/>
        <color theme="1"/>
        <rFont val="Times New Roman"/>
        <family val="1"/>
        <charset val="204"/>
      </rPr>
      <t>*</t>
    </r>
    <r>
      <rPr>
        <b/>
        <sz val="10"/>
        <color theme="1"/>
        <rFont val="Times New Roman"/>
        <family val="1"/>
        <charset val="204"/>
      </rPr>
      <t xml:space="preserve">Нормативы потребления коммунальной услуги по отоплению (Гкал на 1 м2 общей площади всех жилых и нежилых помещений в многоквартирном доме или жилого дома в месяц) </t>
    </r>
    <r>
      <rPr>
        <b/>
        <u/>
        <vertAlign val="superscript"/>
        <sz val="10"/>
        <color theme="1"/>
        <rFont val="Times New Roman"/>
        <family val="1"/>
        <charset val="204"/>
      </rPr>
      <t xml:space="preserve"> </t>
    </r>
    <r>
      <rPr>
        <b/>
        <u/>
        <sz val="10"/>
        <color theme="1"/>
        <rFont val="Times New Roman"/>
        <family val="1"/>
        <charset val="204"/>
      </rPr>
      <t xml:space="preserve">с коэффициентом </t>
    </r>
    <r>
      <rPr>
        <b/>
        <sz val="10"/>
        <color theme="1"/>
        <rFont val="Times New Roman"/>
        <family val="1"/>
        <charset val="204"/>
      </rPr>
      <t xml:space="preserve">периодичности платежа   </t>
    </r>
    <r>
      <rPr>
        <b/>
        <sz val="10"/>
        <color rgb="FFFF0000"/>
        <rFont val="Times New Roman"/>
        <family val="1"/>
        <charset val="204"/>
      </rPr>
      <t>с 01.07.2015</t>
    </r>
  </si>
  <si>
    <t>*</t>
  </si>
  <si>
    <t>Тариф на коммунальную услугу для населения 2015 год</t>
  </si>
  <si>
    <t>НОРМАТИВ ПОТРЕБЛЕНИЯ</t>
  </si>
  <si>
    <t xml:space="preserve">м3 на человека в месяц                                              </t>
  </si>
  <si>
    <t>НОРМАТИВЫ ПОТРЕБЛЕНИЯ КОММУНАЛЬНОЙ УСЛУГИ ГОРЯЧЕЕ ВОДОСНАБЖЕНИЕ</t>
  </si>
  <si>
    <r>
      <rPr>
        <b/>
        <sz val="10"/>
        <color theme="1"/>
        <rFont val="Times New Roman"/>
        <family val="1"/>
        <charset val="204"/>
      </rPr>
      <t>ОДН</t>
    </r>
    <r>
      <rPr>
        <sz val="10"/>
        <color theme="1"/>
        <rFont val="Times New Roman"/>
        <family val="1"/>
        <charset val="204"/>
      </rPr>
      <t xml:space="preserve">  м3 в месяц на м2 общей площади помещений, входящих в состав общего имущества в многоквартирном доме     </t>
    </r>
  </si>
  <si>
    <r>
      <rPr>
        <b/>
        <sz val="10"/>
        <color theme="1"/>
        <rFont val="Times New Roman"/>
        <family val="1"/>
        <charset val="204"/>
      </rPr>
      <t>ОДН</t>
    </r>
    <r>
      <rPr>
        <sz val="10"/>
        <color theme="1"/>
        <rFont val="Times New Roman"/>
        <family val="1"/>
        <charset val="204"/>
      </rPr>
      <t xml:space="preserve"> м3 в месяц на м2 общей площади помещений, входящих в состав общего имущества общежитий            </t>
    </r>
  </si>
  <si>
    <t>НОРМАТИВЫ ПОТРЕБЛЕНИЯ КОММУНАЛЬНОЙ УСЛУГИ ХОЛОДНОЕ ВОДОСНАБЖЕНИЕ</t>
  </si>
  <si>
    <t>НОРМАТИВЫ ПОТРЕБЛЕНИЯ КОММУНАЛЬНОЙ УСЛУГИ ВОДООТВЕДЕНИЕ</t>
  </si>
  <si>
    <r>
      <t xml:space="preserve">м3 </t>
    </r>
    <r>
      <rPr>
        <b/>
        <sz val="10"/>
        <color theme="1"/>
        <rFont val="Times New Roman"/>
        <family val="1"/>
        <charset val="204"/>
      </rPr>
      <t xml:space="preserve">на человека </t>
    </r>
    <r>
      <rPr>
        <sz val="10"/>
        <color theme="1"/>
        <rFont val="Times New Roman"/>
        <family val="1"/>
        <charset val="204"/>
      </rPr>
      <t xml:space="preserve">в месяц                                              </t>
    </r>
  </si>
  <si>
    <t>Приложение N 1</t>
  </si>
  <si>
    <t>Утверждены</t>
  </si>
  <si>
    <t>постановлением Правительства</t>
  </si>
  <si>
    <t>Ямало-Ненецкого автономного округа</t>
  </si>
  <si>
    <t>от 18 декабря 2012 года N 1074-П</t>
  </si>
  <si>
    <t>НОРМАТИВЫ</t>
  </si>
  <si>
    <t>ПОТРЕБЛЕНИЯ КОММУНАЛЬНОЙ УСЛУГИ ПО ЭЛЕКТРОСНАБЖЕНИЮ,</t>
  </si>
  <si>
    <t>ПРЕДОСТАВЛЯЕМОЙ ПОТРЕБИТЕЛЯМ В ЖИЛЫХ ПОМЕЩЕНИЯХ</t>
  </si>
  <si>
    <t>1. Городские поселения</t>
  </si>
  <si>
    <t xml:space="preserve"> N </t>
  </si>
  <si>
    <t xml:space="preserve"> Характеристика  </t>
  </si>
  <si>
    <t xml:space="preserve"> Еди- </t>
  </si>
  <si>
    <t xml:space="preserve"> Наименование муниципального образования                                                                </t>
  </si>
  <si>
    <t>п/п</t>
  </si>
  <si>
    <t>жилищного фонда и</t>
  </si>
  <si>
    <t xml:space="preserve"> ница </t>
  </si>
  <si>
    <t xml:space="preserve">   направления   </t>
  </si>
  <si>
    <t xml:space="preserve">изме- </t>
  </si>
  <si>
    <t xml:space="preserve">  использования  </t>
  </si>
  <si>
    <t xml:space="preserve">рения </t>
  </si>
  <si>
    <t xml:space="preserve">      город Салехард       </t>
  </si>
  <si>
    <t xml:space="preserve">     город Губкинский      </t>
  </si>
  <si>
    <t xml:space="preserve">     город Лабытнанги      </t>
  </si>
  <si>
    <t xml:space="preserve">     город Муравленко      </t>
  </si>
  <si>
    <t xml:space="preserve">    город Новый Уренгой    </t>
  </si>
  <si>
    <t xml:space="preserve">  город Ноябрьск       </t>
  </si>
  <si>
    <t xml:space="preserve"> электроэнергии  </t>
  </si>
  <si>
    <t>1-ком-</t>
  </si>
  <si>
    <t>2-ком-</t>
  </si>
  <si>
    <t>3-ком-</t>
  </si>
  <si>
    <t>4-ком-</t>
  </si>
  <si>
    <t>натная</t>
  </si>
  <si>
    <t xml:space="preserve">квар- </t>
  </si>
  <si>
    <t xml:space="preserve"> тира </t>
  </si>
  <si>
    <t xml:space="preserve">Освещение для    </t>
  </si>
  <si>
    <t>кВт.ч/</t>
  </si>
  <si>
    <t xml:space="preserve">населения, в том </t>
  </si>
  <si>
    <t xml:space="preserve">чел./ </t>
  </si>
  <si>
    <t xml:space="preserve">числе            </t>
  </si>
  <si>
    <t xml:space="preserve"> мес. </t>
  </si>
  <si>
    <t>1.1.</t>
  </si>
  <si>
    <t xml:space="preserve">населения,       </t>
  </si>
  <si>
    <t xml:space="preserve">проживающего в   </t>
  </si>
  <si>
    <t xml:space="preserve">домах,           </t>
  </si>
  <si>
    <t xml:space="preserve">оборудованных    </t>
  </si>
  <si>
    <t>газовыми плитами,</t>
  </si>
  <si>
    <t xml:space="preserve">в т.ч. при       </t>
  </si>
  <si>
    <t xml:space="preserve">составе семьи из </t>
  </si>
  <si>
    <t xml:space="preserve">1-го человека    </t>
  </si>
  <si>
    <t xml:space="preserve">2-х человек      </t>
  </si>
  <si>
    <t xml:space="preserve">3-х человек      </t>
  </si>
  <si>
    <t xml:space="preserve">4-х человек      </t>
  </si>
  <si>
    <t xml:space="preserve">5-ти человек и   </t>
  </si>
  <si>
    <t xml:space="preserve">более            </t>
  </si>
  <si>
    <t>1.2.</t>
  </si>
  <si>
    <t>электроплитами, в</t>
  </si>
  <si>
    <t xml:space="preserve">т.ч. при составе </t>
  </si>
  <si>
    <t xml:space="preserve">семьи из         </t>
  </si>
  <si>
    <t xml:space="preserve">Мелкобытовые и   </t>
  </si>
  <si>
    <t xml:space="preserve">мелкомоторные    </t>
  </si>
  <si>
    <t xml:space="preserve">приборы, в т.ч.  </t>
  </si>
  <si>
    <t>2.1.</t>
  </si>
  <si>
    <t xml:space="preserve">Для населения,   </t>
  </si>
  <si>
    <t xml:space="preserve">капитальном      </t>
  </si>
  <si>
    <t xml:space="preserve">жилищном фонде,  </t>
  </si>
  <si>
    <t xml:space="preserve">оборудованном    </t>
  </si>
  <si>
    <t>2.2.</t>
  </si>
  <si>
    <t xml:space="preserve">деревянных и     </t>
  </si>
  <si>
    <t xml:space="preserve">сборно-щитовых   </t>
  </si>
  <si>
    <t>2.3.</t>
  </si>
  <si>
    <t>2.4.</t>
  </si>
  <si>
    <t>2.5.</t>
  </si>
  <si>
    <t xml:space="preserve">плитами на       </t>
  </si>
  <si>
    <t xml:space="preserve">твердом топливе  </t>
  </si>
  <si>
    <t xml:space="preserve">(печное          </t>
  </si>
  <si>
    <t xml:space="preserve">отопление), в    </t>
  </si>
  <si>
    <t xml:space="preserve">Горячее          </t>
  </si>
  <si>
    <t xml:space="preserve">водоснабжение    </t>
  </si>
  <si>
    <t xml:space="preserve">электроводо-     </t>
  </si>
  <si>
    <t xml:space="preserve">нагреватели, в   </t>
  </si>
  <si>
    <t>Пищеприготовление</t>
  </si>
  <si>
    <t xml:space="preserve">для населения,   </t>
  </si>
  <si>
    <t>Приложение N 2</t>
  </si>
  <si>
    <t>ПРЕДОСТАВЛЯЕМОЙ ПОТРЕБИТЕЛЯМ НА ОБЩЕДОМОВЫЕ НУЖДЫ</t>
  </si>
  <si>
    <t xml:space="preserve"> Характеристика </t>
  </si>
  <si>
    <t xml:space="preserve">жилищного фонда </t>
  </si>
  <si>
    <t xml:space="preserve"> и направления  </t>
  </si>
  <si>
    <t xml:space="preserve"> использования  </t>
  </si>
  <si>
    <t xml:space="preserve"> электроэнергии </t>
  </si>
  <si>
    <t xml:space="preserve">город </t>
  </si>
  <si>
    <t xml:space="preserve"> Но-  </t>
  </si>
  <si>
    <t>ябрьск</t>
  </si>
  <si>
    <t xml:space="preserve">      кВт.ч в месяц на м2 общей площади помещений, входящих в состав общего имущества   в многоквартирном доме и общежитии                                  </t>
  </si>
  <si>
    <t xml:space="preserve">Освещение мест  </t>
  </si>
  <si>
    <t xml:space="preserve">общего          </t>
  </si>
  <si>
    <t xml:space="preserve">пользования и   </t>
  </si>
  <si>
    <t xml:space="preserve">придомовой      </t>
  </si>
  <si>
    <t xml:space="preserve">территории, в   </t>
  </si>
  <si>
    <t xml:space="preserve">т.ч.            </t>
  </si>
  <si>
    <t xml:space="preserve">освещение мест  </t>
  </si>
  <si>
    <t xml:space="preserve">пользования     </t>
  </si>
  <si>
    <t xml:space="preserve">освещение       </t>
  </si>
  <si>
    <t xml:space="preserve">территории      </t>
  </si>
  <si>
    <t xml:space="preserve">Расход          </t>
  </si>
  <si>
    <t xml:space="preserve">электроэнергии  </t>
  </si>
  <si>
    <t xml:space="preserve">на работу       </t>
  </si>
  <si>
    <t>противопожарного</t>
  </si>
  <si>
    <t xml:space="preserve">оборудования и  </t>
  </si>
  <si>
    <t xml:space="preserve">дымоудаления,   </t>
  </si>
  <si>
    <t xml:space="preserve">дверных         </t>
  </si>
  <si>
    <t xml:space="preserve">запирающих      </t>
  </si>
  <si>
    <t xml:space="preserve">устройств,      </t>
  </si>
  <si>
    <t xml:space="preserve">усилителей      </t>
  </si>
  <si>
    <t xml:space="preserve">телеантенн      </t>
  </si>
  <si>
    <t xml:space="preserve">коллективного   </t>
  </si>
  <si>
    <t xml:space="preserve">пользования,    </t>
  </si>
  <si>
    <t xml:space="preserve">насосного       </t>
  </si>
  <si>
    <t xml:space="preserve">оборудования    </t>
  </si>
  <si>
    <t xml:space="preserve">холодного и     </t>
  </si>
  <si>
    <t xml:space="preserve">горячего        </t>
  </si>
  <si>
    <t>водоснабжения, а</t>
  </si>
  <si>
    <t xml:space="preserve">также системы   </t>
  </si>
  <si>
    <t xml:space="preserve">отопления и др. </t>
  </si>
  <si>
    <t>Работа лифтового</t>
  </si>
  <si>
    <t>НОРМАТИВЫ ПОТРЕБЛЕНИЯ КОММУНАЛЬНОЙ УСЛУГИ ПО ЭЛЕКТРОСНАБЖЕНИЮ  (см. таблицы)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</si>
</sst>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vertAlign val="superscript"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32">
    <xf numFmtId="0" fontId="0" fillId="0" borderId="0" xfId="0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top" wrapText="1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15" fillId="0" borderId="0" xfId="1" applyFont="1"/>
    <xf numFmtId="0" fontId="7" fillId="0" borderId="0" xfId="1" applyFont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0" xfId="1" applyFont="1"/>
    <xf numFmtId="0" fontId="6" fillId="0" borderId="1" xfId="1" applyFont="1" applyFill="1" applyBorder="1" applyAlignment="1" applyProtection="1">
      <alignment horizontal="left" wrapText="1"/>
      <protection locked="0"/>
    </xf>
    <xf numFmtId="0" fontId="6" fillId="0" borderId="1" xfId="1" applyFont="1" applyFill="1" applyBorder="1" applyAlignment="1" applyProtection="1">
      <alignment horizontal="center" wrapText="1"/>
      <protection locked="0"/>
    </xf>
    <xf numFmtId="0" fontId="6" fillId="0" borderId="1" xfId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16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/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  <protection locked="0"/>
    </xf>
    <xf numFmtId="16" fontId="6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Border="1"/>
    <xf numFmtId="0" fontId="6" fillId="0" borderId="3" xfId="1" applyFont="1" applyFill="1" applyBorder="1" applyAlignment="1" applyProtection="1">
      <alignment horizontal="left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0" borderId="3" xfId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3" xfId="1" applyFont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66" fontId="6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0" xfId="1" applyFont="1"/>
    <xf numFmtId="0" fontId="6" fillId="4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 applyProtection="1">
      <alignment horizontal="left" vertical="center"/>
      <protection locked="0"/>
    </xf>
    <xf numFmtId="0" fontId="21" fillId="0" borderId="2" xfId="1" applyFont="1" applyFill="1" applyBorder="1" applyAlignment="1" applyProtection="1">
      <alignment horizontal="center" vertical="center"/>
      <protection locked="0"/>
    </xf>
    <xf numFmtId="0" fontId="21" fillId="0" borderId="3" xfId="1" applyFont="1" applyFill="1" applyBorder="1" applyAlignment="1" applyProtection="1">
      <alignment horizontal="left" vertical="center"/>
      <protection locked="0"/>
    </xf>
    <xf numFmtId="0" fontId="21" fillId="0" borderId="3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top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top" wrapText="1"/>
    </xf>
    <xf numFmtId="0" fontId="23" fillId="0" borderId="23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16" fontId="23" fillId="0" borderId="17" xfId="0" applyNumberFormat="1" applyFont="1" applyBorder="1" applyAlignment="1">
      <alignment horizontal="center" vertical="center" wrapText="1"/>
    </xf>
    <xf numFmtId="16" fontId="23" fillId="0" borderId="18" xfId="0" applyNumberFormat="1" applyFont="1" applyBorder="1" applyAlignment="1">
      <alignment horizontal="center" vertical="center" wrapText="1"/>
    </xf>
    <xf numFmtId="16" fontId="23" fillId="0" borderId="22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6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6" fontId="24" fillId="0" borderId="18" xfId="0" applyNumberFormat="1" applyFont="1" applyBorder="1" applyAlignment="1">
      <alignment horizontal="center" vertical="center" wrapText="1"/>
    </xf>
    <xf numFmtId="16" fontId="24" fillId="0" borderId="22" xfId="0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right" vertical="top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6"/>
  <sheetViews>
    <sheetView zoomScale="80" zoomScaleNormal="80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M13" sqref="M13"/>
    </sheetView>
  </sheetViews>
  <sheetFormatPr defaultColWidth="9.140625" defaultRowHeight="15.75" outlineLevelCol="1" x14ac:dyDescent="0.25"/>
  <cols>
    <col min="1" max="1" width="26" style="39" customWidth="1"/>
    <col min="2" max="2" width="17.85546875" style="39" customWidth="1"/>
    <col min="3" max="3" width="26" style="39" customWidth="1" outlineLevel="1"/>
    <col min="4" max="4" width="28.140625" style="39" customWidth="1"/>
    <col min="5" max="5" width="13.140625" style="39" customWidth="1"/>
    <col min="6" max="6" width="14.42578125" style="39" customWidth="1"/>
    <col min="7" max="7" width="12" style="39" customWidth="1"/>
    <col min="8" max="9" width="12.7109375" style="39" customWidth="1"/>
    <col min="10" max="10" width="11" style="39" customWidth="1"/>
    <col min="11" max="11" width="8.28515625" style="39" bestFit="1" customWidth="1"/>
    <col min="12" max="12" width="8.85546875" style="39" customWidth="1"/>
    <col min="13" max="13" width="12.7109375" style="39" customWidth="1"/>
    <col min="14" max="14" width="21.140625" style="39" customWidth="1"/>
    <col min="15" max="16384" width="9.140625" style="39"/>
  </cols>
  <sheetData>
    <row r="3" spans="1:14" ht="20.25" x14ac:dyDescent="0.3">
      <c r="A3" s="56" t="s">
        <v>186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x14ac:dyDescent="0.25">
      <c r="A4" s="40"/>
      <c r="B4" s="40"/>
      <c r="C4" s="40"/>
      <c r="D4" s="40"/>
      <c r="E4" s="40"/>
      <c r="F4" s="40"/>
      <c r="G4" s="40"/>
      <c r="H4" s="41"/>
      <c r="I4" s="41"/>
      <c r="J4" s="41"/>
      <c r="K4" s="41"/>
      <c r="L4" s="42"/>
    </row>
    <row r="5" spans="1:14" s="2" customFormat="1" ht="57" customHeight="1" x14ac:dyDescent="0.2">
      <c r="A5" s="29" t="s">
        <v>0</v>
      </c>
      <c r="B5" s="29" t="s">
        <v>19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36</v>
      </c>
      <c r="I5" s="6" t="s">
        <v>37</v>
      </c>
      <c r="J5" s="6" t="s">
        <v>1</v>
      </c>
      <c r="K5" s="55" t="s">
        <v>41</v>
      </c>
      <c r="L5" s="55"/>
      <c r="M5" s="55"/>
      <c r="N5" s="55"/>
    </row>
    <row r="6" spans="1:14" ht="35.25" customHeight="1" x14ac:dyDescent="0.25">
      <c r="A6" s="43"/>
      <c r="B6" s="17"/>
      <c r="C6" s="18"/>
      <c r="D6" s="18"/>
      <c r="E6" s="18"/>
      <c r="F6" s="18"/>
      <c r="G6" s="18"/>
      <c r="H6" s="19"/>
      <c r="I6" s="19"/>
      <c r="J6" s="19"/>
      <c r="K6" s="131" t="s">
        <v>179</v>
      </c>
      <c r="L6" s="130" t="s">
        <v>180</v>
      </c>
      <c r="M6" s="132" t="s">
        <v>181</v>
      </c>
      <c r="N6" s="132" t="s">
        <v>182</v>
      </c>
    </row>
    <row r="7" spans="1:14" ht="73.5" customHeight="1" x14ac:dyDescent="0.25">
      <c r="A7" s="32" t="s">
        <v>13</v>
      </c>
      <c r="B7" s="33" t="s">
        <v>20</v>
      </c>
      <c r="C7" s="33" t="s">
        <v>7</v>
      </c>
      <c r="D7" s="33" t="s">
        <v>14</v>
      </c>
      <c r="E7" s="34" t="s">
        <v>8</v>
      </c>
      <c r="F7" s="34" t="s">
        <v>11</v>
      </c>
      <c r="G7" s="34" t="s">
        <v>12</v>
      </c>
      <c r="H7" s="16">
        <v>1204</v>
      </c>
      <c r="I7" s="16">
        <v>1204</v>
      </c>
      <c r="J7" s="36" t="s">
        <v>29</v>
      </c>
      <c r="K7" s="30" t="s">
        <v>17</v>
      </c>
      <c r="L7" s="31" t="s">
        <v>47</v>
      </c>
      <c r="M7" s="37">
        <v>41983</v>
      </c>
      <c r="N7" s="31" t="s">
        <v>18</v>
      </c>
    </row>
    <row r="10" spans="1:14" s="45" customFormat="1" ht="18.75" x14ac:dyDescent="0.3">
      <c r="A10" s="46"/>
      <c r="B10" s="46"/>
      <c r="D10" s="46"/>
      <c r="E10" s="46"/>
      <c r="F10" s="46"/>
    </row>
    <row r="11" spans="1:14" s="45" customFormat="1" ht="34.5" customHeight="1" x14ac:dyDescent="0.3">
      <c r="A11" s="129" t="s">
        <v>176</v>
      </c>
      <c r="B11" s="129"/>
      <c r="C11" s="129"/>
      <c r="D11" s="129"/>
      <c r="E11" s="46"/>
      <c r="F11" s="46"/>
    </row>
    <row r="12" spans="1:14" s="45" customFormat="1" ht="18.75" x14ac:dyDescent="0.3">
      <c r="A12" s="46"/>
      <c r="B12" s="48"/>
      <c r="C12" s="48"/>
      <c r="D12" s="48"/>
      <c r="E12" s="48"/>
      <c r="F12" s="48"/>
    </row>
    <row r="13" spans="1:14" s="45" customFormat="1" ht="41.25" customHeight="1" x14ac:dyDescent="0.3">
      <c r="A13" s="55" t="s">
        <v>177</v>
      </c>
      <c r="B13" s="55"/>
      <c r="C13" s="55"/>
      <c r="D13" s="55"/>
    </row>
    <row r="14" spans="1:14" s="45" customFormat="1" ht="44.25" customHeight="1" x14ac:dyDescent="0.3">
      <c r="A14" s="131" t="s">
        <v>179</v>
      </c>
      <c r="B14" s="130" t="s">
        <v>180</v>
      </c>
      <c r="C14" s="132" t="s">
        <v>181</v>
      </c>
      <c r="D14" s="132" t="s">
        <v>182</v>
      </c>
    </row>
    <row r="15" spans="1:14" ht="18.75" x14ac:dyDescent="0.25">
      <c r="A15" s="24" t="s">
        <v>178</v>
      </c>
      <c r="B15" s="138" t="s">
        <v>44</v>
      </c>
      <c r="C15" s="140">
        <v>40749</v>
      </c>
      <c r="D15" s="141" t="s">
        <v>40</v>
      </c>
      <c r="E15" s="137"/>
      <c r="F15" s="137"/>
    </row>
    <row r="16" spans="1:14" ht="18.75" x14ac:dyDescent="0.25">
      <c r="A16" s="24" t="s">
        <v>178</v>
      </c>
      <c r="B16" s="139" t="s">
        <v>43</v>
      </c>
      <c r="C16" s="142">
        <v>41998</v>
      </c>
      <c r="D16" s="143" t="s">
        <v>40</v>
      </c>
      <c r="E16" s="48"/>
      <c r="F16" s="48"/>
    </row>
  </sheetData>
  <autoFilter ref="A6:A7"/>
  <mergeCells count="4">
    <mergeCell ref="A13:D13"/>
    <mergeCell ref="A3:L3"/>
    <mergeCell ref="K5:N5"/>
    <mergeCell ref="A11:D11"/>
  </mergeCells>
  <pageMargins left="0.19685039370078741" right="0.19685039370078741" top="0.78740157480314965" bottom="0.19685039370078741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94"/>
  <sheetViews>
    <sheetView tabSelected="1" zoomScale="60" zoomScaleNormal="60" workbookViewId="0">
      <pane xSplit="5" ySplit="8" topLeftCell="F9" activePane="bottomRight" state="frozen"/>
      <selection pane="topRight" activeCell="F1" sqref="F1"/>
      <selection pane="bottomLeft" activeCell="A4" sqref="A4"/>
      <selection pane="bottomRight" activeCell="O188" sqref="O188"/>
    </sheetView>
  </sheetViews>
  <sheetFormatPr defaultColWidth="9.140625" defaultRowHeight="12.75" outlineLevelCol="1" x14ac:dyDescent="0.2"/>
  <cols>
    <col min="1" max="1" width="7.42578125" style="83" customWidth="1"/>
    <col min="2" max="2" width="19" style="83" customWidth="1"/>
    <col min="3" max="4" width="10.85546875" style="83" customWidth="1"/>
    <col min="5" max="5" width="7.7109375" style="83" customWidth="1"/>
    <col min="6" max="6" width="5.85546875" style="83" customWidth="1"/>
    <col min="7" max="7" width="5.140625" style="83" hidden="1" customWidth="1" outlineLevel="1"/>
    <col min="8" max="8" width="6.5703125" style="83" customWidth="1" collapsed="1"/>
    <col min="9" max="9" width="9.140625" style="83" hidden="1" customWidth="1" outlineLevel="1"/>
    <col min="10" max="10" width="31.7109375" style="83" hidden="1" customWidth="1" outlineLevel="1"/>
    <col min="11" max="11" width="27.7109375" style="83" customWidth="1" collapsed="1"/>
    <col min="12" max="12" width="28.85546875" style="83" customWidth="1"/>
    <col min="13" max="13" width="20.5703125" style="83" customWidth="1"/>
    <col min="14" max="16384" width="9.140625" style="83"/>
  </cols>
  <sheetData>
    <row r="5" spans="1:13" ht="20.25" x14ac:dyDescent="0.3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20.25" x14ac:dyDescent="0.3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2.75" customHeight="1" x14ac:dyDescent="0.2"/>
    <row r="8" spans="1:13" ht="148.15" customHeight="1" x14ac:dyDescent="0.2">
      <c r="A8" s="85" t="s">
        <v>51</v>
      </c>
      <c r="B8" s="85" t="s">
        <v>52</v>
      </c>
      <c r="C8" s="86" t="s">
        <v>53</v>
      </c>
      <c r="D8" s="86" t="s">
        <v>54</v>
      </c>
      <c r="E8" s="86" t="s">
        <v>55</v>
      </c>
      <c r="F8" s="86" t="s">
        <v>56</v>
      </c>
      <c r="G8" s="86" t="s">
        <v>57</v>
      </c>
      <c r="H8" s="86" t="s">
        <v>58</v>
      </c>
      <c r="I8" s="86" t="s">
        <v>59</v>
      </c>
      <c r="J8" s="87" t="s">
        <v>60</v>
      </c>
      <c r="K8" s="87" t="s">
        <v>183</v>
      </c>
      <c r="L8" s="87" t="s">
        <v>184</v>
      </c>
      <c r="M8" s="88" t="s">
        <v>61</v>
      </c>
    </row>
    <row r="9" spans="1:13" s="94" customFormat="1" ht="19.899999999999999" customHeight="1" x14ac:dyDescent="0.25">
      <c r="A9" s="89">
        <v>1</v>
      </c>
      <c r="B9" s="90" t="s">
        <v>62</v>
      </c>
      <c r="C9" s="91">
        <v>3</v>
      </c>
      <c r="D9" s="91" t="s">
        <v>63</v>
      </c>
      <c r="E9" s="91">
        <v>8</v>
      </c>
      <c r="F9" s="91">
        <v>5</v>
      </c>
      <c r="G9" s="91">
        <v>1</v>
      </c>
      <c r="H9" s="91">
        <v>6</v>
      </c>
      <c r="I9" s="91"/>
      <c r="J9" s="91">
        <v>2.7E-2</v>
      </c>
      <c r="K9" s="89">
        <v>3.5900000000000001E-2</v>
      </c>
      <c r="L9" s="92">
        <f t="shared" ref="L9:L72" si="0">K9*(9.04/12)</f>
        <v>2.7044666666666665E-2</v>
      </c>
      <c r="M9" s="93"/>
    </row>
    <row r="10" spans="1:13" s="94" customFormat="1" ht="19.899999999999999" customHeight="1" x14ac:dyDescent="0.25">
      <c r="A10" s="89">
        <v>2</v>
      </c>
      <c r="B10" s="90" t="s">
        <v>62</v>
      </c>
      <c r="C10" s="91">
        <v>7</v>
      </c>
      <c r="D10" s="91" t="s">
        <v>63</v>
      </c>
      <c r="E10" s="91">
        <v>8</v>
      </c>
      <c r="F10" s="91">
        <v>5</v>
      </c>
      <c r="G10" s="91">
        <v>1</v>
      </c>
      <c r="H10" s="91">
        <v>9</v>
      </c>
      <c r="I10" s="91"/>
      <c r="J10" s="91">
        <v>2.7E-2</v>
      </c>
      <c r="K10" s="89">
        <v>3.5900000000000001E-2</v>
      </c>
      <c r="L10" s="92">
        <f t="shared" si="0"/>
        <v>2.7044666666666665E-2</v>
      </c>
      <c r="M10" s="93"/>
    </row>
    <row r="11" spans="1:13" s="94" customFormat="1" ht="19.899999999999999" customHeight="1" x14ac:dyDescent="0.25">
      <c r="A11" s="89">
        <v>3</v>
      </c>
      <c r="B11" s="90" t="s">
        <v>62</v>
      </c>
      <c r="C11" s="91" t="s">
        <v>64</v>
      </c>
      <c r="D11" s="91" t="s">
        <v>63</v>
      </c>
      <c r="E11" s="91">
        <v>8</v>
      </c>
      <c r="F11" s="91">
        <v>5</v>
      </c>
      <c r="G11" s="91">
        <v>1</v>
      </c>
      <c r="H11" s="91">
        <v>4</v>
      </c>
      <c r="I11" s="91"/>
      <c r="J11" s="91">
        <v>2.7E-2</v>
      </c>
      <c r="K11" s="89">
        <v>3.5900000000000001E-2</v>
      </c>
      <c r="L11" s="92">
        <f t="shared" si="0"/>
        <v>2.7044666666666665E-2</v>
      </c>
      <c r="M11" s="93"/>
    </row>
    <row r="12" spans="1:13" s="94" customFormat="1" ht="19.899999999999999" customHeight="1" x14ac:dyDescent="0.25">
      <c r="A12" s="89">
        <v>4</v>
      </c>
      <c r="B12" s="90" t="s">
        <v>62</v>
      </c>
      <c r="C12" s="91" t="s">
        <v>65</v>
      </c>
      <c r="D12" s="91" t="s">
        <v>63</v>
      </c>
      <c r="E12" s="91">
        <v>8</v>
      </c>
      <c r="F12" s="91">
        <v>5</v>
      </c>
      <c r="G12" s="91">
        <v>1</v>
      </c>
      <c r="H12" s="91">
        <v>5</v>
      </c>
      <c r="I12" s="91"/>
      <c r="J12" s="91">
        <v>2.7E-2</v>
      </c>
      <c r="K12" s="89">
        <v>3.5900000000000001E-2</v>
      </c>
      <c r="L12" s="92">
        <f t="shared" si="0"/>
        <v>2.7044666666666665E-2</v>
      </c>
      <c r="M12" s="93"/>
    </row>
    <row r="13" spans="1:13" s="94" customFormat="1" ht="19.899999999999999" customHeight="1" x14ac:dyDescent="0.25">
      <c r="A13" s="89">
        <v>5</v>
      </c>
      <c r="B13" s="90" t="s">
        <v>62</v>
      </c>
      <c r="C13" s="91" t="s">
        <v>66</v>
      </c>
      <c r="D13" s="91" t="s">
        <v>63</v>
      </c>
      <c r="E13" s="91">
        <v>8</v>
      </c>
      <c r="F13" s="91">
        <v>5</v>
      </c>
      <c r="G13" s="91">
        <v>1</v>
      </c>
      <c r="H13" s="91">
        <v>5</v>
      </c>
      <c r="I13" s="91"/>
      <c r="J13" s="91">
        <v>2.7E-2</v>
      </c>
      <c r="K13" s="89">
        <v>3.5900000000000001E-2</v>
      </c>
      <c r="L13" s="92">
        <f t="shared" si="0"/>
        <v>2.7044666666666665E-2</v>
      </c>
      <c r="M13" s="93"/>
    </row>
    <row r="14" spans="1:13" s="94" customFormat="1" ht="19.899999999999999" customHeight="1" x14ac:dyDescent="0.25">
      <c r="A14" s="89">
        <v>6</v>
      </c>
      <c r="B14" s="90" t="s">
        <v>62</v>
      </c>
      <c r="C14" s="91">
        <v>11</v>
      </c>
      <c r="D14" s="91" t="s">
        <v>63</v>
      </c>
      <c r="E14" s="91">
        <v>8</v>
      </c>
      <c r="F14" s="91">
        <v>5</v>
      </c>
      <c r="G14" s="91">
        <v>1</v>
      </c>
      <c r="H14" s="91">
        <v>9</v>
      </c>
      <c r="I14" s="91"/>
      <c r="J14" s="91">
        <v>2.7E-2</v>
      </c>
      <c r="K14" s="89">
        <v>3.5900000000000001E-2</v>
      </c>
      <c r="L14" s="92">
        <f t="shared" si="0"/>
        <v>2.7044666666666665E-2</v>
      </c>
      <c r="M14" s="93"/>
    </row>
    <row r="15" spans="1:13" s="94" customFormat="1" ht="19.899999999999999" customHeight="1" x14ac:dyDescent="0.25">
      <c r="A15" s="89">
        <v>7</v>
      </c>
      <c r="B15" s="95" t="s">
        <v>67</v>
      </c>
      <c r="C15" s="96">
        <v>41</v>
      </c>
      <c r="D15" s="96" t="s">
        <v>63</v>
      </c>
      <c r="E15" s="96">
        <v>8</v>
      </c>
      <c r="F15" s="96">
        <v>5</v>
      </c>
      <c r="G15" s="97">
        <v>1</v>
      </c>
      <c r="H15" s="97">
        <v>4</v>
      </c>
      <c r="I15" s="97"/>
      <c r="J15" s="97">
        <v>2.7E-2</v>
      </c>
      <c r="K15" s="89">
        <v>3.5900000000000001E-2</v>
      </c>
      <c r="L15" s="92">
        <f t="shared" si="0"/>
        <v>2.7044666666666665E-2</v>
      </c>
      <c r="M15" s="93"/>
    </row>
    <row r="16" spans="1:13" s="94" customFormat="1" ht="19.899999999999999" customHeight="1" x14ac:dyDescent="0.25">
      <c r="A16" s="89">
        <v>8</v>
      </c>
      <c r="B16" s="95" t="s">
        <v>67</v>
      </c>
      <c r="C16" s="96">
        <v>48</v>
      </c>
      <c r="D16" s="96" t="s">
        <v>63</v>
      </c>
      <c r="E16" s="98">
        <v>10</v>
      </c>
      <c r="F16" s="96">
        <v>2</v>
      </c>
      <c r="G16" s="96">
        <v>1</v>
      </c>
      <c r="H16" s="96">
        <v>3</v>
      </c>
      <c r="I16" s="96"/>
      <c r="J16" s="96">
        <v>3.3000000000000002E-2</v>
      </c>
      <c r="K16" s="89">
        <v>4.19E-2</v>
      </c>
      <c r="L16" s="92">
        <f t="shared" si="0"/>
        <v>3.1564666666666664E-2</v>
      </c>
      <c r="M16" s="93"/>
    </row>
    <row r="17" spans="1:13" s="94" customFormat="1" ht="19.899999999999999" customHeight="1" x14ac:dyDescent="0.25">
      <c r="A17" s="89">
        <v>9</v>
      </c>
      <c r="B17" s="95" t="s">
        <v>67</v>
      </c>
      <c r="C17" s="96">
        <v>50</v>
      </c>
      <c r="D17" s="96" t="s">
        <v>68</v>
      </c>
      <c r="E17" s="98">
        <v>12</v>
      </c>
      <c r="F17" s="96">
        <v>3</v>
      </c>
      <c r="G17" s="96">
        <v>1</v>
      </c>
      <c r="H17" s="96">
        <v>3</v>
      </c>
      <c r="I17" s="96"/>
      <c r="J17" s="96">
        <v>3.6999999999999998E-2</v>
      </c>
      <c r="K17" s="89">
        <v>4.19E-2</v>
      </c>
      <c r="L17" s="92">
        <f t="shared" si="0"/>
        <v>3.1564666666666664E-2</v>
      </c>
      <c r="M17" s="93"/>
    </row>
    <row r="18" spans="1:13" s="94" customFormat="1" ht="19.899999999999999" customHeight="1" x14ac:dyDescent="0.25">
      <c r="A18" s="89">
        <v>10</v>
      </c>
      <c r="B18" s="95" t="s">
        <v>67</v>
      </c>
      <c r="C18" s="96" t="s">
        <v>69</v>
      </c>
      <c r="D18" s="96" t="s">
        <v>63</v>
      </c>
      <c r="E18" s="98">
        <v>10</v>
      </c>
      <c r="F18" s="96">
        <v>2</v>
      </c>
      <c r="G18" s="96">
        <v>1</v>
      </c>
      <c r="H18" s="96">
        <v>2</v>
      </c>
      <c r="I18" s="96"/>
      <c r="J18" s="96">
        <v>3.3000000000000002E-2</v>
      </c>
      <c r="K18" s="89">
        <v>4.19E-2</v>
      </c>
      <c r="L18" s="92">
        <f t="shared" si="0"/>
        <v>3.1564666666666664E-2</v>
      </c>
      <c r="M18" s="93"/>
    </row>
    <row r="19" spans="1:13" s="94" customFormat="1" ht="19.899999999999999" customHeight="1" x14ac:dyDescent="0.25">
      <c r="A19" s="89">
        <v>11</v>
      </c>
      <c r="B19" s="90" t="s">
        <v>70</v>
      </c>
      <c r="C19" s="91">
        <v>3</v>
      </c>
      <c r="D19" s="91" t="s">
        <v>63</v>
      </c>
      <c r="E19" s="91">
        <v>8</v>
      </c>
      <c r="F19" s="91">
        <v>5</v>
      </c>
      <c r="G19" s="91">
        <v>1</v>
      </c>
      <c r="H19" s="91">
        <v>5</v>
      </c>
      <c r="I19" s="91"/>
      <c r="J19" s="91">
        <v>2.7E-2</v>
      </c>
      <c r="K19" s="89">
        <v>3.5900000000000001E-2</v>
      </c>
      <c r="L19" s="92">
        <f t="shared" si="0"/>
        <v>2.7044666666666665E-2</v>
      </c>
      <c r="M19" s="93"/>
    </row>
    <row r="20" spans="1:13" s="94" customFormat="1" ht="19.899999999999999" customHeight="1" x14ac:dyDescent="0.25">
      <c r="A20" s="89">
        <v>12</v>
      </c>
      <c r="B20" s="90" t="s">
        <v>70</v>
      </c>
      <c r="C20" s="91" t="s">
        <v>71</v>
      </c>
      <c r="D20" s="91" t="s">
        <v>63</v>
      </c>
      <c r="E20" s="91">
        <v>8</v>
      </c>
      <c r="F20" s="91">
        <v>5</v>
      </c>
      <c r="G20" s="91">
        <v>1</v>
      </c>
      <c r="H20" s="91">
        <v>4</v>
      </c>
      <c r="I20" s="91"/>
      <c r="J20" s="91">
        <v>2.7E-2</v>
      </c>
      <c r="K20" s="89">
        <v>3.5900000000000001E-2</v>
      </c>
      <c r="L20" s="92">
        <f t="shared" si="0"/>
        <v>2.7044666666666665E-2</v>
      </c>
      <c r="M20" s="93"/>
    </row>
    <row r="21" spans="1:13" s="94" customFormat="1" ht="19.899999999999999" customHeight="1" x14ac:dyDescent="0.25">
      <c r="A21" s="89">
        <v>13</v>
      </c>
      <c r="B21" s="90" t="s">
        <v>70</v>
      </c>
      <c r="C21" s="91" t="s">
        <v>72</v>
      </c>
      <c r="D21" s="91" t="s">
        <v>63</v>
      </c>
      <c r="E21" s="91">
        <v>8</v>
      </c>
      <c r="F21" s="91">
        <v>5</v>
      </c>
      <c r="G21" s="91">
        <v>1</v>
      </c>
      <c r="H21" s="91">
        <v>4</v>
      </c>
      <c r="I21" s="91"/>
      <c r="J21" s="91">
        <v>2.7E-2</v>
      </c>
      <c r="K21" s="89">
        <v>3.5900000000000001E-2</v>
      </c>
      <c r="L21" s="92">
        <f t="shared" si="0"/>
        <v>2.7044666666666665E-2</v>
      </c>
      <c r="M21" s="93"/>
    </row>
    <row r="22" spans="1:13" s="94" customFormat="1" ht="19.899999999999999" customHeight="1" x14ac:dyDescent="0.25">
      <c r="A22" s="89">
        <v>14</v>
      </c>
      <c r="B22" s="90" t="s">
        <v>70</v>
      </c>
      <c r="C22" s="91" t="s">
        <v>73</v>
      </c>
      <c r="D22" s="91" t="s">
        <v>63</v>
      </c>
      <c r="E22" s="91">
        <v>9</v>
      </c>
      <c r="F22" s="91">
        <v>5</v>
      </c>
      <c r="G22" s="91">
        <v>1</v>
      </c>
      <c r="H22" s="91">
        <v>4</v>
      </c>
      <c r="I22" s="91"/>
      <c r="J22" s="91">
        <v>2.4E-2</v>
      </c>
      <c r="K22" s="89">
        <v>3.5900000000000001E-2</v>
      </c>
      <c r="L22" s="92">
        <f t="shared" si="0"/>
        <v>2.7044666666666665E-2</v>
      </c>
      <c r="M22" s="93"/>
    </row>
    <row r="23" spans="1:13" s="94" customFormat="1" ht="19.899999999999999" customHeight="1" x14ac:dyDescent="0.25">
      <c r="A23" s="89">
        <v>15</v>
      </c>
      <c r="B23" s="90" t="s">
        <v>70</v>
      </c>
      <c r="C23" s="91">
        <v>5</v>
      </c>
      <c r="D23" s="91" t="s">
        <v>63</v>
      </c>
      <c r="E23" s="91">
        <v>8</v>
      </c>
      <c r="F23" s="91">
        <v>5</v>
      </c>
      <c r="G23" s="91">
        <v>1</v>
      </c>
      <c r="H23" s="91">
        <v>3</v>
      </c>
      <c r="I23" s="91"/>
      <c r="J23" s="91">
        <v>2.7E-2</v>
      </c>
      <c r="K23" s="89">
        <v>3.5900000000000001E-2</v>
      </c>
      <c r="L23" s="92">
        <f t="shared" si="0"/>
        <v>2.7044666666666665E-2</v>
      </c>
      <c r="M23" s="93"/>
    </row>
    <row r="24" spans="1:13" s="94" customFormat="1" ht="19.899999999999999" customHeight="1" x14ac:dyDescent="0.25">
      <c r="A24" s="89">
        <v>16</v>
      </c>
      <c r="B24" s="90" t="s">
        <v>70</v>
      </c>
      <c r="C24" s="91" t="s">
        <v>74</v>
      </c>
      <c r="D24" s="91" t="s">
        <v>63</v>
      </c>
      <c r="E24" s="91">
        <v>8</v>
      </c>
      <c r="F24" s="91">
        <v>5</v>
      </c>
      <c r="G24" s="91">
        <v>1</v>
      </c>
      <c r="H24" s="91">
        <v>3</v>
      </c>
      <c r="I24" s="91"/>
      <c r="J24" s="91">
        <v>2.7E-2</v>
      </c>
      <c r="K24" s="89">
        <v>3.5900000000000001E-2</v>
      </c>
      <c r="L24" s="92">
        <f t="shared" si="0"/>
        <v>2.7044666666666665E-2</v>
      </c>
      <c r="M24" s="93"/>
    </row>
    <row r="25" spans="1:13" s="94" customFormat="1" ht="19.899999999999999" customHeight="1" x14ac:dyDescent="0.25">
      <c r="A25" s="89">
        <v>17</v>
      </c>
      <c r="B25" s="90" t="s">
        <v>70</v>
      </c>
      <c r="C25" s="91" t="s">
        <v>75</v>
      </c>
      <c r="D25" s="91" t="s">
        <v>63</v>
      </c>
      <c r="E25" s="91">
        <v>8</v>
      </c>
      <c r="F25" s="91">
        <v>5</v>
      </c>
      <c r="G25" s="91">
        <v>1</v>
      </c>
      <c r="H25" s="91">
        <v>3</v>
      </c>
      <c r="I25" s="91"/>
      <c r="J25" s="91">
        <v>2.7E-2</v>
      </c>
      <c r="K25" s="89">
        <v>3.5900000000000001E-2</v>
      </c>
      <c r="L25" s="92">
        <f t="shared" si="0"/>
        <v>2.7044666666666665E-2</v>
      </c>
      <c r="M25" s="93"/>
    </row>
    <row r="26" spans="1:13" s="94" customFormat="1" ht="19.899999999999999" customHeight="1" x14ac:dyDescent="0.25">
      <c r="A26" s="89">
        <v>18</v>
      </c>
      <c r="B26" s="90" t="s">
        <v>70</v>
      </c>
      <c r="C26" s="91">
        <v>7</v>
      </c>
      <c r="D26" s="91" t="s">
        <v>63</v>
      </c>
      <c r="E26" s="91">
        <v>8</v>
      </c>
      <c r="F26" s="91">
        <v>5</v>
      </c>
      <c r="G26" s="91">
        <v>1</v>
      </c>
      <c r="H26" s="91">
        <v>4</v>
      </c>
      <c r="I26" s="91"/>
      <c r="J26" s="91">
        <v>2.7E-2</v>
      </c>
      <c r="K26" s="89">
        <v>3.5900000000000001E-2</v>
      </c>
      <c r="L26" s="92">
        <f t="shared" si="0"/>
        <v>2.7044666666666665E-2</v>
      </c>
      <c r="M26" s="93"/>
    </row>
    <row r="27" spans="1:13" s="94" customFormat="1" ht="19.899999999999999" customHeight="1" x14ac:dyDescent="0.25">
      <c r="A27" s="89">
        <v>19</v>
      </c>
      <c r="B27" s="90" t="s">
        <v>70</v>
      </c>
      <c r="C27" s="91">
        <v>9</v>
      </c>
      <c r="D27" s="91" t="s">
        <v>63</v>
      </c>
      <c r="E27" s="91">
        <v>8</v>
      </c>
      <c r="F27" s="91">
        <v>5</v>
      </c>
      <c r="G27" s="91">
        <v>1</v>
      </c>
      <c r="H27" s="91">
        <v>6</v>
      </c>
      <c r="I27" s="91"/>
      <c r="J27" s="91">
        <v>2.7E-2</v>
      </c>
      <c r="K27" s="89">
        <v>3.5900000000000001E-2</v>
      </c>
      <c r="L27" s="92">
        <f t="shared" si="0"/>
        <v>2.7044666666666665E-2</v>
      </c>
      <c r="M27" s="93"/>
    </row>
    <row r="28" spans="1:13" s="94" customFormat="1" ht="19.899999999999999" customHeight="1" x14ac:dyDescent="0.25">
      <c r="A28" s="89">
        <v>20</v>
      </c>
      <c r="B28" s="90" t="s">
        <v>70</v>
      </c>
      <c r="C28" s="91" t="s">
        <v>76</v>
      </c>
      <c r="D28" s="91" t="s">
        <v>63</v>
      </c>
      <c r="E28" s="91">
        <v>8</v>
      </c>
      <c r="F28" s="91">
        <v>5</v>
      </c>
      <c r="G28" s="91">
        <v>1</v>
      </c>
      <c r="H28" s="91">
        <v>5</v>
      </c>
      <c r="I28" s="91"/>
      <c r="J28" s="91">
        <v>2.7E-2</v>
      </c>
      <c r="K28" s="89">
        <v>3.5900000000000001E-2</v>
      </c>
      <c r="L28" s="92">
        <f t="shared" si="0"/>
        <v>2.7044666666666665E-2</v>
      </c>
      <c r="M28" s="93"/>
    </row>
    <row r="29" spans="1:13" s="94" customFormat="1" ht="19.899999999999999" customHeight="1" x14ac:dyDescent="0.25">
      <c r="A29" s="89">
        <v>21</v>
      </c>
      <c r="B29" s="90" t="s">
        <v>70</v>
      </c>
      <c r="C29" s="91" t="s">
        <v>77</v>
      </c>
      <c r="D29" s="91" t="s">
        <v>63</v>
      </c>
      <c r="E29" s="91">
        <v>8</v>
      </c>
      <c r="F29" s="91">
        <v>5</v>
      </c>
      <c r="G29" s="91">
        <v>1</v>
      </c>
      <c r="H29" s="91">
        <v>4</v>
      </c>
      <c r="I29" s="91"/>
      <c r="J29" s="91">
        <v>2.7E-2</v>
      </c>
      <c r="K29" s="89">
        <v>3.5900000000000001E-2</v>
      </c>
      <c r="L29" s="92">
        <f t="shared" si="0"/>
        <v>2.7044666666666665E-2</v>
      </c>
      <c r="M29" s="93"/>
    </row>
    <row r="30" spans="1:13" s="94" customFormat="1" ht="19.899999999999999" customHeight="1" x14ac:dyDescent="0.25">
      <c r="A30" s="89">
        <v>23</v>
      </c>
      <c r="B30" s="90" t="s">
        <v>70</v>
      </c>
      <c r="C30" s="91" t="s">
        <v>78</v>
      </c>
      <c r="D30" s="91" t="s">
        <v>63</v>
      </c>
      <c r="E30" s="91">
        <v>8</v>
      </c>
      <c r="F30" s="91">
        <v>5</v>
      </c>
      <c r="G30" s="91">
        <v>1</v>
      </c>
      <c r="H30" s="91">
        <v>3</v>
      </c>
      <c r="I30" s="91"/>
      <c r="J30" s="91">
        <v>2.7E-2</v>
      </c>
      <c r="K30" s="89">
        <v>3.5900000000000001E-2</v>
      </c>
      <c r="L30" s="92">
        <f>K30*(9.04/12)</f>
        <v>2.7044666666666665E-2</v>
      </c>
      <c r="M30" s="93"/>
    </row>
    <row r="31" spans="1:13" s="94" customFormat="1" ht="19.899999999999999" customHeight="1" x14ac:dyDescent="0.25">
      <c r="A31" s="89">
        <v>22</v>
      </c>
      <c r="B31" s="90" t="s">
        <v>70</v>
      </c>
      <c r="C31" s="91" t="s">
        <v>79</v>
      </c>
      <c r="D31" s="91" t="s">
        <v>63</v>
      </c>
      <c r="E31" s="91">
        <v>8</v>
      </c>
      <c r="F31" s="91">
        <v>5</v>
      </c>
      <c r="G31" s="91">
        <v>1</v>
      </c>
      <c r="H31" s="91">
        <v>6</v>
      </c>
      <c r="I31" s="91"/>
      <c r="J31" s="91">
        <v>2.7E-2</v>
      </c>
      <c r="K31" s="89">
        <v>3.5900000000000001E-2</v>
      </c>
      <c r="L31" s="92">
        <f t="shared" si="0"/>
        <v>2.7044666666666665E-2</v>
      </c>
      <c r="M31" s="93"/>
    </row>
    <row r="32" spans="1:13" s="94" customFormat="1" ht="19.899999999999999" customHeight="1" x14ac:dyDescent="0.25">
      <c r="A32" s="89">
        <v>24</v>
      </c>
      <c r="B32" s="90" t="s">
        <v>70</v>
      </c>
      <c r="C32" s="91">
        <v>13</v>
      </c>
      <c r="D32" s="91" t="s">
        <v>63</v>
      </c>
      <c r="E32" s="91">
        <v>8</v>
      </c>
      <c r="F32" s="91">
        <v>5</v>
      </c>
      <c r="G32" s="91">
        <v>1</v>
      </c>
      <c r="H32" s="91">
        <v>5</v>
      </c>
      <c r="I32" s="91"/>
      <c r="J32" s="91">
        <v>2.7E-2</v>
      </c>
      <c r="K32" s="89">
        <v>3.5900000000000001E-2</v>
      </c>
      <c r="L32" s="92">
        <f t="shared" si="0"/>
        <v>2.7044666666666665E-2</v>
      </c>
      <c r="M32" s="93"/>
    </row>
    <row r="33" spans="1:13" s="94" customFormat="1" ht="19.899999999999999" customHeight="1" x14ac:dyDescent="0.25">
      <c r="A33" s="89">
        <v>25</v>
      </c>
      <c r="B33" s="90" t="s">
        <v>70</v>
      </c>
      <c r="C33" s="91" t="s">
        <v>80</v>
      </c>
      <c r="D33" s="91" t="s">
        <v>63</v>
      </c>
      <c r="E33" s="91">
        <v>8</v>
      </c>
      <c r="F33" s="91">
        <v>5</v>
      </c>
      <c r="G33" s="91">
        <v>1</v>
      </c>
      <c r="H33" s="91">
        <v>4</v>
      </c>
      <c r="I33" s="91"/>
      <c r="J33" s="91">
        <v>2.7E-2</v>
      </c>
      <c r="K33" s="89">
        <v>3.5900000000000001E-2</v>
      </c>
      <c r="L33" s="92">
        <f t="shared" si="0"/>
        <v>2.7044666666666665E-2</v>
      </c>
      <c r="M33" s="93"/>
    </row>
    <row r="34" spans="1:13" s="94" customFormat="1" ht="19.899999999999999" customHeight="1" x14ac:dyDescent="0.25">
      <c r="A34" s="89">
        <v>26</v>
      </c>
      <c r="B34" s="90" t="s">
        <v>70</v>
      </c>
      <c r="C34" s="91" t="s">
        <v>81</v>
      </c>
      <c r="D34" s="91" t="s">
        <v>63</v>
      </c>
      <c r="E34" s="91">
        <v>9</v>
      </c>
      <c r="F34" s="91">
        <v>5</v>
      </c>
      <c r="G34" s="91">
        <v>1</v>
      </c>
      <c r="H34" s="91">
        <v>5</v>
      </c>
      <c r="I34" s="91"/>
      <c r="J34" s="91">
        <v>2.4E-2</v>
      </c>
      <c r="K34" s="89">
        <v>3.5900000000000001E-2</v>
      </c>
      <c r="L34" s="92">
        <f t="shared" si="0"/>
        <v>2.7044666666666665E-2</v>
      </c>
      <c r="M34" s="93"/>
    </row>
    <row r="35" spans="1:13" s="94" customFormat="1" ht="19.899999999999999" customHeight="1" x14ac:dyDescent="0.25">
      <c r="A35" s="89">
        <v>27</v>
      </c>
      <c r="B35" s="90" t="s">
        <v>70</v>
      </c>
      <c r="C35" s="91">
        <v>17</v>
      </c>
      <c r="D35" s="91" t="s">
        <v>63</v>
      </c>
      <c r="E35" s="91">
        <v>8</v>
      </c>
      <c r="F35" s="91">
        <v>5</v>
      </c>
      <c r="G35" s="91">
        <v>1</v>
      </c>
      <c r="H35" s="91">
        <v>5</v>
      </c>
      <c r="I35" s="91"/>
      <c r="J35" s="91">
        <v>2.7E-2</v>
      </c>
      <c r="K35" s="89">
        <v>3.5900000000000001E-2</v>
      </c>
      <c r="L35" s="92">
        <f t="shared" si="0"/>
        <v>2.7044666666666665E-2</v>
      </c>
      <c r="M35" s="93"/>
    </row>
    <row r="36" spans="1:13" s="94" customFormat="1" ht="19.899999999999999" customHeight="1" x14ac:dyDescent="0.25">
      <c r="A36" s="89">
        <v>28</v>
      </c>
      <c r="B36" s="90" t="s">
        <v>70</v>
      </c>
      <c r="C36" s="91" t="s">
        <v>82</v>
      </c>
      <c r="D36" s="91" t="s">
        <v>63</v>
      </c>
      <c r="E36" s="91">
        <v>8</v>
      </c>
      <c r="F36" s="91">
        <v>5</v>
      </c>
      <c r="G36" s="91">
        <v>1</v>
      </c>
      <c r="H36" s="91">
        <v>4</v>
      </c>
      <c r="I36" s="91"/>
      <c r="J36" s="91">
        <v>2.7E-2</v>
      </c>
      <c r="K36" s="89">
        <v>3.5900000000000001E-2</v>
      </c>
      <c r="L36" s="92">
        <f t="shared" si="0"/>
        <v>2.7044666666666665E-2</v>
      </c>
      <c r="M36" s="93"/>
    </row>
    <row r="37" spans="1:13" s="94" customFormat="1" ht="19.899999999999999" customHeight="1" x14ac:dyDescent="0.25">
      <c r="A37" s="89">
        <v>29</v>
      </c>
      <c r="B37" s="90" t="s">
        <v>70</v>
      </c>
      <c r="C37" s="91" t="s">
        <v>83</v>
      </c>
      <c r="D37" s="91" t="s">
        <v>63</v>
      </c>
      <c r="E37" s="91">
        <v>8</v>
      </c>
      <c r="F37" s="91">
        <v>5</v>
      </c>
      <c r="G37" s="91">
        <v>1</v>
      </c>
      <c r="H37" s="91">
        <v>3</v>
      </c>
      <c r="I37" s="91"/>
      <c r="J37" s="91">
        <v>2.7E-2</v>
      </c>
      <c r="K37" s="89">
        <v>3.5900000000000001E-2</v>
      </c>
      <c r="L37" s="92">
        <f t="shared" si="0"/>
        <v>2.7044666666666665E-2</v>
      </c>
      <c r="M37" s="93"/>
    </row>
    <row r="38" spans="1:13" s="94" customFormat="1" ht="19.899999999999999" customHeight="1" x14ac:dyDescent="0.25">
      <c r="A38" s="89">
        <v>30</v>
      </c>
      <c r="B38" s="90" t="s">
        <v>70</v>
      </c>
      <c r="C38" s="91">
        <v>21</v>
      </c>
      <c r="D38" s="91" t="s">
        <v>63</v>
      </c>
      <c r="E38" s="91">
        <v>8</v>
      </c>
      <c r="F38" s="91">
        <v>5</v>
      </c>
      <c r="G38" s="91">
        <v>1</v>
      </c>
      <c r="H38" s="91">
        <v>6</v>
      </c>
      <c r="I38" s="91"/>
      <c r="J38" s="91">
        <v>2.7E-2</v>
      </c>
      <c r="K38" s="89">
        <v>3.5900000000000001E-2</v>
      </c>
      <c r="L38" s="92">
        <f t="shared" si="0"/>
        <v>2.7044666666666665E-2</v>
      </c>
      <c r="M38" s="93"/>
    </row>
    <row r="39" spans="1:13" s="94" customFormat="1" ht="19.899999999999999" customHeight="1" x14ac:dyDescent="0.25">
      <c r="A39" s="89">
        <v>31</v>
      </c>
      <c r="B39" s="90" t="s">
        <v>70</v>
      </c>
      <c r="C39" s="91" t="s">
        <v>84</v>
      </c>
      <c r="D39" s="91" t="s">
        <v>63</v>
      </c>
      <c r="E39" s="91">
        <v>8</v>
      </c>
      <c r="F39" s="91">
        <v>5</v>
      </c>
      <c r="G39" s="91">
        <v>1</v>
      </c>
      <c r="H39" s="91">
        <v>4</v>
      </c>
      <c r="I39" s="91"/>
      <c r="J39" s="91">
        <v>2.7E-2</v>
      </c>
      <c r="K39" s="89">
        <v>3.5900000000000001E-2</v>
      </c>
      <c r="L39" s="92">
        <f t="shared" si="0"/>
        <v>2.7044666666666665E-2</v>
      </c>
      <c r="M39" s="93"/>
    </row>
    <row r="40" spans="1:13" s="94" customFormat="1" ht="19.899999999999999" customHeight="1" x14ac:dyDescent="0.25">
      <c r="A40" s="89">
        <v>32</v>
      </c>
      <c r="B40" s="90" t="s">
        <v>70</v>
      </c>
      <c r="C40" s="91" t="s">
        <v>85</v>
      </c>
      <c r="D40" s="91" t="s">
        <v>63</v>
      </c>
      <c r="E40" s="91">
        <v>8</v>
      </c>
      <c r="F40" s="91">
        <v>5</v>
      </c>
      <c r="G40" s="91">
        <v>1</v>
      </c>
      <c r="H40" s="91">
        <v>3</v>
      </c>
      <c r="I40" s="91"/>
      <c r="J40" s="91">
        <v>2.7E-2</v>
      </c>
      <c r="K40" s="89">
        <v>3.5900000000000001E-2</v>
      </c>
      <c r="L40" s="92">
        <f t="shared" si="0"/>
        <v>2.7044666666666665E-2</v>
      </c>
      <c r="M40" s="93"/>
    </row>
    <row r="41" spans="1:13" s="94" customFormat="1" ht="19.899999999999999" customHeight="1" x14ac:dyDescent="0.25">
      <c r="A41" s="89">
        <v>33</v>
      </c>
      <c r="B41" s="90" t="s">
        <v>86</v>
      </c>
      <c r="C41" s="91">
        <v>3</v>
      </c>
      <c r="D41" s="91" t="s">
        <v>63</v>
      </c>
      <c r="E41" s="91">
        <v>8</v>
      </c>
      <c r="F41" s="91">
        <v>5</v>
      </c>
      <c r="G41" s="91">
        <v>1</v>
      </c>
      <c r="H41" s="91">
        <v>3</v>
      </c>
      <c r="I41" s="91"/>
      <c r="J41" s="91">
        <v>2.7E-2</v>
      </c>
      <c r="K41" s="89">
        <v>3.5900000000000001E-2</v>
      </c>
      <c r="L41" s="92">
        <f t="shared" si="0"/>
        <v>2.7044666666666665E-2</v>
      </c>
      <c r="M41" s="93"/>
    </row>
    <row r="42" spans="1:13" s="94" customFormat="1" ht="19.899999999999999" customHeight="1" x14ac:dyDescent="0.25">
      <c r="A42" s="89">
        <v>34</v>
      </c>
      <c r="B42" s="90" t="s">
        <v>86</v>
      </c>
      <c r="C42" s="91" t="s">
        <v>71</v>
      </c>
      <c r="D42" s="91" t="s">
        <v>63</v>
      </c>
      <c r="E42" s="91">
        <v>8</v>
      </c>
      <c r="F42" s="91">
        <v>5</v>
      </c>
      <c r="G42" s="91">
        <v>1</v>
      </c>
      <c r="H42" s="91">
        <v>3</v>
      </c>
      <c r="I42" s="91"/>
      <c r="J42" s="91">
        <v>2.7E-2</v>
      </c>
      <c r="K42" s="89">
        <v>3.5900000000000001E-2</v>
      </c>
      <c r="L42" s="92">
        <f>K42*(9.04/12)</f>
        <v>2.7044666666666665E-2</v>
      </c>
      <c r="M42" s="93"/>
    </row>
    <row r="43" spans="1:13" s="94" customFormat="1" ht="19.899999999999999" customHeight="1" x14ac:dyDescent="0.25">
      <c r="A43" s="89">
        <v>35</v>
      </c>
      <c r="B43" s="90" t="s">
        <v>86</v>
      </c>
      <c r="C43" s="91">
        <v>5</v>
      </c>
      <c r="D43" s="91" t="s">
        <v>63</v>
      </c>
      <c r="E43" s="91">
        <v>8</v>
      </c>
      <c r="F43" s="91">
        <v>5</v>
      </c>
      <c r="G43" s="91">
        <v>1</v>
      </c>
      <c r="H43" s="91">
        <v>5</v>
      </c>
      <c r="I43" s="91"/>
      <c r="J43" s="91">
        <v>2.7E-2</v>
      </c>
      <c r="K43" s="89">
        <v>3.5900000000000001E-2</v>
      </c>
      <c r="L43" s="92">
        <f t="shared" si="0"/>
        <v>2.7044666666666665E-2</v>
      </c>
      <c r="M43" s="93"/>
    </row>
    <row r="44" spans="1:13" s="94" customFormat="1" ht="19.899999999999999" customHeight="1" x14ac:dyDescent="0.25">
      <c r="A44" s="89">
        <v>36</v>
      </c>
      <c r="B44" s="90" t="s">
        <v>86</v>
      </c>
      <c r="C44" s="91">
        <v>7</v>
      </c>
      <c r="D44" s="91" t="s">
        <v>63</v>
      </c>
      <c r="E44" s="91">
        <v>8</v>
      </c>
      <c r="F44" s="91">
        <v>5</v>
      </c>
      <c r="G44" s="91">
        <v>1</v>
      </c>
      <c r="H44" s="91">
        <v>7</v>
      </c>
      <c r="I44" s="91"/>
      <c r="J44" s="91">
        <v>2.7E-2</v>
      </c>
      <c r="K44" s="89">
        <v>3.5900000000000001E-2</v>
      </c>
      <c r="L44" s="92">
        <f t="shared" si="0"/>
        <v>2.7044666666666665E-2</v>
      </c>
      <c r="M44" s="93"/>
    </row>
    <row r="45" spans="1:13" s="94" customFormat="1" ht="19.899999999999999" customHeight="1" x14ac:dyDescent="0.25">
      <c r="A45" s="89">
        <v>37</v>
      </c>
      <c r="B45" s="90" t="s">
        <v>86</v>
      </c>
      <c r="C45" s="91">
        <v>9</v>
      </c>
      <c r="D45" s="91" t="s">
        <v>63</v>
      </c>
      <c r="E45" s="91">
        <v>8</v>
      </c>
      <c r="F45" s="91">
        <v>5</v>
      </c>
      <c r="G45" s="91">
        <v>1</v>
      </c>
      <c r="H45" s="91">
        <v>3</v>
      </c>
      <c r="I45" s="91"/>
      <c r="J45" s="91">
        <v>2.7E-2</v>
      </c>
      <c r="K45" s="89">
        <v>3.5900000000000001E-2</v>
      </c>
      <c r="L45" s="92">
        <f t="shared" si="0"/>
        <v>2.7044666666666665E-2</v>
      </c>
      <c r="M45" s="93"/>
    </row>
    <row r="46" spans="1:13" s="94" customFormat="1" ht="19.899999999999999" customHeight="1" x14ac:dyDescent="0.25">
      <c r="A46" s="89">
        <v>38</v>
      </c>
      <c r="B46" s="90" t="s">
        <v>86</v>
      </c>
      <c r="C46" s="91" t="s">
        <v>87</v>
      </c>
      <c r="D46" s="91" t="s">
        <v>63</v>
      </c>
      <c r="E46" s="91">
        <v>8</v>
      </c>
      <c r="F46" s="91">
        <v>5</v>
      </c>
      <c r="G46" s="91">
        <v>1</v>
      </c>
      <c r="H46" s="91">
        <v>3</v>
      </c>
      <c r="I46" s="91"/>
      <c r="J46" s="91">
        <v>2.7E-2</v>
      </c>
      <c r="K46" s="89">
        <v>3.5900000000000001E-2</v>
      </c>
      <c r="L46" s="92">
        <f t="shared" si="0"/>
        <v>2.7044666666666665E-2</v>
      </c>
      <c r="M46" s="93"/>
    </row>
    <row r="47" spans="1:13" s="94" customFormat="1" ht="19.899999999999999" customHeight="1" x14ac:dyDescent="0.25">
      <c r="A47" s="99">
        <v>39</v>
      </c>
      <c r="B47" s="133" t="s">
        <v>88</v>
      </c>
      <c r="C47" s="134">
        <v>20</v>
      </c>
      <c r="D47" s="100" t="s">
        <v>63</v>
      </c>
      <c r="E47" s="100">
        <v>1</v>
      </c>
      <c r="F47" s="101" t="s">
        <v>89</v>
      </c>
      <c r="G47" s="100">
        <v>1</v>
      </c>
      <c r="H47" s="102">
        <v>2</v>
      </c>
      <c r="I47" s="100"/>
      <c r="J47" s="103">
        <f>0.026</f>
        <v>2.5999999999999999E-2</v>
      </c>
      <c r="K47" s="89">
        <v>4.3499999999999997E-2</v>
      </c>
      <c r="L47" s="92">
        <f t="shared" si="0"/>
        <v>3.2769999999999994E-2</v>
      </c>
      <c r="M47" s="104" t="s">
        <v>90</v>
      </c>
    </row>
    <row r="48" spans="1:13" s="94" customFormat="1" ht="19.899999999999999" customHeight="1" x14ac:dyDescent="0.25">
      <c r="A48" s="105"/>
      <c r="B48" s="135"/>
      <c r="C48" s="136"/>
      <c r="D48" s="106"/>
      <c r="E48" s="106"/>
      <c r="F48" s="107"/>
      <c r="G48" s="106"/>
      <c r="H48" s="108"/>
      <c r="I48" s="106"/>
      <c r="J48" s="103">
        <f>0.026</f>
        <v>2.5999999999999999E-2</v>
      </c>
      <c r="K48" s="89">
        <v>4.2299999999999997E-2</v>
      </c>
      <c r="L48" s="92">
        <f t="shared" si="0"/>
        <v>3.1865999999999998E-2</v>
      </c>
      <c r="M48" s="104" t="s">
        <v>91</v>
      </c>
    </row>
    <row r="49" spans="1:13" s="94" customFormat="1" ht="19.899999999999999" customHeight="1" x14ac:dyDescent="0.25">
      <c r="A49" s="89">
        <v>40</v>
      </c>
      <c r="B49" s="90" t="s">
        <v>88</v>
      </c>
      <c r="C49" s="91" t="s">
        <v>92</v>
      </c>
      <c r="D49" s="91" t="s">
        <v>63</v>
      </c>
      <c r="E49" s="103">
        <v>1</v>
      </c>
      <c r="F49" s="91">
        <v>9</v>
      </c>
      <c r="G49" s="91">
        <v>1</v>
      </c>
      <c r="H49" s="91">
        <v>2</v>
      </c>
      <c r="I49" s="91"/>
      <c r="J49" s="91">
        <f>0.026</f>
        <v>2.5999999999999999E-2</v>
      </c>
      <c r="K49" s="89">
        <f>0.0342</f>
        <v>3.4200000000000001E-2</v>
      </c>
      <c r="L49" s="92">
        <f t="shared" si="0"/>
        <v>2.5763999999999999E-2</v>
      </c>
      <c r="M49" s="93"/>
    </row>
    <row r="50" spans="1:13" s="109" customFormat="1" ht="19.899999999999999" customHeight="1" x14ac:dyDescent="0.25">
      <c r="A50" s="89">
        <v>41</v>
      </c>
      <c r="B50" s="90" t="s">
        <v>86</v>
      </c>
      <c r="C50" s="91">
        <v>26</v>
      </c>
      <c r="D50" s="91" t="s">
        <v>63</v>
      </c>
      <c r="E50" s="91">
        <v>8</v>
      </c>
      <c r="F50" s="91">
        <v>5</v>
      </c>
      <c r="G50" s="91">
        <v>1</v>
      </c>
      <c r="H50" s="91">
        <v>5</v>
      </c>
      <c r="I50" s="91"/>
      <c r="J50" s="91">
        <v>2.7E-2</v>
      </c>
      <c r="K50" s="89">
        <v>3.5900000000000001E-2</v>
      </c>
      <c r="L50" s="92">
        <f t="shared" si="0"/>
        <v>2.7044666666666665E-2</v>
      </c>
      <c r="M50" s="93"/>
    </row>
    <row r="51" spans="1:13" s="94" customFormat="1" ht="19.899999999999999" customHeight="1" x14ac:dyDescent="0.25">
      <c r="A51" s="89">
        <v>42</v>
      </c>
      <c r="B51" s="110" t="s">
        <v>86</v>
      </c>
      <c r="C51" s="111">
        <v>30</v>
      </c>
      <c r="D51" s="111" t="s">
        <v>63</v>
      </c>
      <c r="E51" s="111">
        <v>8</v>
      </c>
      <c r="F51" s="111">
        <v>5</v>
      </c>
      <c r="G51" s="111">
        <v>1</v>
      </c>
      <c r="H51" s="111">
        <v>6</v>
      </c>
      <c r="I51" s="111"/>
      <c r="J51" s="111">
        <v>2.7E-2</v>
      </c>
      <c r="K51" s="112">
        <v>3.5900000000000001E-2</v>
      </c>
      <c r="L51" s="113">
        <f t="shared" si="0"/>
        <v>2.7044666666666665E-2</v>
      </c>
      <c r="M51" s="114"/>
    </row>
    <row r="52" spans="1:13" s="94" customFormat="1" ht="19.899999999999999" customHeight="1" x14ac:dyDescent="0.25">
      <c r="A52" s="89">
        <v>43</v>
      </c>
      <c r="B52" s="90" t="s">
        <v>86</v>
      </c>
      <c r="C52" s="91" t="s">
        <v>93</v>
      </c>
      <c r="D52" s="91" t="s">
        <v>63</v>
      </c>
      <c r="E52" s="91">
        <v>8</v>
      </c>
      <c r="F52" s="91">
        <v>5</v>
      </c>
      <c r="G52" s="91">
        <v>1</v>
      </c>
      <c r="H52" s="91">
        <v>4</v>
      </c>
      <c r="I52" s="91"/>
      <c r="J52" s="91">
        <v>2.7E-2</v>
      </c>
      <c r="K52" s="89">
        <v>3.5900000000000001E-2</v>
      </c>
      <c r="L52" s="92">
        <f t="shared" si="0"/>
        <v>2.7044666666666665E-2</v>
      </c>
      <c r="M52" s="93"/>
    </row>
    <row r="53" spans="1:13" s="94" customFormat="1" ht="19.899999999999999" customHeight="1" x14ac:dyDescent="0.25">
      <c r="A53" s="89">
        <v>44</v>
      </c>
      <c r="B53" s="90" t="s">
        <v>86</v>
      </c>
      <c r="C53" s="91" t="s">
        <v>94</v>
      </c>
      <c r="D53" s="91" t="s">
        <v>63</v>
      </c>
      <c r="E53" s="91">
        <v>8</v>
      </c>
      <c r="F53" s="91">
        <v>5</v>
      </c>
      <c r="G53" s="91">
        <v>1</v>
      </c>
      <c r="H53" s="91">
        <v>5</v>
      </c>
      <c r="I53" s="115"/>
      <c r="J53" s="91">
        <v>2.7E-2</v>
      </c>
      <c r="K53" s="89">
        <v>3.5900000000000001E-2</v>
      </c>
      <c r="L53" s="92">
        <f t="shared" si="0"/>
        <v>2.7044666666666665E-2</v>
      </c>
      <c r="M53" s="93"/>
    </row>
    <row r="54" spans="1:13" s="94" customFormat="1" ht="19.899999999999999" customHeight="1" x14ac:dyDescent="0.25">
      <c r="A54" s="89">
        <v>45</v>
      </c>
      <c r="B54" s="90" t="s">
        <v>86</v>
      </c>
      <c r="C54" s="91">
        <v>32</v>
      </c>
      <c r="D54" s="91" t="s">
        <v>63</v>
      </c>
      <c r="E54" s="91">
        <v>8</v>
      </c>
      <c r="F54" s="91">
        <v>5</v>
      </c>
      <c r="G54" s="91">
        <v>1</v>
      </c>
      <c r="H54" s="91">
        <v>5</v>
      </c>
      <c r="I54" s="91"/>
      <c r="J54" s="91">
        <v>2.7E-2</v>
      </c>
      <c r="K54" s="89">
        <v>3.5900000000000001E-2</v>
      </c>
      <c r="L54" s="92">
        <f t="shared" si="0"/>
        <v>2.7044666666666665E-2</v>
      </c>
      <c r="M54" s="93"/>
    </row>
    <row r="55" spans="1:13" s="94" customFormat="1" ht="19.899999999999999" customHeight="1" x14ac:dyDescent="0.25">
      <c r="A55" s="89">
        <v>46</v>
      </c>
      <c r="B55" s="90" t="s">
        <v>86</v>
      </c>
      <c r="C55" s="91">
        <v>34</v>
      </c>
      <c r="D55" s="91" t="s">
        <v>63</v>
      </c>
      <c r="E55" s="91">
        <v>8</v>
      </c>
      <c r="F55" s="91">
        <v>5</v>
      </c>
      <c r="G55" s="91">
        <v>1</v>
      </c>
      <c r="H55" s="91">
        <v>6</v>
      </c>
      <c r="I55" s="91"/>
      <c r="J55" s="91">
        <v>2.7E-2</v>
      </c>
      <c r="K55" s="89">
        <v>3.5900000000000001E-2</v>
      </c>
      <c r="L55" s="92">
        <f t="shared" si="0"/>
        <v>2.7044666666666665E-2</v>
      </c>
      <c r="M55" s="93"/>
    </row>
    <row r="56" spans="1:13" s="94" customFormat="1" ht="19.899999999999999" customHeight="1" x14ac:dyDescent="0.25">
      <c r="A56" s="89">
        <v>47</v>
      </c>
      <c r="B56" s="90" t="s">
        <v>86</v>
      </c>
      <c r="C56" s="91" t="s">
        <v>95</v>
      </c>
      <c r="D56" s="91" t="s">
        <v>63</v>
      </c>
      <c r="E56" s="91">
        <v>8</v>
      </c>
      <c r="F56" s="91">
        <v>5</v>
      </c>
      <c r="G56" s="91">
        <v>1</v>
      </c>
      <c r="H56" s="91">
        <v>3</v>
      </c>
      <c r="I56" s="91"/>
      <c r="J56" s="91">
        <v>2.7E-2</v>
      </c>
      <c r="K56" s="89">
        <v>3.5900000000000001E-2</v>
      </c>
      <c r="L56" s="92">
        <f t="shared" si="0"/>
        <v>2.7044666666666665E-2</v>
      </c>
      <c r="M56" s="93"/>
    </row>
    <row r="57" spans="1:13" s="94" customFormat="1" ht="19.899999999999999" customHeight="1" x14ac:dyDescent="0.25">
      <c r="A57" s="89">
        <v>48</v>
      </c>
      <c r="B57" s="90" t="s">
        <v>86</v>
      </c>
      <c r="C57" s="91" t="s">
        <v>96</v>
      </c>
      <c r="D57" s="91" t="s">
        <v>63</v>
      </c>
      <c r="E57" s="91">
        <v>8</v>
      </c>
      <c r="F57" s="91">
        <v>5</v>
      </c>
      <c r="G57" s="91">
        <v>1</v>
      </c>
      <c r="H57" s="91">
        <v>6</v>
      </c>
      <c r="I57" s="91"/>
      <c r="J57" s="91">
        <v>2.7E-2</v>
      </c>
      <c r="K57" s="89">
        <v>3.5900000000000001E-2</v>
      </c>
      <c r="L57" s="92">
        <f t="shared" si="0"/>
        <v>2.7044666666666665E-2</v>
      </c>
      <c r="M57" s="93"/>
    </row>
    <row r="58" spans="1:13" s="94" customFormat="1" ht="19.899999999999999" customHeight="1" x14ac:dyDescent="0.25">
      <c r="A58" s="89">
        <v>49</v>
      </c>
      <c r="B58" s="90" t="s">
        <v>86</v>
      </c>
      <c r="C58" s="91">
        <v>36</v>
      </c>
      <c r="D58" s="91" t="s">
        <v>63</v>
      </c>
      <c r="E58" s="103">
        <v>1</v>
      </c>
      <c r="F58" s="91">
        <v>9</v>
      </c>
      <c r="G58" s="91">
        <v>1</v>
      </c>
      <c r="H58" s="91">
        <v>2</v>
      </c>
      <c r="I58" s="91"/>
      <c r="J58" s="91">
        <f t="shared" ref="J58:J60" si="1">0.026</f>
        <v>2.5999999999999999E-2</v>
      </c>
      <c r="K58" s="89">
        <f>0.0342</f>
        <v>3.4200000000000001E-2</v>
      </c>
      <c r="L58" s="92">
        <f t="shared" si="0"/>
        <v>2.5763999999999999E-2</v>
      </c>
      <c r="M58" s="93"/>
    </row>
    <row r="59" spans="1:13" s="94" customFormat="1" ht="19.899999999999999" customHeight="1" x14ac:dyDescent="0.25">
      <c r="A59" s="89">
        <v>50</v>
      </c>
      <c r="B59" s="90" t="s">
        <v>86</v>
      </c>
      <c r="C59" s="91" t="s">
        <v>97</v>
      </c>
      <c r="D59" s="91" t="s">
        <v>63</v>
      </c>
      <c r="E59" s="91" t="s">
        <v>98</v>
      </c>
      <c r="F59" s="91">
        <v>9</v>
      </c>
      <c r="G59" s="91">
        <v>1</v>
      </c>
      <c r="H59" s="91">
        <v>2</v>
      </c>
      <c r="I59" s="91"/>
      <c r="J59" s="91">
        <v>2.5999999999999999E-2</v>
      </c>
      <c r="K59" s="89">
        <v>3.4200000000000001E-2</v>
      </c>
      <c r="L59" s="92">
        <f t="shared" si="0"/>
        <v>2.5763999999999999E-2</v>
      </c>
      <c r="M59" s="93"/>
    </row>
    <row r="60" spans="1:13" s="94" customFormat="1" ht="19.899999999999999" customHeight="1" x14ac:dyDescent="0.25">
      <c r="A60" s="89">
        <v>51</v>
      </c>
      <c r="B60" s="90" t="s">
        <v>86</v>
      </c>
      <c r="C60" s="115">
        <v>40</v>
      </c>
      <c r="D60" s="115" t="s">
        <v>63</v>
      </c>
      <c r="E60" s="103">
        <v>1</v>
      </c>
      <c r="F60" s="115">
        <v>9</v>
      </c>
      <c r="G60" s="115">
        <v>1</v>
      </c>
      <c r="H60" s="115">
        <v>3</v>
      </c>
      <c r="I60" s="91"/>
      <c r="J60" s="91">
        <f t="shared" si="1"/>
        <v>2.5999999999999999E-2</v>
      </c>
      <c r="K60" s="89">
        <f>0.0342</f>
        <v>3.4200000000000001E-2</v>
      </c>
      <c r="L60" s="92">
        <f t="shared" si="0"/>
        <v>2.5763999999999999E-2</v>
      </c>
      <c r="M60" s="93"/>
    </row>
    <row r="61" spans="1:13" s="94" customFormat="1" ht="19.899999999999999" customHeight="1" x14ac:dyDescent="0.25">
      <c r="A61" s="89">
        <v>52</v>
      </c>
      <c r="B61" s="90" t="s">
        <v>86</v>
      </c>
      <c r="C61" s="91">
        <v>42</v>
      </c>
      <c r="D61" s="91" t="s">
        <v>63</v>
      </c>
      <c r="E61" s="91">
        <v>8</v>
      </c>
      <c r="F61" s="91">
        <v>5</v>
      </c>
      <c r="G61" s="91">
        <v>1</v>
      </c>
      <c r="H61" s="91">
        <v>6</v>
      </c>
      <c r="I61" s="91"/>
      <c r="J61" s="91">
        <v>2.7E-2</v>
      </c>
      <c r="K61" s="89">
        <v>3.5900000000000001E-2</v>
      </c>
      <c r="L61" s="92">
        <f t="shared" si="0"/>
        <v>2.7044666666666665E-2</v>
      </c>
      <c r="M61" s="93"/>
    </row>
    <row r="62" spans="1:13" s="94" customFormat="1" ht="19.899999999999999" customHeight="1" x14ac:dyDescent="0.25">
      <c r="A62" s="89">
        <v>53</v>
      </c>
      <c r="B62" s="90" t="s">
        <v>86</v>
      </c>
      <c r="C62" s="91" t="s">
        <v>99</v>
      </c>
      <c r="D62" s="91" t="s">
        <v>63</v>
      </c>
      <c r="E62" s="91">
        <v>8</v>
      </c>
      <c r="F62" s="91">
        <v>5</v>
      </c>
      <c r="G62" s="91">
        <v>1</v>
      </c>
      <c r="H62" s="91">
        <v>3</v>
      </c>
      <c r="I62" s="91"/>
      <c r="J62" s="91">
        <v>2.7E-2</v>
      </c>
      <c r="K62" s="89">
        <v>3.5900000000000001E-2</v>
      </c>
      <c r="L62" s="92">
        <f t="shared" si="0"/>
        <v>2.7044666666666665E-2</v>
      </c>
      <c r="M62" s="93"/>
    </row>
    <row r="63" spans="1:13" s="94" customFormat="1" ht="19.899999999999999" customHeight="1" x14ac:dyDescent="0.25">
      <c r="A63" s="89">
        <v>54</v>
      </c>
      <c r="B63" s="90" t="s">
        <v>88</v>
      </c>
      <c r="C63" s="91" t="s">
        <v>100</v>
      </c>
      <c r="D63" s="91" t="s">
        <v>63</v>
      </c>
      <c r="E63" s="91">
        <v>8</v>
      </c>
      <c r="F63" s="91">
        <v>5</v>
      </c>
      <c r="G63" s="91">
        <v>1</v>
      </c>
      <c r="H63" s="91">
        <v>4</v>
      </c>
      <c r="I63" s="98"/>
      <c r="J63" s="91">
        <v>2.7E-2</v>
      </c>
      <c r="K63" s="89">
        <v>3.5900000000000001E-2</v>
      </c>
      <c r="L63" s="92">
        <f t="shared" si="0"/>
        <v>2.7044666666666665E-2</v>
      </c>
      <c r="M63" s="93"/>
    </row>
    <row r="64" spans="1:13" s="94" customFormat="1" ht="19.899999999999999" customHeight="1" x14ac:dyDescent="0.25">
      <c r="A64" s="89">
        <v>55</v>
      </c>
      <c r="B64" s="90" t="s">
        <v>86</v>
      </c>
      <c r="C64" s="91">
        <v>44</v>
      </c>
      <c r="D64" s="91" t="s">
        <v>63</v>
      </c>
      <c r="E64" s="91">
        <v>8</v>
      </c>
      <c r="F64" s="91">
        <v>5</v>
      </c>
      <c r="G64" s="91">
        <v>1</v>
      </c>
      <c r="H64" s="91">
        <v>4</v>
      </c>
      <c r="I64" s="91"/>
      <c r="J64" s="91">
        <v>2.7E-2</v>
      </c>
      <c r="K64" s="89">
        <v>3.5900000000000001E-2</v>
      </c>
      <c r="L64" s="92">
        <f t="shared" si="0"/>
        <v>2.7044666666666665E-2</v>
      </c>
      <c r="M64" s="93"/>
    </row>
    <row r="65" spans="1:13" s="94" customFormat="1" ht="19.899999999999999" customHeight="1" x14ac:dyDescent="0.25">
      <c r="A65" s="89">
        <v>56</v>
      </c>
      <c r="B65" s="90" t="s">
        <v>88</v>
      </c>
      <c r="C65" s="91" t="s">
        <v>101</v>
      </c>
      <c r="D65" s="91" t="s">
        <v>63</v>
      </c>
      <c r="E65" s="91">
        <v>8</v>
      </c>
      <c r="F65" s="91">
        <v>5</v>
      </c>
      <c r="G65" s="91">
        <v>1</v>
      </c>
      <c r="H65" s="91">
        <v>4</v>
      </c>
      <c r="I65" s="91"/>
      <c r="J65" s="91">
        <v>2.7E-2</v>
      </c>
      <c r="K65" s="89">
        <v>3.5900000000000001E-2</v>
      </c>
      <c r="L65" s="92">
        <f t="shared" si="0"/>
        <v>2.7044666666666665E-2</v>
      </c>
      <c r="M65" s="93"/>
    </row>
    <row r="66" spans="1:13" s="94" customFormat="1" ht="19.899999999999999" customHeight="1" x14ac:dyDescent="0.25">
      <c r="A66" s="89">
        <v>57</v>
      </c>
      <c r="B66" s="90" t="s">
        <v>86</v>
      </c>
      <c r="C66" s="91" t="s">
        <v>102</v>
      </c>
      <c r="D66" s="91" t="s">
        <v>63</v>
      </c>
      <c r="E66" s="91">
        <v>8</v>
      </c>
      <c r="F66" s="91">
        <v>5</v>
      </c>
      <c r="G66" s="91">
        <v>1</v>
      </c>
      <c r="H66" s="91">
        <v>6</v>
      </c>
      <c r="I66" s="91"/>
      <c r="J66" s="91">
        <v>2.7E-2</v>
      </c>
      <c r="K66" s="89">
        <v>3.5900000000000001E-2</v>
      </c>
      <c r="L66" s="92">
        <f t="shared" si="0"/>
        <v>2.7044666666666665E-2</v>
      </c>
      <c r="M66" s="93"/>
    </row>
    <row r="67" spans="1:13" s="94" customFormat="1" ht="19.899999999999999" customHeight="1" x14ac:dyDescent="0.25">
      <c r="A67" s="89">
        <v>58</v>
      </c>
      <c r="B67" s="90" t="s">
        <v>86</v>
      </c>
      <c r="C67" s="91" t="s">
        <v>103</v>
      </c>
      <c r="D67" s="91" t="s">
        <v>63</v>
      </c>
      <c r="E67" s="91">
        <v>8</v>
      </c>
      <c r="F67" s="91">
        <v>5</v>
      </c>
      <c r="G67" s="91">
        <v>1</v>
      </c>
      <c r="H67" s="91">
        <v>4</v>
      </c>
      <c r="I67" s="91"/>
      <c r="J67" s="91">
        <v>2.7E-2</v>
      </c>
      <c r="K67" s="89">
        <v>3.5900000000000001E-2</v>
      </c>
      <c r="L67" s="92">
        <f t="shared" si="0"/>
        <v>2.7044666666666665E-2</v>
      </c>
      <c r="M67" s="93"/>
    </row>
    <row r="68" spans="1:13" s="94" customFormat="1" ht="19.899999999999999" customHeight="1" x14ac:dyDescent="0.25">
      <c r="A68" s="89">
        <v>59</v>
      </c>
      <c r="B68" s="90" t="s">
        <v>104</v>
      </c>
      <c r="C68" s="91" t="s">
        <v>80</v>
      </c>
      <c r="D68" s="91" t="s">
        <v>63</v>
      </c>
      <c r="E68" s="91">
        <v>8</v>
      </c>
      <c r="F68" s="91">
        <v>3</v>
      </c>
      <c r="G68" s="91">
        <v>1</v>
      </c>
      <c r="H68" s="91">
        <v>2</v>
      </c>
      <c r="I68" s="91"/>
      <c r="J68" s="91">
        <v>2.7E-2</v>
      </c>
      <c r="K68" s="89">
        <v>3.5900000000000001E-2</v>
      </c>
      <c r="L68" s="92">
        <f t="shared" si="0"/>
        <v>2.7044666666666665E-2</v>
      </c>
      <c r="M68" s="93"/>
    </row>
    <row r="69" spans="1:13" s="94" customFormat="1" ht="19.899999999999999" customHeight="1" x14ac:dyDescent="0.25">
      <c r="A69" s="89">
        <v>60</v>
      </c>
      <c r="B69" s="90" t="s">
        <v>104</v>
      </c>
      <c r="C69" s="91" t="s">
        <v>105</v>
      </c>
      <c r="D69" s="91" t="s">
        <v>63</v>
      </c>
      <c r="E69" s="91">
        <v>10</v>
      </c>
      <c r="F69" s="91">
        <v>3</v>
      </c>
      <c r="G69" s="91">
        <v>1</v>
      </c>
      <c r="H69" s="91">
        <v>3</v>
      </c>
      <c r="I69" s="91"/>
      <c r="J69" s="91">
        <v>3.3000000000000002E-2</v>
      </c>
      <c r="K69" s="89">
        <v>4.19E-2</v>
      </c>
      <c r="L69" s="92">
        <f t="shared" si="0"/>
        <v>3.1564666666666664E-2</v>
      </c>
      <c r="M69" s="93"/>
    </row>
    <row r="70" spans="1:13" s="94" customFormat="1" ht="19.899999999999999" customHeight="1" x14ac:dyDescent="0.25">
      <c r="A70" s="89">
        <v>61</v>
      </c>
      <c r="B70" s="90" t="s">
        <v>104</v>
      </c>
      <c r="C70" s="91">
        <v>15</v>
      </c>
      <c r="D70" s="91" t="s">
        <v>63</v>
      </c>
      <c r="E70" s="98">
        <v>10</v>
      </c>
      <c r="F70" s="91">
        <v>3</v>
      </c>
      <c r="G70" s="91">
        <v>1</v>
      </c>
      <c r="H70" s="91">
        <v>3</v>
      </c>
      <c r="I70" s="91"/>
      <c r="J70" s="91">
        <v>3.3000000000000002E-2</v>
      </c>
      <c r="K70" s="89">
        <v>4.19E-2</v>
      </c>
      <c r="L70" s="92">
        <f t="shared" si="0"/>
        <v>3.1564666666666664E-2</v>
      </c>
      <c r="M70" s="93"/>
    </row>
    <row r="71" spans="1:13" s="94" customFormat="1" ht="19.899999999999999" customHeight="1" x14ac:dyDescent="0.25">
      <c r="A71" s="89">
        <v>62</v>
      </c>
      <c r="B71" s="90" t="s">
        <v>104</v>
      </c>
      <c r="C71" s="91" t="s">
        <v>106</v>
      </c>
      <c r="D71" s="91" t="s">
        <v>63</v>
      </c>
      <c r="E71" s="91">
        <v>10</v>
      </c>
      <c r="F71" s="91">
        <v>3</v>
      </c>
      <c r="G71" s="91">
        <v>1</v>
      </c>
      <c r="H71" s="91">
        <v>3</v>
      </c>
      <c r="I71" s="91"/>
      <c r="J71" s="91">
        <v>3.3000000000000002E-2</v>
      </c>
      <c r="K71" s="89">
        <v>4.19E-2</v>
      </c>
      <c r="L71" s="92">
        <f t="shared" si="0"/>
        <v>3.1564666666666664E-2</v>
      </c>
      <c r="M71" s="93"/>
    </row>
    <row r="72" spans="1:13" s="94" customFormat="1" ht="19.899999999999999" customHeight="1" x14ac:dyDescent="0.25">
      <c r="A72" s="89">
        <v>63</v>
      </c>
      <c r="B72" s="90" t="s">
        <v>104</v>
      </c>
      <c r="C72" s="91">
        <v>18</v>
      </c>
      <c r="D72" s="91" t="s">
        <v>63</v>
      </c>
      <c r="E72" s="91">
        <v>11</v>
      </c>
      <c r="F72" s="91">
        <v>2</v>
      </c>
      <c r="G72" s="91">
        <v>1</v>
      </c>
      <c r="H72" s="91">
        <v>2</v>
      </c>
      <c r="I72" s="91"/>
      <c r="J72" s="91">
        <v>3.2000000000000001E-2</v>
      </c>
      <c r="K72" s="89">
        <v>4.19E-2</v>
      </c>
      <c r="L72" s="92">
        <f t="shared" si="0"/>
        <v>3.1564666666666664E-2</v>
      </c>
      <c r="M72" s="93"/>
    </row>
    <row r="73" spans="1:13" s="94" customFormat="1" ht="19.899999999999999" customHeight="1" x14ac:dyDescent="0.25">
      <c r="A73" s="89">
        <v>64</v>
      </c>
      <c r="B73" s="90" t="s">
        <v>104</v>
      </c>
      <c r="C73" s="91" t="s">
        <v>85</v>
      </c>
      <c r="D73" s="91" t="s">
        <v>63</v>
      </c>
      <c r="E73" s="98">
        <v>10</v>
      </c>
      <c r="F73" s="91">
        <v>3</v>
      </c>
      <c r="G73" s="91">
        <v>1</v>
      </c>
      <c r="H73" s="91">
        <v>3</v>
      </c>
      <c r="I73" s="91"/>
      <c r="J73" s="91">
        <v>3.3000000000000002E-2</v>
      </c>
      <c r="K73" s="89">
        <v>4.19E-2</v>
      </c>
      <c r="L73" s="92">
        <f t="shared" ref="L73:L135" si="2">K73*(9.04/12)</f>
        <v>3.1564666666666664E-2</v>
      </c>
      <c r="M73" s="93"/>
    </row>
    <row r="74" spans="1:13" s="94" customFormat="1" ht="19.899999999999999" customHeight="1" x14ac:dyDescent="0.25">
      <c r="A74" s="89">
        <v>65</v>
      </c>
      <c r="B74" s="90" t="s">
        <v>104</v>
      </c>
      <c r="C74" s="91" t="s">
        <v>107</v>
      </c>
      <c r="D74" s="91" t="s">
        <v>108</v>
      </c>
      <c r="E74" s="91">
        <v>12</v>
      </c>
      <c r="F74" s="91">
        <v>3</v>
      </c>
      <c r="G74" s="91">
        <v>1</v>
      </c>
      <c r="H74" s="91">
        <v>1</v>
      </c>
      <c r="I74" s="91"/>
      <c r="J74" s="91">
        <v>3.9E-2</v>
      </c>
      <c r="K74" s="89">
        <f>0.0514</f>
        <v>5.1400000000000001E-2</v>
      </c>
      <c r="L74" s="92">
        <f t="shared" si="2"/>
        <v>3.872133333333333E-2</v>
      </c>
      <c r="M74" s="93"/>
    </row>
    <row r="75" spans="1:13" s="94" customFormat="1" ht="19.899999999999999" customHeight="1" x14ac:dyDescent="0.25">
      <c r="A75" s="89">
        <v>66</v>
      </c>
      <c r="B75" s="90" t="s">
        <v>104</v>
      </c>
      <c r="C75" s="91" t="s">
        <v>109</v>
      </c>
      <c r="D75" s="91" t="s">
        <v>108</v>
      </c>
      <c r="E75" s="91">
        <v>12</v>
      </c>
      <c r="F75" s="91">
        <v>3</v>
      </c>
      <c r="G75" s="91">
        <v>1</v>
      </c>
      <c r="H75" s="91">
        <v>1</v>
      </c>
      <c r="I75" s="91"/>
      <c r="J75" s="91">
        <v>3.9E-2</v>
      </c>
      <c r="K75" s="89">
        <f>0.0514</f>
        <v>5.1400000000000001E-2</v>
      </c>
      <c r="L75" s="92">
        <f t="shared" si="2"/>
        <v>3.872133333333333E-2</v>
      </c>
      <c r="M75" s="93"/>
    </row>
    <row r="76" spans="1:13" s="94" customFormat="1" ht="19.899999999999999" customHeight="1" x14ac:dyDescent="0.25">
      <c r="A76" s="89">
        <v>67</v>
      </c>
      <c r="B76" s="90" t="s">
        <v>104</v>
      </c>
      <c r="C76" s="91" t="s">
        <v>110</v>
      </c>
      <c r="D76" s="91" t="s">
        <v>108</v>
      </c>
      <c r="E76" s="91">
        <v>12</v>
      </c>
      <c r="F76" s="91">
        <v>2</v>
      </c>
      <c r="G76" s="91">
        <v>1</v>
      </c>
      <c r="H76" s="91">
        <v>1</v>
      </c>
      <c r="I76" s="91"/>
      <c r="J76" s="91">
        <v>3.9E-2</v>
      </c>
      <c r="K76" s="89">
        <f>0.0514</f>
        <v>5.1400000000000001E-2</v>
      </c>
      <c r="L76" s="92">
        <f t="shared" si="2"/>
        <v>3.872133333333333E-2</v>
      </c>
      <c r="M76" s="93"/>
    </row>
    <row r="77" spans="1:13" s="94" customFormat="1" ht="19.899999999999999" customHeight="1" x14ac:dyDescent="0.25">
      <c r="A77" s="89">
        <v>68</v>
      </c>
      <c r="B77" s="90" t="s">
        <v>104</v>
      </c>
      <c r="C77" s="91">
        <v>36</v>
      </c>
      <c r="D77" s="91" t="s">
        <v>63</v>
      </c>
      <c r="E77" s="91">
        <v>8</v>
      </c>
      <c r="F77" s="91">
        <v>5</v>
      </c>
      <c r="G77" s="91">
        <v>1</v>
      </c>
      <c r="H77" s="91">
        <v>8</v>
      </c>
      <c r="I77" s="91"/>
      <c r="J77" s="91">
        <v>2.7E-2</v>
      </c>
      <c r="K77" s="89">
        <v>3.5900000000000001E-2</v>
      </c>
      <c r="L77" s="92">
        <f t="shared" si="2"/>
        <v>2.7044666666666665E-2</v>
      </c>
      <c r="M77" s="93"/>
    </row>
    <row r="78" spans="1:13" s="94" customFormat="1" ht="19.899999999999999" customHeight="1" x14ac:dyDescent="0.25">
      <c r="A78" s="89">
        <v>69</v>
      </c>
      <c r="B78" s="90" t="s">
        <v>104</v>
      </c>
      <c r="C78" s="91" t="s">
        <v>111</v>
      </c>
      <c r="D78" s="91" t="s">
        <v>63</v>
      </c>
      <c r="E78" s="91">
        <v>8</v>
      </c>
      <c r="F78" s="91">
        <v>5</v>
      </c>
      <c r="G78" s="91">
        <v>1</v>
      </c>
      <c r="H78" s="91">
        <v>3</v>
      </c>
      <c r="I78" s="91"/>
      <c r="J78" s="91">
        <v>2.7E-2</v>
      </c>
      <c r="K78" s="89">
        <v>3.5900000000000001E-2</v>
      </c>
      <c r="L78" s="92">
        <f t="shared" si="2"/>
        <v>2.7044666666666665E-2</v>
      </c>
      <c r="M78" s="93"/>
    </row>
    <row r="79" spans="1:13" s="94" customFormat="1" ht="19.899999999999999" customHeight="1" x14ac:dyDescent="0.25">
      <c r="A79" s="89">
        <v>70</v>
      </c>
      <c r="B79" s="90" t="s">
        <v>104</v>
      </c>
      <c r="C79" s="91" t="s">
        <v>112</v>
      </c>
      <c r="D79" s="91" t="s">
        <v>63</v>
      </c>
      <c r="E79" s="91">
        <v>8</v>
      </c>
      <c r="F79" s="91">
        <v>5</v>
      </c>
      <c r="G79" s="91">
        <v>1</v>
      </c>
      <c r="H79" s="91">
        <v>5</v>
      </c>
      <c r="I79" s="91"/>
      <c r="J79" s="91">
        <v>2.7E-2</v>
      </c>
      <c r="K79" s="89">
        <v>3.5900000000000001E-2</v>
      </c>
      <c r="L79" s="92">
        <f t="shared" si="2"/>
        <v>2.7044666666666665E-2</v>
      </c>
      <c r="M79" s="93"/>
    </row>
    <row r="80" spans="1:13" s="94" customFormat="1" ht="19.899999999999999" customHeight="1" x14ac:dyDescent="0.25">
      <c r="A80" s="89">
        <v>71</v>
      </c>
      <c r="B80" s="90" t="s">
        <v>104</v>
      </c>
      <c r="C80" s="91">
        <v>38</v>
      </c>
      <c r="D80" s="91" t="s">
        <v>63</v>
      </c>
      <c r="E80" s="91">
        <v>8</v>
      </c>
      <c r="F80" s="91">
        <v>5</v>
      </c>
      <c r="G80" s="91">
        <v>1</v>
      </c>
      <c r="H80" s="91">
        <v>4</v>
      </c>
      <c r="I80" s="91"/>
      <c r="J80" s="91">
        <v>2.7E-2</v>
      </c>
      <c r="K80" s="89">
        <v>3.5900000000000001E-2</v>
      </c>
      <c r="L80" s="92">
        <f t="shared" si="2"/>
        <v>2.7044666666666665E-2</v>
      </c>
      <c r="M80" s="93"/>
    </row>
    <row r="81" spans="1:13" s="94" customFormat="1" ht="19.899999999999999" customHeight="1" x14ac:dyDescent="0.25">
      <c r="A81" s="89">
        <v>72</v>
      </c>
      <c r="B81" s="90" t="s">
        <v>104</v>
      </c>
      <c r="C81" s="91" t="s">
        <v>97</v>
      </c>
      <c r="D81" s="91" t="s">
        <v>63</v>
      </c>
      <c r="E81" s="91">
        <v>8</v>
      </c>
      <c r="F81" s="91">
        <v>5</v>
      </c>
      <c r="G81" s="91">
        <v>1</v>
      </c>
      <c r="H81" s="91">
        <v>7</v>
      </c>
      <c r="I81" s="91"/>
      <c r="J81" s="91">
        <v>2.7E-2</v>
      </c>
      <c r="K81" s="89">
        <v>3.5900000000000001E-2</v>
      </c>
      <c r="L81" s="92">
        <f t="shared" si="2"/>
        <v>2.7044666666666665E-2</v>
      </c>
      <c r="M81" s="93"/>
    </row>
    <row r="82" spans="1:13" s="94" customFormat="1" ht="19.899999999999999" customHeight="1" x14ac:dyDescent="0.25">
      <c r="A82" s="89">
        <v>73</v>
      </c>
      <c r="B82" s="90" t="s">
        <v>104</v>
      </c>
      <c r="C82" s="91" t="s">
        <v>113</v>
      </c>
      <c r="D82" s="91" t="s">
        <v>63</v>
      </c>
      <c r="E82" s="91">
        <v>8</v>
      </c>
      <c r="F82" s="91">
        <v>5</v>
      </c>
      <c r="G82" s="91">
        <v>1</v>
      </c>
      <c r="H82" s="91">
        <v>4</v>
      </c>
      <c r="I82" s="91"/>
      <c r="J82" s="91">
        <v>2.7E-2</v>
      </c>
      <c r="K82" s="89">
        <v>3.5900000000000001E-2</v>
      </c>
      <c r="L82" s="92">
        <f t="shared" si="2"/>
        <v>2.7044666666666665E-2</v>
      </c>
      <c r="M82" s="93"/>
    </row>
    <row r="83" spans="1:13" s="94" customFormat="1" ht="19.899999999999999" customHeight="1" x14ac:dyDescent="0.25">
      <c r="A83" s="89">
        <v>74</v>
      </c>
      <c r="B83" s="90" t="s">
        <v>104</v>
      </c>
      <c r="C83" s="91" t="s">
        <v>114</v>
      </c>
      <c r="D83" s="91" t="s">
        <v>63</v>
      </c>
      <c r="E83" s="91">
        <v>8</v>
      </c>
      <c r="F83" s="91">
        <v>5</v>
      </c>
      <c r="G83" s="91">
        <v>1</v>
      </c>
      <c r="H83" s="91">
        <v>7</v>
      </c>
      <c r="I83" s="91"/>
      <c r="J83" s="91">
        <v>2.7E-2</v>
      </c>
      <c r="K83" s="89">
        <v>3.5900000000000001E-2</v>
      </c>
      <c r="L83" s="92">
        <f t="shared" si="2"/>
        <v>2.7044666666666665E-2</v>
      </c>
      <c r="M83" s="93"/>
    </row>
    <row r="84" spans="1:13" s="94" customFormat="1" ht="19.899999999999999" customHeight="1" x14ac:dyDescent="0.25">
      <c r="A84" s="89">
        <v>75</v>
      </c>
      <c r="B84" s="90" t="s">
        <v>104</v>
      </c>
      <c r="C84" s="91" t="s">
        <v>115</v>
      </c>
      <c r="D84" s="91" t="s">
        <v>63</v>
      </c>
      <c r="E84" s="91">
        <v>8</v>
      </c>
      <c r="F84" s="91">
        <v>5</v>
      </c>
      <c r="G84" s="91">
        <v>1</v>
      </c>
      <c r="H84" s="91">
        <v>5</v>
      </c>
      <c r="I84" s="91"/>
      <c r="J84" s="91">
        <v>2.7E-2</v>
      </c>
      <c r="K84" s="89">
        <v>3.5900000000000001E-2</v>
      </c>
      <c r="L84" s="92">
        <f t="shared" si="2"/>
        <v>2.7044666666666665E-2</v>
      </c>
      <c r="M84" s="93"/>
    </row>
    <row r="85" spans="1:13" s="94" customFormat="1" ht="19.899999999999999" customHeight="1" x14ac:dyDescent="0.25">
      <c r="A85" s="89">
        <v>76</v>
      </c>
      <c r="B85" s="90" t="s">
        <v>104</v>
      </c>
      <c r="C85" s="91" t="s">
        <v>116</v>
      </c>
      <c r="D85" s="91" t="s">
        <v>63</v>
      </c>
      <c r="E85" s="91">
        <v>8</v>
      </c>
      <c r="F85" s="91">
        <v>5</v>
      </c>
      <c r="G85" s="91">
        <v>1</v>
      </c>
      <c r="H85" s="91">
        <v>7</v>
      </c>
      <c r="I85" s="91"/>
      <c r="J85" s="91">
        <v>2.7E-2</v>
      </c>
      <c r="K85" s="89">
        <v>3.5900000000000001E-2</v>
      </c>
      <c r="L85" s="92">
        <f t="shared" si="2"/>
        <v>2.7044666666666665E-2</v>
      </c>
      <c r="M85" s="93"/>
    </row>
    <row r="86" spans="1:13" s="94" customFormat="1" ht="19.899999999999999" customHeight="1" x14ac:dyDescent="0.25">
      <c r="A86" s="89">
        <v>77</v>
      </c>
      <c r="B86" s="90" t="s">
        <v>104</v>
      </c>
      <c r="C86" s="91" t="s">
        <v>117</v>
      </c>
      <c r="D86" s="91" t="s">
        <v>63</v>
      </c>
      <c r="E86" s="91">
        <v>8</v>
      </c>
      <c r="F86" s="91">
        <v>5</v>
      </c>
      <c r="G86" s="91">
        <v>1</v>
      </c>
      <c r="H86" s="91">
        <v>3</v>
      </c>
      <c r="I86" s="91"/>
      <c r="J86" s="91">
        <v>2.7E-2</v>
      </c>
      <c r="K86" s="89">
        <v>3.5900000000000001E-2</v>
      </c>
      <c r="L86" s="92">
        <f t="shared" si="2"/>
        <v>2.7044666666666665E-2</v>
      </c>
      <c r="M86" s="93"/>
    </row>
    <row r="87" spans="1:13" s="94" customFormat="1" ht="19.899999999999999" customHeight="1" x14ac:dyDescent="0.25">
      <c r="A87" s="89">
        <v>78</v>
      </c>
      <c r="B87" s="90" t="s">
        <v>104</v>
      </c>
      <c r="C87" s="91">
        <v>41</v>
      </c>
      <c r="D87" s="91" t="s">
        <v>63</v>
      </c>
      <c r="E87" s="91">
        <v>8</v>
      </c>
      <c r="F87" s="91">
        <v>5</v>
      </c>
      <c r="G87" s="91">
        <v>1</v>
      </c>
      <c r="H87" s="91">
        <v>3</v>
      </c>
      <c r="I87" s="91"/>
      <c r="J87" s="91">
        <v>2.7E-2</v>
      </c>
      <c r="K87" s="89">
        <v>3.5900000000000001E-2</v>
      </c>
      <c r="L87" s="92">
        <f t="shared" si="2"/>
        <v>2.7044666666666665E-2</v>
      </c>
      <c r="M87" s="93"/>
    </row>
    <row r="88" spans="1:13" s="94" customFormat="1" ht="19.899999999999999" customHeight="1" x14ac:dyDescent="0.25">
      <c r="A88" s="89">
        <v>79</v>
      </c>
      <c r="B88" s="90" t="s">
        <v>104</v>
      </c>
      <c r="C88" s="91" t="s">
        <v>118</v>
      </c>
      <c r="D88" s="91" t="s">
        <v>63</v>
      </c>
      <c r="E88" s="91">
        <v>8</v>
      </c>
      <c r="F88" s="91">
        <v>5</v>
      </c>
      <c r="G88" s="91">
        <v>1</v>
      </c>
      <c r="H88" s="91">
        <v>3</v>
      </c>
      <c r="I88" s="91"/>
      <c r="J88" s="91">
        <v>2.7E-2</v>
      </c>
      <c r="K88" s="89">
        <v>3.5900000000000001E-2</v>
      </c>
      <c r="L88" s="92">
        <f t="shared" si="2"/>
        <v>2.7044666666666665E-2</v>
      </c>
      <c r="M88" s="93"/>
    </row>
    <row r="89" spans="1:13" s="94" customFormat="1" ht="19.899999999999999" customHeight="1" x14ac:dyDescent="0.25">
      <c r="A89" s="89">
        <v>80</v>
      </c>
      <c r="B89" s="90" t="s">
        <v>104</v>
      </c>
      <c r="C89" s="91" t="s">
        <v>119</v>
      </c>
      <c r="D89" s="91" t="s">
        <v>63</v>
      </c>
      <c r="E89" s="91">
        <v>8</v>
      </c>
      <c r="F89" s="91">
        <v>5</v>
      </c>
      <c r="G89" s="91">
        <v>1</v>
      </c>
      <c r="H89" s="91">
        <v>3</v>
      </c>
      <c r="I89" s="91"/>
      <c r="J89" s="91">
        <v>2.7E-2</v>
      </c>
      <c r="K89" s="89">
        <v>3.5900000000000001E-2</v>
      </c>
      <c r="L89" s="92">
        <f t="shared" si="2"/>
        <v>2.7044666666666665E-2</v>
      </c>
      <c r="M89" s="93"/>
    </row>
    <row r="90" spans="1:13" s="94" customFormat="1" ht="19.899999999999999" customHeight="1" x14ac:dyDescent="0.25">
      <c r="A90" s="89">
        <v>81</v>
      </c>
      <c r="B90" s="90" t="s">
        <v>104</v>
      </c>
      <c r="C90" s="91" t="s">
        <v>120</v>
      </c>
      <c r="D90" s="91" t="s">
        <v>63</v>
      </c>
      <c r="E90" s="91">
        <v>8</v>
      </c>
      <c r="F90" s="91">
        <v>5</v>
      </c>
      <c r="G90" s="91">
        <v>1</v>
      </c>
      <c r="H90" s="91">
        <v>2</v>
      </c>
      <c r="I90" s="91"/>
      <c r="J90" s="91">
        <v>2.7E-2</v>
      </c>
      <c r="K90" s="89">
        <v>3.5900000000000001E-2</v>
      </c>
      <c r="L90" s="92">
        <f t="shared" si="2"/>
        <v>2.7044666666666665E-2</v>
      </c>
      <c r="M90" s="93"/>
    </row>
    <row r="91" spans="1:13" s="94" customFormat="1" ht="19.899999999999999" customHeight="1" x14ac:dyDescent="0.25">
      <c r="A91" s="89">
        <v>82</v>
      </c>
      <c r="B91" s="90" t="s">
        <v>104</v>
      </c>
      <c r="C91" s="91" t="s">
        <v>121</v>
      </c>
      <c r="D91" s="91" t="s">
        <v>63</v>
      </c>
      <c r="E91" s="91">
        <v>8</v>
      </c>
      <c r="F91" s="91">
        <v>5</v>
      </c>
      <c r="G91" s="91">
        <v>1</v>
      </c>
      <c r="H91" s="91">
        <v>3</v>
      </c>
      <c r="I91" s="91"/>
      <c r="J91" s="91">
        <v>2.7E-2</v>
      </c>
      <c r="K91" s="89">
        <v>3.5900000000000001E-2</v>
      </c>
      <c r="L91" s="92">
        <f t="shared" si="2"/>
        <v>2.7044666666666665E-2</v>
      </c>
      <c r="M91" s="93"/>
    </row>
    <row r="92" spans="1:13" s="94" customFormat="1" ht="19.899999999999999" customHeight="1" x14ac:dyDescent="0.25">
      <c r="A92" s="89">
        <v>83</v>
      </c>
      <c r="B92" s="90" t="s">
        <v>104</v>
      </c>
      <c r="C92" s="91">
        <v>45</v>
      </c>
      <c r="D92" s="91" t="s">
        <v>63</v>
      </c>
      <c r="E92" s="91">
        <v>8</v>
      </c>
      <c r="F92" s="91">
        <v>5</v>
      </c>
      <c r="G92" s="91">
        <v>1</v>
      </c>
      <c r="H92" s="91">
        <v>1</v>
      </c>
      <c r="I92" s="91"/>
      <c r="J92" s="91">
        <v>2.7E-2</v>
      </c>
      <c r="K92" s="89">
        <v>4.3499999999999997E-2</v>
      </c>
      <c r="L92" s="92">
        <f t="shared" si="2"/>
        <v>3.2769999999999994E-2</v>
      </c>
      <c r="M92" s="93"/>
    </row>
    <row r="93" spans="1:13" s="94" customFormat="1" ht="19.899999999999999" customHeight="1" x14ac:dyDescent="0.25">
      <c r="A93" s="89">
        <v>84</v>
      </c>
      <c r="B93" s="90" t="s">
        <v>104</v>
      </c>
      <c r="C93" s="91">
        <v>46</v>
      </c>
      <c r="D93" s="91" t="s">
        <v>63</v>
      </c>
      <c r="E93" s="91">
        <v>8</v>
      </c>
      <c r="F93" s="91">
        <v>5</v>
      </c>
      <c r="G93" s="91">
        <v>1</v>
      </c>
      <c r="H93" s="91">
        <v>6</v>
      </c>
      <c r="I93" s="91"/>
      <c r="J93" s="91">
        <v>2.7E-2</v>
      </c>
      <c r="K93" s="89">
        <v>3.5900000000000001E-2</v>
      </c>
      <c r="L93" s="92">
        <f t="shared" si="2"/>
        <v>2.7044666666666665E-2</v>
      </c>
      <c r="M93" s="93"/>
    </row>
    <row r="94" spans="1:13" s="94" customFormat="1" ht="19.899999999999999" customHeight="1" x14ac:dyDescent="0.25">
      <c r="A94" s="89">
        <v>85</v>
      </c>
      <c r="B94" s="90" t="s">
        <v>104</v>
      </c>
      <c r="C94" s="91">
        <v>48</v>
      </c>
      <c r="D94" s="91" t="s">
        <v>63</v>
      </c>
      <c r="E94" s="91">
        <v>8</v>
      </c>
      <c r="F94" s="91">
        <v>5</v>
      </c>
      <c r="G94" s="91">
        <v>1</v>
      </c>
      <c r="H94" s="91">
        <v>6</v>
      </c>
      <c r="I94" s="91"/>
      <c r="J94" s="91">
        <v>2.7E-2</v>
      </c>
      <c r="K94" s="89">
        <v>3.5900000000000001E-2</v>
      </c>
      <c r="L94" s="92">
        <f t="shared" si="2"/>
        <v>2.7044666666666665E-2</v>
      </c>
      <c r="M94" s="93"/>
    </row>
    <row r="95" spans="1:13" s="94" customFormat="1" ht="19.899999999999999" customHeight="1" x14ac:dyDescent="0.25">
      <c r="A95" s="89">
        <v>86</v>
      </c>
      <c r="B95" s="90" t="s">
        <v>104</v>
      </c>
      <c r="C95" s="91">
        <v>50</v>
      </c>
      <c r="D95" s="91" t="s">
        <v>63</v>
      </c>
      <c r="E95" s="91">
        <v>8</v>
      </c>
      <c r="F95" s="91">
        <v>5</v>
      </c>
      <c r="G95" s="91">
        <v>1</v>
      </c>
      <c r="H95" s="91">
        <v>6</v>
      </c>
      <c r="I95" s="91"/>
      <c r="J95" s="91">
        <v>2.7E-2</v>
      </c>
      <c r="K95" s="89">
        <v>3.5900000000000001E-2</v>
      </c>
      <c r="L95" s="92">
        <f t="shared" si="2"/>
        <v>2.7044666666666665E-2</v>
      </c>
      <c r="M95" s="93"/>
    </row>
    <row r="96" spans="1:13" s="94" customFormat="1" ht="19.899999999999999" customHeight="1" x14ac:dyDescent="0.25">
      <c r="A96" s="89">
        <v>87</v>
      </c>
      <c r="B96" s="95" t="s">
        <v>122</v>
      </c>
      <c r="C96" s="96">
        <v>8</v>
      </c>
      <c r="D96" s="96" t="s">
        <v>63</v>
      </c>
      <c r="E96" s="96">
        <v>8</v>
      </c>
      <c r="F96" s="96">
        <v>5</v>
      </c>
      <c r="G96" s="97">
        <v>1</v>
      </c>
      <c r="H96" s="97">
        <v>4</v>
      </c>
      <c r="I96" s="97"/>
      <c r="J96" s="97">
        <v>2.7E-2</v>
      </c>
      <c r="K96" s="89">
        <v>3.5900000000000001E-2</v>
      </c>
      <c r="L96" s="92">
        <f t="shared" si="2"/>
        <v>2.7044666666666665E-2</v>
      </c>
      <c r="M96" s="93"/>
    </row>
    <row r="97" spans="1:13" s="94" customFormat="1" ht="19.899999999999999" customHeight="1" x14ac:dyDescent="0.25">
      <c r="A97" s="89">
        <v>88</v>
      </c>
      <c r="B97" s="95" t="s">
        <v>122</v>
      </c>
      <c r="C97" s="96">
        <v>12</v>
      </c>
      <c r="D97" s="96" t="s">
        <v>63</v>
      </c>
      <c r="E97" s="96">
        <v>8</v>
      </c>
      <c r="F97" s="96">
        <v>5</v>
      </c>
      <c r="G97" s="97">
        <v>1</v>
      </c>
      <c r="H97" s="97">
        <v>3</v>
      </c>
      <c r="I97" s="97"/>
      <c r="J97" s="97">
        <v>2.7E-2</v>
      </c>
      <c r="K97" s="89">
        <v>3.5900000000000001E-2</v>
      </c>
      <c r="L97" s="92">
        <f t="shared" si="2"/>
        <v>2.7044666666666665E-2</v>
      </c>
      <c r="M97" s="93"/>
    </row>
    <row r="98" spans="1:13" s="94" customFormat="1" ht="19.899999999999999" customHeight="1" x14ac:dyDescent="0.25">
      <c r="A98" s="89">
        <v>89</v>
      </c>
      <c r="B98" s="95" t="s">
        <v>122</v>
      </c>
      <c r="C98" s="96">
        <v>16</v>
      </c>
      <c r="D98" s="96" t="s">
        <v>63</v>
      </c>
      <c r="E98" s="96">
        <v>10</v>
      </c>
      <c r="F98" s="96">
        <v>3</v>
      </c>
      <c r="G98" s="97">
        <v>1</v>
      </c>
      <c r="H98" s="97">
        <v>3</v>
      </c>
      <c r="I98" s="97"/>
      <c r="J98" s="96">
        <v>3.3000000000000002E-2</v>
      </c>
      <c r="K98" s="89">
        <v>4.19E-2</v>
      </c>
      <c r="L98" s="92">
        <f t="shared" si="2"/>
        <v>3.1564666666666664E-2</v>
      </c>
      <c r="M98" s="93"/>
    </row>
    <row r="99" spans="1:13" s="94" customFormat="1" ht="19.899999999999999" customHeight="1" x14ac:dyDescent="0.25">
      <c r="A99" s="89">
        <v>90</v>
      </c>
      <c r="B99" s="95" t="s">
        <v>122</v>
      </c>
      <c r="C99" s="96">
        <v>18</v>
      </c>
      <c r="D99" s="96" t="s">
        <v>63</v>
      </c>
      <c r="E99" s="96">
        <v>8</v>
      </c>
      <c r="F99" s="96">
        <v>5</v>
      </c>
      <c r="G99" s="97">
        <v>1</v>
      </c>
      <c r="H99" s="97">
        <v>3</v>
      </c>
      <c r="I99" s="97"/>
      <c r="J99" s="97">
        <v>2.7E-2</v>
      </c>
      <c r="K99" s="89">
        <v>3.5900000000000001E-2</v>
      </c>
      <c r="L99" s="92">
        <f t="shared" si="2"/>
        <v>2.7044666666666665E-2</v>
      </c>
      <c r="M99" s="93"/>
    </row>
    <row r="100" spans="1:13" s="94" customFormat="1" ht="19.899999999999999" customHeight="1" x14ac:dyDescent="0.25">
      <c r="A100" s="89">
        <v>91</v>
      </c>
      <c r="B100" s="95" t="s">
        <v>123</v>
      </c>
      <c r="C100" s="96">
        <v>21</v>
      </c>
      <c r="D100" s="96" t="s">
        <v>63</v>
      </c>
      <c r="E100" s="98">
        <v>11</v>
      </c>
      <c r="F100" s="97">
        <v>3</v>
      </c>
      <c r="G100" s="97">
        <v>1</v>
      </c>
      <c r="H100" s="97">
        <v>1</v>
      </c>
      <c r="I100" s="97">
        <v>2</v>
      </c>
      <c r="J100" s="91">
        <v>3.2000000000000001E-2</v>
      </c>
      <c r="K100" s="89">
        <f>0.0514</f>
        <v>5.1400000000000001E-2</v>
      </c>
      <c r="L100" s="92">
        <f>K100*(9.04/12)</f>
        <v>3.872133333333333E-2</v>
      </c>
      <c r="M100" s="93"/>
    </row>
    <row r="101" spans="1:13" s="94" customFormat="1" ht="19.899999999999999" customHeight="1" x14ac:dyDescent="0.25">
      <c r="A101" s="89">
        <v>92</v>
      </c>
      <c r="B101" s="95" t="s">
        <v>123</v>
      </c>
      <c r="C101" s="96">
        <v>22</v>
      </c>
      <c r="D101" s="96" t="s">
        <v>63</v>
      </c>
      <c r="E101" s="96">
        <v>8</v>
      </c>
      <c r="F101" s="96">
        <v>5</v>
      </c>
      <c r="G101" s="96">
        <v>1</v>
      </c>
      <c r="H101" s="96">
        <v>6</v>
      </c>
      <c r="I101" s="96"/>
      <c r="J101" s="91">
        <v>2.7E-2</v>
      </c>
      <c r="K101" s="89">
        <v>3.5900000000000001E-2</v>
      </c>
      <c r="L101" s="92">
        <f t="shared" si="2"/>
        <v>2.7044666666666665E-2</v>
      </c>
      <c r="M101" s="93"/>
    </row>
    <row r="102" spans="1:13" s="94" customFormat="1" ht="19.899999999999999" customHeight="1" x14ac:dyDescent="0.25">
      <c r="A102" s="89">
        <v>93</v>
      </c>
      <c r="B102" s="95" t="s">
        <v>123</v>
      </c>
      <c r="C102" s="96">
        <v>26</v>
      </c>
      <c r="D102" s="96" t="s">
        <v>63</v>
      </c>
      <c r="E102" s="96">
        <v>8</v>
      </c>
      <c r="F102" s="96">
        <v>5</v>
      </c>
      <c r="G102" s="96">
        <v>1</v>
      </c>
      <c r="H102" s="96">
        <v>8</v>
      </c>
      <c r="I102" s="96"/>
      <c r="J102" s="91">
        <v>2.7E-2</v>
      </c>
      <c r="K102" s="89">
        <v>3.5900000000000001E-2</v>
      </c>
      <c r="L102" s="92">
        <f t="shared" si="2"/>
        <v>2.7044666666666665E-2</v>
      </c>
      <c r="M102" s="93"/>
    </row>
    <row r="103" spans="1:13" s="94" customFormat="1" ht="19.899999999999999" customHeight="1" x14ac:dyDescent="0.25">
      <c r="A103" s="89">
        <v>94</v>
      </c>
      <c r="B103" s="95" t="s">
        <v>123</v>
      </c>
      <c r="C103" s="96">
        <v>35</v>
      </c>
      <c r="D103" s="96" t="s">
        <v>63</v>
      </c>
      <c r="E103" s="96">
        <v>8</v>
      </c>
      <c r="F103" s="96">
        <v>5</v>
      </c>
      <c r="G103" s="96">
        <v>1</v>
      </c>
      <c r="H103" s="96">
        <v>4</v>
      </c>
      <c r="I103" s="96"/>
      <c r="J103" s="97">
        <v>2.7E-2</v>
      </c>
      <c r="K103" s="89">
        <v>3.5900000000000001E-2</v>
      </c>
      <c r="L103" s="92">
        <f t="shared" si="2"/>
        <v>2.7044666666666665E-2</v>
      </c>
      <c r="M103" s="93"/>
    </row>
    <row r="104" spans="1:13" s="94" customFormat="1" ht="19.899999999999999" customHeight="1" x14ac:dyDescent="0.25">
      <c r="A104" s="89">
        <v>95</v>
      </c>
      <c r="B104" s="95" t="s">
        <v>124</v>
      </c>
      <c r="C104" s="96">
        <v>15</v>
      </c>
      <c r="D104" s="96" t="s">
        <v>63</v>
      </c>
      <c r="E104" s="96">
        <v>8</v>
      </c>
      <c r="F104" s="96">
        <v>5</v>
      </c>
      <c r="G104" s="96">
        <v>1</v>
      </c>
      <c r="H104" s="96">
        <v>6</v>
      </c>
      <c r="I104" s="96"/>
      <c r="J104" s="91">
        <v>2.7E-2</v>
      </c>
      <c r="K104" s="89">
        <v>3.5900000000000001E-2</v>
      </c>
      <c r="L104" s="92">
        <f t="shared" si="2"/>
        <v>2.7044666666666665E-2</v>
      </c>
      <c r="M104" s="93"/>
    </row>
    <row r="105" spans="1:13" s="94" customFormat="1" ht="19.899999999999999" customHeight="1" x14ac:dyDescent="0.25">
      <c r="A105" s="89">
        <v>96</v>
      </c>
      <c r="B105" s="95" t="s">
        <v>124</v>
      </c>
      <c r="C105" s="96">
        <v>18</v>
      </c>
      <c r="D105" s="96" t="s">
        <v>63</v>
      </c>
      <c r="E105" s="116" t="s">
        <v>98</v>
      </c>
      <c r="F105" s="96">
        <v>8</v>
      </c>
      <c r="G105" s="97">
        <v>1</v>
      </c>
      <c r="H105" s="97">
        <v>1</v>
      </c>
      <c r="I105" s="97"/>
      <c r="J105" s="91">
        <v>3.5999999999999997E-2</v>
      </c>
      <c r="K105" s="89">
        <f>0.0423</f>
        <v>4.2299999999999997E-2</v>
      </c>
      <c r="L105" s="92">
        <f>K105*(9.04/12)</f>
        <v>3.1865999999999998E-2</v>
      </c>
      <c r="M105" s="93"/>
    </row>
    <row r="106" spans="1:13" s="94" customFormat="1" ht="19.899999999999999" customHeight="1" x14ac:dyDescent="0.25">
      <c r="A106" s="89">
        <v>97</v>
      </c>
      <c r="B106" s="95" t="s">
        <v>124</v>
      </c>
      <c r="C106" s="96">
        <v>19</v>
      </c>
      <c r="D106" s="96" t="s">
        <v>63</v>
      </c>
      <c r="E106" s="96">
        <v>8</v>
      </c>
      <c r="F106" s="96">
        <v>5</v>
      </c>
      <c r="G106" s="96">
        <v>1</v>
      </c>
      <c r="H106" s="96">
        <v>6</v>
      </c>
      <c r="I106" s="96"/>
      <c r="J106" s="91">
        <v>2.7E-2</v>
      </c>
      <c r="K106" s="89">
        <v>3.5900000000000001E-2</v>
      </c>
      <c r="L106" s="92">
        <f t="shared" si="2"/>
        <v>2.7044666666666665E-2</v>
      </c>
      <c r="M106" s="93"/>
    </row>
    <row r="107" spans="1:13" s="94" customFormat="1" ht="19.899999999999999" customHeight="1" x14ac:dyDescent="0.25">
      <c r="A107" s="89">
        <v>98</v>
      </c>
      <c r="B107" s="90" t="s">
        <v>124</v>
      </c>
      <c r="C107" s="91">
        <v>35</v>
      </c>
      <c r="D107" s="90" t="s">
        <v>68</v>
      </c>
      <c r="E107" s="91">
        <v>2</v>
      </c>
      <c r="F107" s="91">
        <v>9</v>
      </c>
      <c r="G107" s="91">
        <v>1</v>
      </c>
      <c r="H107" s="91">
        <v>1</v>
      </c>
      <c r="I107" s="91"/>
      <c r="J107" s="117">
        <v>0.03</v>
      </c>
      <c r="K107" s="89">
        <v>2.3699999999999999E-2</v>
      </c>
      <c r="L107" s="92">
        <f>K107*(9.04/12)</f>
        <v>1.7853999999999998E-2</v>
      </c>
      <c r="M107" s="93"/>
    </row>
    <row r="108" spans="1:13" s="94" customFormat="1" ht="19.899999999999999" customHeight="1" x14ac:dyDescent="0.25">
      <c r="A108" s="89">
        <v>99</v>
      </c>
      <c r="B108" s="90" t="s">
        <v>124</v>
      </c>
      <c r="C108" s="91" t="s">
        <v>125</v>
      </c>
      <c r="D108" s="91" t="s">
        <v>63</v>
      </c>
      <c r="E108" s="91">
        <v>8</v>
      </c>
      <c r="F108" s="91">
        <v>5</v>
      </c>
      <c r="G108" s="91">
        <v>1</v>
      </c>
      <c r="H108" s="91">
        <v>5</v>
      </c>
      <c r="I108" s="91"/>
      <c r="J108" s="91">
        <v>2.7E-2</v>
      </c>
      <c r="K108" s="89">
        <v>3.5900000000000001E-2</v>
      </c>
      <c r="L108" s="92">
        <f t="shared" si="2"/>
        <v>2.7044666666666665E-2</v>
      </c>
      <c r="M108" s="93"/>
    </row>
    <row r="109" spans="1:13" s="94" customFormat="1" ht="19.899999999999999" customHeight="1" x14ac:dyDescent="0.25">
      <c r="A109" s="89">
        <v>100</v>
      </c>
      <c r="B109" s="90" t="s">
        <v>124</v>
      </c>
      <c r="C109" s="91">
        <v>39</v>
      </c>
      <c r="D109" s="91" t="s">
        <v>63</v>
      </c>
      <c r="E109" s="91">
        <v>8</v>
      </c>
      <c r="F109" s="91">
        <v>5</v>
      </c>
      <c r="G109" s="91">
        <v>1</v>
      </c>
      <c r="H109" s="91">
        <v>5</v>
      </c>
      <c r="I109" s="91"/>
      <c r="J109" s="91">
        <v>2.7E-2</v>
      </c>
      <c r="K109" s="89">
        <v>3.5900000000000001E-2</v>
      </c>
      <c r="L109" s="92">
        <f t="shared" si="2"/>
        <v>2.7044666666666665E-2</v>
      </c>
      <c r="M109" s="93"/>
    </row>
    <row r="110" spans="1:13" s="94" customFormat="1" ht="19.899999999999999" customHeight="1" x14ac:dyDescent="0.25">
      <c r="A110" s="89">
        <v>101</v>
      </c>
      <c r="B110" s="90" t="s">
        <v>126</v>
      </c>
      <c r="C110" s="91">
        <v>109</v>
      </c>
      <c r="D110" s="91" t="s">
        <v>63</v>
      </c>
      <c r="E110" s="103">
        <v>1</v>
      </c>
      <c r="F110" s="91">
        <v>9</v>
      </c>
      <c r="G110" s="91">
        <v>1</v>
      </c>
      <c r="H110" s="91">
        <v>1</v>
      </c>
      <c r="I110" s="91"/>
      <c r="J110" s="91">
        <f t="shared" ref="J110" si="3">0.026</f>
        <v>2.5999999999999999E-2</v>
      </c>
      <c r="K110" s="89">
        <f>0.0423</f>
        <v>4.2299999999999997E-2</v>
      </c>
      <c r="L110" s="92">
        <f t="shared" si="2"/>
        <v>3.1865999999999998E-2</v>
      </c>
      <c r="M110" s="93"/>
    </row>
    <row r="111" spans="1:13" s="94" customFormat="1" ht="19.899999999999999" customHeight="1" x14ac:dyDescent="0.25">
      <c r="A111" s="89">
        <v>102</v>
      </c>
      <c r="B111" s="90" t="s">
        <v>126</v>
      </c>
      <c r="C111" s="91">
        <v>111</v>
      </c>
      <c r="D111" s="91" t="s">
        <v>63</v>
      </c>
      <c r="E111" s="91">
        <v>8</v>
      </c>
      <c r="F111" s="91">
        <v>5</v>
      </c>
      <c r="G111" s="91">
        <v>1</v>
      </c>
      <c r="H111" s="91">
        <v>7</v>
      </c>
      <c r="I111" s="91"/>
      <c r="J111" s="91">
        <v>2.7E-2</v>
      </c>
      <c r="K111" s="89">
        <v>3.5900000000000001E-2</v>
      </c>
      <c r="L111" s="92">
        <f t="shared" si="2"/>
        <v>2.7044666666666665E-2</v>
      </c>
      <c r="M111" s="93"/>
    </row>
    <row r="112" spans="1:13" s="94" customFormat="1" ht="19.899999999999999" customHeight="1" x14ac:dyDescent="0.25">
      <c r="A112" s="89">
        <v>103</v>
      </c>
      <c r="B112" s="90" t="s">
        <v>126</v>
      </c>
      <c r="C112" s="91" t="s">
        <v>127</v>
      </c>
      <c r="D112" s="91" t="s">
        <v>63</v>
      </c>
      <c r="E112" s="91">
        <v>8</v>
      </c>
      <c r="F112" s="91">
        <v>5</v>
      </c>
      <c r="G112" s="91">
        <v>1</v>
      </c>
      <c r="H112" s="91">
        <v>5</v>
      </c>
      <c r="I112" s="91"/>
      <c r="J112" s="91">
        <v>2.7E-2</v>
      </c>
      <c r="K112" s="89">
        <v>3.5900000000000001E-2</v>
      </c>
      <c r="L112" s="92">
        <f t="shared" si="2"/>
        <v>2.7044666666666665E-2</v>
      </c>
      <c r="M112" s="93"/>
    </row>
    <row r="113" spans="1:13" s="94" customFormat="1" ht="19.899999999999999" customHeight="1" x14ac:dyDescent="0.25">
      <c r="A113" s="89">
        <v>104</v>
      </c>
      <c r="B113" s="90" t="s">
        <v>126</v>
      </c>
      <c r="C113" s="91" t="s">
        <v>128</v>
      </c>
      <c r="D113" s="91" t="s">
        <v>63</v>
      </c>
      <c r="E113" s="91">
        <v>8</v>
      </c>
      <c r="F113" s="91">
        <v>5</v>
      </c>
      <c r="G113" s="91">
        <v>1</v>
      </c>
      <c r="H113" s="91">
        <v>3</v>
      </c>
      <c r="I113" s="91"/>
      <c r="J113" s="91">
        <v>2.7E-2</v>
      </c>
      <c r="K113" s="89">
        <v>3.5900000000000001E-2</v>
      </c>
      <c r="L113" s="92">
        <f t="shared" si="2"/>
        <v>2.7044666666666665E-2</v>
      </c>
      <c r="M113" s="93"/>
    </row>
    <row r="114" spans="1:13" s="94" customFormat="1" ht="19.899999999999999" customHeight="1" x14ac:dyDescent="0.25">
      <c r="A114" s="89">
        <v>105</v>
      </c>
      <c r="B114" s="90" t="s">
        <v>126</v>
      </c>
      <c r="C114" s="91">
        <v>113</v>
      </c>
      <c r="D114" s="91" t="s">
        <v>63</v>
      </c>
      <c r="E114" s="91">
        <v>8</v>
      </c>
      <c r="F114" s="91">
        <v>5</v>
      </c>
      <c r="G114" s="91">
        <v>1</v>
      </c>
      <c r="H114" s="91">
        <v>6</v>
      </c>
      <c r="I114" s="91"/>
      <c r="J114" s="91">
        <v>2.7E-2</v>
      </c>
      <c r="K114" s="89">
        <v>3.5900000000000001E-2</v>
      </c>
      <c r="L114" s="92">
        <f t="shared" si="2"/>
        <v>2.7044666666666665E-2</v>
      </c>
      <c r="M114" s="93"/>
    </row>
    <row r="115" spans="1:13" s="94" customFormat="1" ht="19.899999999999999" customHeight="1" x14ac:dyDescent="0.25">
      <c r="A115" s="89">
        <v>106</v>
      </c>
      <c r="B115" s="90" t="s">
        <v>126</v>
      </c>
      <c r="C115" s="91" t="s">
        <v>129</v>
      </c>
      <c r="D115" s="91" t="s">
        <v>63</v>
      </c>
      <c r="E115" s="91">
        <v>8</v>
      </c>
      <c r="F115" s="91">
        <v>5</v>
      </c>
      <c r="G115" s="91">
        <v>1</v>
      </c>
      <c r="H115" s="91">
        <v>4</v>
      </c>
      <c r="I115" s="91"/>
      <c r="J115" s="91">
        <v>2.7E-2</v>
      </c>
      <c r="K115" s="89">
        <v>3.5900000000000001E-2</v>
      </c>
      <c r="L115" s="92">
        <f t="shared" si="2"/>
        <v>2.7044666666666665E-2</v>
      </c>
      <c r="M115" s="93"/>
    </row>
    <row r="116" spans="1:13" s="94" customFormat="1" ht="19.899999999999999" customHeight="1" x14ac:dyDescent="0.25">
      <c r="A116" s="89">
        <v>107</v>
      </c>
      <c r="B116" s="90" t="s">
        <v>126</v>
      </c>
      <c r="C116" s="91" t="s">
        <v>130</v>
      </c>
      <c r="D116" s="91" t="s">
        <v>63</v>
      </c>
      <c r="E116" s="91">
        <v>8</v>
      </c>
      <c r="F116" s="91">
        <v>5</v>
      </c>
      <c r="G116" s="91">
        <v>1</v>
      </c>
      <c r="H116" s="91">
        <v>3</v>
      </c>
      <c r="I116" s="91"/>
      <c r="J116" s="91">
        <v>2.7E-2</v>
      </c>
      <c r="K116" s="89">
        <v>3.5900000000000001E-2</v>
      </c>
      <c r="L116" s="92">
        <f t="shared" si="2"/>
        <v>2.7044666666666665E-2</v>
      </c>
      <c r="M116" s="93"/>
    </row>
    <row r="117" spans="1:13" s="94" customFormat="1" ht="19.899999999999999" customHeight="1" x14ac:dyDescent="0.25">
      <c r="A117" s="89">
        <v>108</v>
      </c>
      <c r="B117" s="90" t="s">
        <v>126</v>
      </c>
      <c r="C117" s="91">
        <v>115</v>
      </c>
      <c r="D117" s="91" t="s">
        <v>63</v>
      </c>
      <c r="E117" s="91">
        <v>8</v>
      </c>
      <c r="F117" s="91">
        <v>5</v>
      </c>
      <c r="G117" s="91">
        <v>1</v>
      </c>
      <c r="H117" s="91">
        <v>5</v>
      </c>
      <c r="I117" s="91"/>
      <c r="J117" s="91">
        <v>2.7E-2</v>
      </c>
      <c r="K117" s="89">
        <v>3.5900000000000001E-2</v>
      </c>
      <c r="L117" s="92">
        <f t="shared" si="2"/>
        <v>2.7044666666666665E-2</v>
      </c>
      <c r="M117" s="93"/>
    </row>
    <row r="118" spans="1:13" s="94" customFormat="1" ht="19.899999999999999" customHeight="1" x14ac:dyDescent="0.25">
      <c r="A118" s="89">
        <v>109</v>
      </c>
      <c r="B118" s="90" t="s">
        <v>126</v>
      </c>
      <c r="C118" s="91" t="s">
        <v>131</v>
      </c>
      <c r="D118" s="91" t="s">
        <v>63</v>
      </c>
      <c r="E118" s="91">
        <v>8</v>
      </c>
      <c r="F118" s="91">
        <v>5</v>
      </c>
      <c r="G118" s="91">
        <v>1</v>
      </c>
      <c r="H118" s="91">
        <v>4</v>
      </c>
      <c r="I118" s="91"/>
      <c r="J118" s="91">
        <v>2.7E-2</v>
      </c>
      <c r="K118" s="89">
        <v>3.5900000000000001E-2</v>
      </c>
      <c r="L118" s="92">
        <f t="shared" si="2"/>
        <v>2.7044666666666665E-2</v>
      </c>
      <c r="M118" s="93"/>
    </row>
    <row r="119" spans="1:13" s="94" customFormat="1" ht="19.899999999999999" customHeight="1" x14ac:dyDescent="0.25">
      <c r="A119" s="89">
        <v>110</v>
      </c>
      <c r="B119" s="90" t="s">
        <v>126</v>
      </c>
      <c r="C119" s="91" t="s">
        <v>132</v>
      </c>
      <c r="D119" s="91" t="s">
        <v>63</v>
      </c>
      <c r="E119" s="91">
        <v>8</v>
      </c>
      <c r="F119" s="91">
        <v>5</v>
      </c>
      <c r="G119" s="91">
        <v>1</v>
      </c>
      <c r="H119" s="91">
        <v>3</v>
      </c>
      <c r="I119" s="91"/>
      <c r="J119" s="91">
        <v>2.7E-2</v>
      </c>
      <c r="K119" s="89">
        <v>3.5900000000000001E-2</v>
      </c>
      <c r="L119" s="92">
        <f t="shared" si="2"/>
        <v>2.7044666666666665E-2</v>
      </c>
      <c r="M119" s="93"/>
    </row>
    <row r="120" spans="1:13" s="94" customFormat="1" ht="19.899999999999999" customHeight="1" x14ac:dyDescent="0.25">
      <c r="A120" s="89">
        <v>111</v>
      </c>
      <c r="B120" s="90" t="s">
        <v>126</v>
      </c>
      <c r="C120" s="91">
        <v>117</v>
      </c>
      <c r="D120" s="91" t="s">
        <v>63</v>
      </c>
      <c r="E120" s="91">
        <v>8</v>
      </c>
      <c r="F120" s="91">
        <v>5</v>
      </c>
      <c r="G120" s="91">
        <v>1</v>
      </c>
      <c r="H120" s="91">
        <v>5</v>
      </c>
      <c r="I120" s="91"/>
      <c r="J120" s="91">
        <v>2.7E-2</v>
      </c>
      <c r="K120" s="89">
        <v>3.5900000000000001E-2</v>
      </c>
      <c r="L120" s="92">
        <f t="shared" si="2"/>
        <v>2.7044666666666665E-2</v>
      </c>
      <c r="M120" s="93"/>
    </row>
    <row r="121" spans="1:13" s="126" customFormat="1" ht="19.899999999999999" customHeight="1" x14ac:dyDescent="0.25">
      <c r="A121" s="89">
        <v>112</v>
      </c>
      <c r="B121" s="118" t="s">
        <v>133</v>
      </c>
      <c r="C121" s="119" t="s">
        <v>134</v>
      </c>
      <c r="D121" s="119" t="s">
        <v>63</v>
      </c>
      <c r="E121" s="120" t="s">
        <v>98</v>
      </c>
      <c r="F121" s="119">
        <v>8</v>
      </c>
      <c r="G121" s="121">
        <v>1</v>
      </c>
      <c r="H121" s="121">
        <v>1</v>
      </c>
      <c r="I121" s="122"/>
      <c r="J121" s="122">
        <v>3.5999999999999997E-2</v>
      </c>
      <c r="K121" s="123">
        <f>0.0423</f>
        <v>4.2299999999999997E-2</v>
      </c>
      <c r="L121" s="124">
        <f>K121*(9.04/12)</f>
        <v>3.1865999999999998E-2</v>
      </c>
      <c r="M121" s="125"/>
    </row>
    <row r="122" spans="1:13" s="94" customFormat="1" ht="19.899999999999999" customHeight="1" x14ac:dyDescent="0.25">
      <c r="A122" s="89">
        <v>113</v>
      </c>
      <c r="B122" s="95" t="s">
        <v>135</v>
      </c>
      <c r="C122" s="96">
        <v>61</v>
      </c>
      <c r="D122" s="96" t="s">
        <v>63</v>
      </c>
      <c r="E122" s="116">
        <v>1</v>
      </c>
      <c r="F122" s="96">
        <v>8</v>
      </c>
      <c r="G122" s="97">
        <v>1</v>
      </c>
      <c r="H122" s="97">
        <v>1</v>
      </c>
      <c r="I122" s="96"/>
      <c r="J122" s="91">
        <f>0.026</f>
        <v>2.5999999999999999E-2</v>
      </c>
      <c r="K122" s="89">
        <f>0.0423</f>
        <v>4.2299999999999997E-2</v>
      </c>
      <c r="L122" s="92">
        <f t="shared" si="2"/>
        <v>3.1865999999999998E-2</v>
      </c>
      <c r="M122" s="93"/>
    </row>
    <row r="123" spans="1:13" s="94" customFormat="1" ht="19.899999999999999" customHeight="1" x14ac:dyDescent="0.25">
      <c r="A123" s="89">
        <v>114</v>
      </c>
      <c r="B123" s="95" t="s">
        <v>136</v>
      </c>
      <c r="C123" s="96">
        <v>71</v>
      </c>
      <c r="D123" s="96" t="s">
        <v>63</v>
      </c>
      <c r="E123" s="96">
        <v>8</v>
      </c>
      <c r="F123" s="96">
        <v>5</v>
      </c>
      <c r="G123" s="96">
        <v>1</v>
      </c>
      <c r="H123" s="96">
        <v>6</v>
      </c>
      <c r="I123" s="96"/>
      <c r="J123" s="91">
        <v>2.7E-2</v>
      </c>
      <c r="K123" s="89">
        <v>3.5900000000000001E-2</v>
      </c>
      <c r="L123" s="92">
        <f t="shared" si="2"/>
        <v>2.7044666666666665E-2</v>
      </c>
      <c r="M123" s="93"/>
    </row>
    <row r="124" spans="1:13" s="94" customFormat="1" ht="19.899999999999999" customHeight="1" x14ac:dyDescent="0.25">
      <c r="A124" s="89">
        <v>115</v>
      </c>
      <c r="B124" s="95" t="s">
        <v>136</v>
      </c>
      <c r="C124" s="96">
        <v>73</v>
      </c>
      <c r="D124" s="96" t="s">
        <v>63</v>
      </c>
      <c r="E124" s="96">
        <v>8</v>
      </c>
      <c r="F124" s="96">
        <v>5</v>
      </c>
      <c r="G124" s="96">
        <v>1</v>
      </c>
      <c r="H124" s="96">
        <v>6</v>
      </c>
      <c r="I124" s="96"/>
      <c r="J124" s="91">
        <v>2.7E-2</v>
      </c>
      <c r="K124" s="89">
        <v>3.5900000000000001E-2</v>
      </c>
      <c r="L124" s="92">
        <f t="shared" si="2"/>
        <v>2.7044666666666665E-2</v>
      </c>
      <c r="M124" s="93"/>
    </row>
    <row r="125" spans="1:13" s="94" customFormat="1" ht="19.899999999999999" customHeight="1" x14ac:dyDescent="0.25">
      <c r="A125" s="89">
        <v>116</v>
      </c>
      <c r="B125" s="95" t="s">
        <v>136</v>
      </c>
      <c r="C125" s="96">
        <v>75</v>
      </c>
      <c r="D125" s="96" t="s">
        <v>63</v>
      </c>
      <c r="E125" s="96">
        <v>8</v>
      </c>
      <c r="F125" s="96">
        <v>5</v>
      </c>
      <c r="G125" s="96">
        <v>1</v>
      </c>
      <c r="H125" s="96">
        <v>6</v>
      </c>
      <c r="I125" s="96"/>
      <c r="J125" s="91">
        <v>2.7E-2</v>
      </c>
      <c r="K125" s="89">
        <v>3.5900000000000001E-2</v>
      </c>
      <c r="L125" s="92">
        <f t="shared" si="2"/>
        <v>2.7044666666666665E-2</v>
      </c>
      <c r="M125" s="93"/>
    </row>
    <row r="126" spans="1:13" s="94" customFormat="1" ht="19.899999999999999" customHeight="1" x14ac:dyDescent="0.25">
      <c r="A126" s="89">
        <v>117</v>
      </c>
      <c r="B126" s="95" t="s">
        <v>136</v>
      </c>
      <c r="C126" s="96">
        <v>77</v>
      </c>
      <c r="D126" s="96" t="s">
        <v>63</v>
      </c>
      <c r="E126" s="96">
        <v>8</v>
      </c>
      <c r="F126" s="96">
        <v>5</v>
      </c>
      <c r="G126" s="96">
        <v>1</v>
      </c>
      <c r="H126" s="96">
        <v>8</v>
      </c>
      <c r="I126" s="96"/>
      <c r="J126" s="91">
        <v>2.7E-2</v>
      </c>
      <c r="K126" s="89">
        <v>3.5900000000000001E-2</v>
      </c>
      <c r="L126" s="92">
        <f t="shared" si="2"/>
        <v>2.7044666666666665E-2</v>
      </c>
      <c r="M126" s="93"/>
    </row>
    <row r="127" spans="1:13" s="94" customFormat="1" ht="19.899999999999999" customHeight="1" x14ac:dyDescent="0.25">
      <c r="A127" s="89">
        <v>118</v>
      </c>
      <c r="B127" s="90" t="s">
        <v>136</v>
      </c>
      <c r="C127" s="91">
        <v>78</v>
      </c>
      <c r="D127" s="91" t="s">
        <v>63</v>
      </c>
      <c r="E127" s="91">
        <v>3</v>
      </c>
      <c r="F127" s="91">
        <v>9</v>
      </c>
      <c r="G127" s="91">
        <v>1</v>
      </c>
      <c r="H127" s="91">
        <v>1</v>
      </c>
      <c r="I127" s="91"/>
      <c r="J127" s="91">
        <v>2.7E-2</v>
      </c>
      <c r="K127" s="89">
        <v>3.5900000000000001E-2</v>
      </c>
      <c r="L127" s="92">
        <f t="shared" si="2"/>
        <v>2.7044666666666665E-2</v>
      </c>
      <c r="M127" s="93"/>
    </row>
    <row r="128" spans="1:13" s="94" customFormat="1" ht="19.899999999999999" customHeight="1" x14ac:dyDescent="0.25">
      <c r="A128" s="89">
        <v>119</v>
      </c>
      <c r="B128" s="90" t="s">
        <v>136</v>
      </c>
      <c r="C128" s="91" t="s">
        <v>137</v>
      </c>
      <c r="D128" s="91" t="s">
        <v>63</v>
      </c>
      <c r="E128" s="91">
        <v>3</v>
      </c>
      <c r="F128" s="91">
        <v>9</v>
      </c>
      <c r="G128" s="91">
        <v>1</v>
      </c>
      <c r="H128" s="91">
        <v>1</v>
      </c>
      <c r="I128" s="91"/>
      <c r="J128" s="91">
        <v>2.7E-2</v>
      </c>
      <c r="K128" s="89">
        <v>3.5900000000000001E-2</v>
      </c>
      <c r="L128" s="92">
        <f>K128*(9.04/12)</f>
        <v>2.7044666666666665E-2</v>
      </c>
      <c r="M128" s="93"/>
    </row>
    <row r="129" spans="1:13" s="94" customFormat="1" ht="19.899999999999999" customHeight="1" x14ac:dyDescent="0.25">
      <c r="A129" s="89">
        <v>120</v>
      </c>
      <c r="B129" s="95" t="s">
        <v>136</v>
      </c>
      <c r="C129" s="96">
        <v>79</v>
      </c>
      <c r="D129" s="96" t="s">
        <v>63</v>
      </c>
      <c r="E129" s="96">
        <v>8</v>
      </c>
      <c r="F129" s="96">
        <v>5</v>
      </c>
      <c r="G129" s="96">
        <v>1</v>
      </c>
      <c r="H129" s="96">
        <v>8</v>
      </c>
      <c r="I129" s="91"/>
      <c r="J129" s="91">
        <v>2.7E-2</v>
      </c>
      <c r="K129" s="89">
        <v>3.5900000000000001E-2</v>
      </c>
      <c r="L129" s="92">
        <f t="shared" si="2"/>
        <v>2.7044666666666665E-2</v>
      </c>
      <c r="M129" s="93"/>
    </row>
    <row r="130" spans="1:13" s="94" customFormat="1" ht="19.899999999999999" customHeight="1" x14ac:dyDescent="0.25">
      <c r="A130" s="89">
        <v>121</v>
      </c>
      <c r="B130" s="90" t="s">
        <v>136</v>
      </c>
      <c r="C130" s="91">
        <v>80</v>
      </c>
      <c r="D130" s="91" t="s">
        <v>63</v>
      </c>
      <c r="E130" s="91">
        <v>3</v>
      </c>
      <c r="F130" s="91">
        <v>9</v>
      </c>
      <c r="G130" s="91">
        <v>1</v>
      </c>
      <c r="H130" s="91">
        <v>1</v>
      </c>
      <c r="I130" s="91"/>
      <c r="J130" s="91">
        <v>2.7E-2</v>
      </c>
      <c r="K130" s="89">
        <v>3.5900000000000001E-2</v>
      </c>
      <c r="L130" s="92">
        <f t="shared" si="2"/>
        <v>2.7044666666666665E-2</v>
      </c>
      <c r="M130" s="93"/>
    </row>
    <row r="131" spans="1:13" s="94" customFormat="1" ht="19.899999999999999" customHeight="1" x14ac:dyDescent="0.25">
      <c r="A131" s="89">
        <v>122</v>
      </c>
      <c r="B131" s="90" t="s">
        <v>136</v>
      </c>
      <c r="C131" s="91">
        <v>82</v>
      </c>
      <c r="D131" s="91" t="s">
        <v>63</v>
      </c>
      <c r="E131" s="91">
        <v>8</v>
      </c>
      <c r="F131" s="91">
        <v>5</v>
      </c>
      <c r="G131" s="91">
        <v>1</v>
      </c>
      <c r="H131" s="91">
        <v>8</v>
      </c>
      <c r="I131" s="91"/>
      <c r="J131" s="91">
        <v>2.7E-2</v>
      </c>
      <c r="K131" s="89">
        <v>3.5900000000000001E-2</v>
      </c>
      <c r="L131" s="92">
        <f t="shared" si="2"/>
        <v>2.7044666666666665E-2</v>
      </c>
      <c r="M131" s="93"/>
    </row>
    <row r="132" spans="1:13" s="94" customFormat="1" ht="19.899999999999999" customHeight="1" x14ac:dyDescent="0.25">
      <c r="A132" s="89">
        <v>123</v>
      </c>
      <c r="B132" s="90" t="s">
        <v>136</v>
      </c>
      <c r="C132" s="91" t="s">
        <v>138</v>
      </c>
      <c r="D132" s="91" t="s">
        <v>63</v>
      </c>
      <c r="E132" s="91">
        <v>8</v>
      </c>
      <c r="F132" s="91">
        <v>5</v>
      </c>
      <c r="G132" s="91">
        <v>1</v>
      </c>
      <c r="H132" s="91">
        <v>4</v>
      </c>
      <c r="I132" s="91"/>
      <c r="J132" s="91">
        <v>2.7E-2</v>
      </c>
      <c r="K132" s="89">
        <v>3.5900000000000001E-2</v>
      </c>
      <c r="L132" s="92">
        <f>K132*(9.04/12)</f>
        <v>2.7044666666666665E-2</v>
      </c>
      <c r="M132" s="93"/>
    </row>
    <row r="133" spans="1:13" s="94" customFormat="1" ht="19.899999999999999" customHeight="1" x14ac:dyDescent="0.25">
      <c r="A133" s="89">
        <v>124</v>
      </c>
      <c r="B133" s="90" t="s">
        <v>136</v>
      </c>
      <c r="C133" s="91" t="s">
        <v>139</v>
      </c>
      <c r="D133" s="91" t="s">
        <v>63</v>
      </c>
      <c r="E133" s="91">
        <v>8</v>
      </c>
      <c r="F133" s="91">
        <v>5</v>
      </c>
      <c r="G133" s="91">
        <v>1</v>
      </c>
      <c r="H133" s="91">
        <v>7</v>
      </c>
      <c r="I133" s="97"/>
      <c r="J133" s="91">
        <v>2.7E-2</v>
      </c>
      <c r="K133" s="89">
        <v>3.5900000000000001E-2</v>
      </c>
      <c r="L133" s="92">
        <f>K133*(9.04/12)</f>
        <v>2.7044666666666665E-2</v>
      </c>
      <c r="M133" s="93"/>
    </row>
    <row r="134" spans="1:13" s="94" customFormat="1" ht="19.899999999999999" customHeight="1" x14ac:dyDescent="0.25">
      <c r="A134" s="89">
        <v>125</v>
      </c>
      <c r="B134" s="90" t="s">
        <v>136</v>
      </c>
      <c r="C134" s="91" t="s">
        <v>140</v>
      </c>
      <c r="D134" s="91" t="s">
        <v>63</v>
      </c>
      <c r="E134" s="91">
        <v>8</v>
      </c>
      <c r="F134" s="91">
        <v>5</v>
      </c>
      <c r="G134" s="91">
        <v>1</v>
      </c>
      <c r="H134" s="91">
        <v>7</v>
      </c>
      <c r="I134" s="97"/>
      <c r="J134" s="91">
        <v>2.7E-2</v>
      </c>
      <c r="K134" s="89">
        <v>3.5900000000000001E-2</v>
      </c>
      <c r="L134" s="92">
        <f>K134*(9.04/12)</f>
        <v>2.7044666666666665E-2</v>
      </c>
      <c r="M134" s="93"/>
    </row>
    <row r="135" spans="1:13" s="94" customFormat="1" ht="19.899999999999999" customHeight="1" x14ac:dyDescent="0.25">
      <c r="A135" s="89">
        <v>126</v>
      </c>
      <c r="B135" s="90" t="s">
        <v>136</v>
      </c>
      <c r="C135" s="91">
        <v>84</v>
      </c>
      <c r="D135" s="91" t="s">
        <v>63</v>
      </c>
      <c r="E135" s="91">
        <v>8</v>
      </c>
      <c r="F135" s="91">
        <v>5</v>
      </c>
      <c r="G135" s="91">
        <v>1</v>
      </c>
      <c r="H135" s="91">
        <v>8</v>
      </c>
      <c r="I135" s="91"/>
      <c r="J135" s="91">
        <v>2.7E-2</v>
      </c>
      <c r="K135" s="89">
        <v>3.5900000000000001E-2</v>
      </c>
      <c r="L135" s="92">
        <f t="shared" si="2"/>
        <v>2.7044666666666665E-2</v>
      </c>
      <c r="M135" s="93"/>
    </row>
    <row r="136" spans="1:13" s="94" customFormat="1" ht="19.899999999999999" customHeight="1" x14ac:dyDescent="0.25">
      <c r="A136" s="89">
        <v>127</v>
      </c>
      <c r="B136" s="90" t="s">
        <v>136</v>
      </c>
      <c r="C136" s="91" t="s">
        <v>141</v>
      </c>
      <c r="D136" s="91" t="s">
        <v>63</v>
      </c>
      <c r="E136" s="91">
        <v>8</v>
      </c>
      <c r="F136" s="91">
        <v>5</v>
      </c>
      <c r="G136" s="91">
        <v>1</v>
      </c>
      <c r="H136" s="91">
        <v>4</v>
      </c>
      <c r="I136" s="91"/>
      <c r="J136" s="91">
        <v>2.7E-2</v>
      </c>
      <c r="K136" s="89">
        <v>3.5900000000000001E-2</v>
      </c>
      <c r="L136" s="92">
        <f>K136*(9.04/12)</f>
        <v>2.7044666666666665E-2</v>
      </c>
      <c r="M136" s="93"/>
    </row>
    <row r="137" spans="1:13" s="94" customFormat="1" ht="19.899999999999999" customHeight="1" x14ac:dyDescent="0.25">
      <c r="A137" s="89">
        <v>128</v>
      </c>
      <c r="B137" s="90" t="s">
        <v>136</v>
      </c>
      <c r="C137" s="91" t="s">
        <v>142</v>
      </c>
      <c r="D137" s="91" t="s">
        <v>63</v>
      </c>
      <c r="E137" s="91">
        <v>8</v>
      </c>
      <c r="F137" s="91">
        <v>5</v>
      </c>
      <c r="G137" s="91">
        <v>1</v>
      </c>
      <c r="H137" s="91">
        <v>5</v>
      </c>
      <c r="I137" s="115"/>
      <c r="J137" s="91">
        <v>2.7E-2</v>
      </c>
      <c r="K137" s="89">
        <v>3.5900000000000001E-2</v>
      </c>
      <c r="L137" s="92">
        <f>K137*(9.04/12)</f>
        <v>2.7044666666666665E-2</v>
      </c>
      <c r="M137" s="93"/>
    </row>
    <row r="138" spans="1:13" s="94" customFormat="1" ht="19.899999999999999" customHeight="1" x14ac:dyDescent="0.25">
      <c r="A138" s="89">
        <v>129</v>
      </c>
      <c r="B138" s="90" t="s">
        <v>136</v>
      </c>
      <c r="C138" s="91" t="s">
        <v>143</v>
      </c>
      <c r="D138" s="91" t="s">
        <v>63</v>
      </c>
      <c r="E138" s="91">
        <v>8</v>
      </c>
      <c r="F138" s="91">
        <v>5</v>
      </c>
      <c r="G138" s="91">
        <v>1</v>
      </c>
      <c r="H138" s="91">
        <v>6</v>
      </c>
      <c r="I138" s="115"/>
      <c r="J138" s="91">
        <v>2.7E-2</v>
      </c>
      <c r="K138" s="89">
        <v>3.5900000000000001E-2</v>
      </c>
      <c r="L138" s="92">
        <f>K138*(9.04/12)</f>
        <v>2.7044666666666665E-2</v>
      </c>
      <c r="M138" s="93"/>
    </row>
    <row r="139" spans="1:13" s="94" customFormat="1" ht="19.899999999999999" customHeight="1" x14ac:dyDescent="0.25">
      <c r="A139" s="89">
        <v>130</v>
      </c>
      <c r="B139" s="90" t="s">
        <v>135</v>
      </c>
      <c r="C139" s="91">
        <v>85</v>
      </c>
      <c r="D139" s="91" t="s">
        <v>63</v>
      </c>
      <c r="E139" s="91">
        <v>7</v>
      </c>
      <c r="F139" s="91">
        <v>5</v>
      </c>
      <c r="G139" s="91">
        <v>1</v>
      </c>
      <c r="H139" s="115">
        <v>4</v>
      </c>
      <c r="I139" s="91"/>
      <c r="J139" s="91">
        <v>2.8000000000000001E-2</v>
      </c>
      <c r="K139" s="89">
        <v>3.5900000000000001E-2</v>
      </c>
      <c r="L139" s="92">
        <f t="shared" ref="L139:L193" si="4">K139*(9.04/12)</f>
        <v>2.7044666666666665E-2</v>
      </c>
      <c r="M139" s="93"/>
    </row>
    <row r="140" spans="1:13" s="94" customFormat="1" ht="19.899999999999999" customHeight="1" x14ac:dyDescent="0.25">
      <c r="A140" s="89">
        <v>131</v>
      </c>
      <c r="B140" s="90" t="s">
        <v>136</v>
      </c>
      <c r="C140" s="91">
        <v>86</v>
      </c>
      <c r="D140" s="91" t="s">
        <v>63</v>
      </c>
      <c r="E140" s="91">
        <v>8</v>
      </c>
      <c r="F140" s="91">
        <v>5</v>
      </c>
      <c r="G140" s="91">
        <v>1</v>
      </c>
      <c r="H140" s="91">
        <v>8</v>
      </c>
      <c r="I140" s="91"/>
      <c r="J140" s="91">
        <v>2.7E-2</v>
      </c>
      <c r="K140" s="89">
        <v>3.5900000000000001E-2</v>
      </c>
      <c r="L140" s="92">
        <f t="shared" si="4"/>
        <v>2.7044666666666665E-2</v>
      </c>
      <c r="M140" s="93"/>
    </row>
    <row r="141" spans="1:13" s="94" customFormat="1" ht="19.899999999999999" customHeight="1" x14ac:dyDescent="0.25">
      <c r="A141" s="89">
        <v>132</v>
      </c>
      <c r="B141" s="90" t="s">
        <v>136</v>
      </c>
      <c r="C141" s="91">
        <v>88</v>
      </c>
      <c r="D141" s="91" t="s">
        <v>63</v>
      </c>
      <c r="E141" s="91">
        <v>3</v>
      </c>
      <c r="F141" s="91">
        <v>9</v>
      </c>
      <c r="G141" s="91">
        <v>1</v>
      </c>
      <c r="H141" s="91">
        <v>1</v>
      </c>
      <c r="I141" s="91"/>
      <c r="J141" s="91">
        <v>2.7E-2</v>
      </c>
      <c r="K141" s="89">
        <v>3.5900000000000001E-2</v>
      </c>
      <c r="L141" s="92">
        <f t="shared" si="4"/>
        <v>2.7044666666666665E-2</v>
      </c>
      <c r="M141" s="93"/>
    </row>
    <row r="142" spans="1:13" s="94" customFormat="1" ht="19.899999999999999" customHeight="1" x14ac:dyDescent="0.25">
      <c r="A142" s="89">
        <v>133</v>
      </c>
      <c r="B142" s="90" t="s">
        <v>135</v>
      </c>
      <c r="C142" s="91" t="s">
        <v>144</v>
      </c>
      <c r="D142" s="91" t="s">
        <v>63</v>
      </c>
      <c r="E142" s="91">
        <v>7</v>
      </c>
      <c r="F142" s="91">
        <v>5</v>
      </c>
      <c r="G142" s="91">
        <v>1</v>
      </c>
      <c r="H142" s="115">
        <v>4</v>
      </c>
      <c r="I142" s="91"/>
      <c r="J142" s="91">
        <v>2.8000000000000001E-2</v>
      </c>
      <c r="K142" s="89">
        <v>3.5900000000000001E-2</v>
      </c>
      <c r="L142" s="92">
        <f>K142*(9.04/12)</f>
        <v>2.7044666666666665E-2</v>
      </c>
      <c r="M142" s="93"/>
    </row>
    <row r="143" spans="1:13" s="94" customFormat="1" ht="19.899999999999999" customHeight="1" x14ac:dyDescent="0.25">
      <c r="A143" s="89">
        <v>134</v>
      </c>
      <c r="B143" s="90" t="s">
        <v>135</v>
      </c>
      <c r="C143" s="91" t="s">
        <v>145</v>
      </c>
      <c r="D143" s="91" t="s">
        <v>108</v>
      </c>
      <c r="E143" s="91">
        <v>6</v>
      </c>
      <c r="F143" s="91">
        <v>5</v>
      </c>
      <c r="G143" s="91">
        <v>1</v>
      </c>
      <c r="H143" s="91">
        <v>1</v>
      </c>
      <c r="I143" s="91"/>
      <c r="J143" s="91">
        <v>3.5999999999999997E-2</v>
      </c>
      <c r="K143" s="89">
        <v>4.3499999999999997E-2</v>
      </c>
      <c r="L143" s="92">
        <f>K143*(9.04/12)</f>
        <v>3.2769999999999994E-2</v>
      </c>
      <c r="M143" s="93"/>
    </row>
    <row r="144" spans="1:13" s="94" customFormat="1" ht="19.899999999999999" customHeight="1" x14ac:dyDescent="0.25">
      <c r="A144" s="89">
        <v>135</v>
      </c>
      <c r="B144" s="90" t="s">
        <v>135</v>
      </c>
      <c r="C144" s="91" t="s">
        <v>146</v>
      </c>
      <c r="D144" s="91" t="s">
        <v>108</v>
      </c>
      <c r="E144" s="91">
        <v>6</v>
      </c>
      <c r="F144" s="91">
        <v>5</v>
      </c>
      <c r="G144" s="91">
        <v>1</v>
      </c>
      <c r="H144" s="91">
        <v>1</v>
      </c>
      <c r="I144" s="91"/>
      <c r="J144" s="91">
        <v>3.5999999999999997E-2</v>
      </c>
      <c r="K144" s="89">
        <v>4.3499999999999997E-2</v>
      </c>
      <c r="L144" s="92">
        <f>K144*(9.04/12)</f>
        <v>3.2769999999999994E-2</v>
      </c>
      <c r="M144" s="93"/>
    </row>
    <row r="145" spans="1:13" s="94" customFormat="1" ht="19.899999999999999" customHeight="1" x14ac:dyDescent="0.25">
      <c r="A145" s="89">
        <v>136</v>
      </c>
      <c r="B145" s="90" t="s">
        <v>135</v>
      </c>
      <c r="C145" s="91" t="s">
        <v>147</v>
      </c>
      <c r="D145" s="91" t="s">
        <v>108</v>
      </c>
      <c r="E145" s="91">
        <v>6</v>
      </c>
      <c r="F145" s="91">
        <v>5</v>
      </c>
      <c r="G145" s="91">
        <v>1</v>
      </c>
      <c r="H145" s="91">
        <v>1</v>
      </c>
      <c r="I145" s="91"/>
      <c r="J145" s="91">
        <v>3.5999999999999997E-2</v>
      </c>
      <c r="K145" s="89">
        <v>4.3499999999999997E-2</v>
      </c>
      <c r="L145" s="92">
        <f>K145*(9.04/12)</f>
        <v>3.2769999999999994E-2</v>
      </c>
      <c r="M145" s="93"/>
    </row>
    <row r="146" spans="1:13" s="94" customFormat="1" ht="19.899999999999999" customHeight="1" x14ac:dyDescent="0.25">
      <c r="A146" s="89">
        <v>137</v>
      </c>
      <c r="B146" s="90" t="s">
        <v>135</v>
      </c>
      <c r="C146" s="91">
        <v>93</v>
      </c>
      <c r="D146" s="91" t="s">
        <v>63</v>
      </c>
      <c r="E146" s="91">
        <v>7</v>
      </c>
      <c r="F146" s="91">
        <v>5</v>
      </c>
      <c r="G146" s="91">
        <v>1</v>
      </c>
      <c r="H146" s="91">
        <v>1</v>
      </c>
      <c r="I146" s="91"/>
      <c r="J146" s="91">
        <v>2.8000000000000001E-2</v>
      </c>
      <c r="K146" s="89">
        <v>3.7199999999999997E-2</v>
      </c>
      <c r="L146" s="92">
        <f t="shared" si="4"/>
        <v>2.8023999999999997E-2</v>
      </c>
      <c r="M146" s="93"/>
    </row>
    <row r="147" spans="1:13" s="94" customFormat="1" ht="19.899999999999999" customHeight="1" x14ac:dyDescent="0.25">
      <c r="A147" s="89">
        <v>138</v>
      </c>
      <c r="B147" s="90" t="s">
        <v>135</v>
      </c>
      <c r="C147" s="91" t="s">
        <v>148</v>
      </c>
      <c r="D147" s="91" t="s">
        <v>63</v>
      </c>
      <c r="E147" s="91">
        <v>7</v>
      </c>
      <c r="F147" s="91">
        <v>5</v>
      </c>
      <c r="G147" s="91">
        <v>1</v>
      </c>
      <c r="H147" s="91">
        <v>4</v>
      </c>
      <c r="I147" s="91"/>
      <c r="J147" s="91">
        <v>2.8000000000000001E-2</v>
      </c>
      <c r="K147" s="89">
        <v>3.5900000000000001E-2</v>
      </c>
      <c r="L147" s="92">
        <f>K147*(9.04/12)</f>
        <v>2.7044666666666665E-2</v>
      </c>
      <c r="M147" s="93"/>
    </row>
    <row r="148" spans="1:13" s="94" customFormat="1" ht="19.899999999999999" customHeight="1" x14ac:dyDescent="0.25">
      <c r="A148" s="89">
        <v>139</v>
      </c>
      <c r="B148" s="90" t="s">
        <v>135</v>
      </c>
      <c r="C148" s="91" t="s">
        <v>149</v>
      </c>
      <c r="D148" s="91" t="s">
        <v>63</v>
      </c>
      <c r="E148" s="91">
        <v>7</v>
      </c>
      <c r="F148" s="91">
        <v>5</v>
      </c>
      <c r="G148" s="91">
        <v>1</v>
      </c>
      <c r="H148" s="91">
        <v>4</v>
      </c>
      <c r="I148" s="91"/>
      <c r="J148" s="91">
        <v>2.8000000000000001E-2</v>
      </c>
      <c r="K148" s="89">
        <v>3.5900000000000001E-2</v>
      </c>
      <c r="L148" s="92">
        <f>K148*(9.04/12)</f>
        <v>2.7044666666666665E-2</v>
      </c>
      <c r="M148" s="93"/>
    </row>
    <row r="149" spans="1:13" s="94" customFormat="1" ht="19.899999999999999" customHeight="1" x14ac:dyDescent="0.25">
      <c r="A149" s="89">
        <v>140</v>
      </c>
      <c r="B149" s="90" t="s">
        <v>135</v>
      </c>
      <c r="C149" s="91" t="s">
        <v>150</v>
      </c>
      <c r="D149" s="91" t="s">
        <v>63</v>
      </c>
      <c r="E149" s="91">
        <v>7</v>
      </c>
      <c r="F149" s="91">
        <v>5</v>
      </c>
      <c r="G149" s="91">
        <v>1</v>
      </c>
      <c r="H149" s="91">
        <v>4</v>
      </c>
      <c r="I149" s="91"/>
      <c r="J149" s="91">
        <v>2.8000000000000001E-2</v>
      </c>
      <c r="K149" s="89">
        <v>3.5900000000000001E-2</v>
      </c>
      <c r="L149" s="92">
        <f>K149*(9.04/12)</f>
        <v>2.7044666666666665E-2</v>
      </c>
      <c r="M149" s="93"/>
    </row>
    <row r="150" spans="1:13" s="94" customFormat="1" ht="19.899999999999999" customHeight="1" x14ac:dyDescent="0.25">
      <c r="A150" s="89">
        <v>141</v>
      </c>
      <c r="B150" s="90" t="s">
        <v>135</v>
      </c>
      <c r="C150" s="91">
        <v>101</v>
      </c>
      <c r="D150" s="91" t="s">
        <v>108</v>
      </c>
      <c r="E150" s="91">
        <v>12</v>
      </c>
      <c r="F150" s="91">
        <v>3</v>
      </c>
      <c r="G150" s="91">
        <v>1</v>
      </c>
      <c r="H150" s="91">
        <v>1</v>
      </c>
      <c r="I150" s="91"/>
      <c r="J150" s="91">
        <v>3.9E-2</v>
      </c>
      <c r="K150" s="89">
        <f>0.0514</f>
        <v>5.1400000000000001E-2</v>
      </c>
      <c r="L150" s="92">
        <f t="shared" si="4"/>
        <v>3.872133333333333E-2</v>
      </c>
      <c r="M150" s="93"/>
    </row>
    <row r="151" spans="1:13" s="94" customFormat="1" ht="19.899999999999999" customHeight="1" x14ac:dyDescent="0.25">
      <c r="A151" s="89">
        <v>142</v>
      </c>
      <c r="B151" s="95" t="s">
        <v>151</v>
      </c>
      <c r="C151" s="96">
        <v>41</v>
      </c>
      <c r="D151" s="96" t="s">
        <v>63</v>
      </c>
      <c r="E151" s="96" t="s">
        <v>98</v>
      </c>
      <c r="F151" s="96">
        <v>4</v>
      </c>
      <c r="G151" s="97">
        <v>1</v>
      </c>
      <c r="H151" s="97">
        <v>3</v>
      </c>
      <c r="I151" s="97"/>
      <c r="J151" s="97">
        <v>2.4E-2</v>
      </c>
      <c r="K151" s="89">
        <v>2.98E-2</v>
      </c>
      <c r="L151" s="92">
        <f>K151*(9.04/12)</f>
        <v>2.2449333333333332E-2</v>
      </c>
      <c r="M151" s="93"/>
    </row>
    <row r="152" spans="1:13" s="94" customFormat="1" ht="19.899999999999999" customHeight="1" x14ac:dyDescent="0.25">
      <c r="A152" s="89">
        <v>143</v>
      </c>
      <c r="B152" s="95" t="s">
        <v>151</v>
      </c>
      <c r="C152" s="96">
        <v>46</v>
      </c>
      <c r="D152" s="96" t="s">
        <v>63</v>
      </c>
      <c r="E152" s="96" t="s">
        <v>98</v>
      </c>
      <c r="F152" s="96">
        <v>4</v>
      </c>
      <c r="G152" s="97">
        <v>1</v>
      </c>
      <c r="H152" s="97">
        <v>3</v>
      </c>
      <c r="I152" s="97"/>
      <c r="J152" s="97">
        <v>2.4E-2</v>
      </c>
      <c r="K152" s="89">
        <v>2.98E-2</v>
      </c>
      <c r="L152" s="92">
        <f t="shared" ref="L152:L192" si="5">K152*(9.04/12)</f>
        <v>2.2449333333333332E-2</v>
      </c>
      <c r="M152" s="93"/>
    </row>
    <row r="153" spans="1:13" s="94" customFormat="1" ht="19.899999999999999" customHeight="1" x14ac:dyDescent="0.25">
      <c r="A153" s="89">
        <v>144</v>
      </c>
      <c r="B153" s="90" t="s">
        <v>152</v>
      </c>
      <c r="C153" s="91">
        <v>26</v>
      </c>
      <c r="D153" s="91" t="s">
        <v>63</v>
      </c>
      <c r="E153" s="103">
        <v>1</v>
      </c>
      <c r="F153" s="91">
        <v>5</v>
      </c>
      <c r="G153" s="91">
        <v>1</v>
      </c>
      <c r="H153" s="91">
        <v>3</v>
      </c>
      <c r="I153" s="91"/>
      <c r="J153" s="91">
        <f>0.026</f>
        <v>2.5999999999999999E-2</v>
      </c>
      <c r="K153" s="89">
        <f>0.0359</f>
        <v>3.5900000000000001E-2</v>
      </c>
      <c r="L153" s="92">
        <f t="shared" si="5"/>
        <v>2.7044666666666665E-2</v>
      </c>
      <c r="M153" s="93"/>
    </row>
    <row r="154" spans="1:13" s="94" customFormat="1" ht="19.899999999999999" customHeight="1" x14ac:dyDescent="0.25">
      <c r="A154" s="89">
        <v>145</v>
      </c>
      <c r="B154" s="90" t="s">
        <v>153</v>
      </c>
      <c r="C154" s="91" t="s">
        <v>154</v>
      </c>
      <c r="D154" s="91" t="s">
        <v>63</v>
      </c>
      <c r="E154" s="91">
        <v>3</v>
      </c>
      <c r="F154" s="91">
        <v>9</v>
      </c>
      <c r="G154" s="91">
        <v>1</v>
      </c>
      <c r="H154" s="91">
        <v>1</v>
      </c>
      <c r="I154" s="91"/>
      <c r="J154" s="91">
        <v>2.7E-2</v>
      </c>
      <c r="K154" s="89">
        <v>3.5900000000000001E-2</v>
      </c>
      <c r="L154" s="92">
        <f t="shared" si="5"/>
        <v>2.7044666666666665E-2</v>
      </c>
      <c r="M154" s="93"/>
    </row>
    <row r="155" spans="1:13" s="94" customFormat="1" ht="19.899999999999999" customHeight="1" x14ac:dyDescent="0.25">
      <c r="A155" s="89">
        <v>146</v>
      </c>
      <c r="B155" s="90" t="s">
        <v>153</v>
      </c>
      <c r="C155" s="91" t="s">
        <v>155</v>
      </c>
      <c r="D155" s="91" t="s">
        <v>63</v>
      </c>
      <c r="E155" s="91">
        <v>3</v>
      </c>
      <c r="F155" s="91">
        <v>9</v>
      </c>
      <c r="G155" s="91">
        <v>1</v>
      </c>
      <c r="H155" s="91">
        <v>1</v>
      </c>
      <c r="I155" s="91"/>
      <c r="J155" s="91">
        <v>2.7E-2</v>
      </c>
      <c r="K155" s="89">
        <v>3.5900000000000001E-2</v>
      </c>
      <c r="L155" s="92">
        <f t="shared" si="5"/>
        <v>2.7044666666666665E-2</v>
      </c>
      <c r="M155" s="93"/>
    </row>
    <row r="156" spans="1:13" s="94" customFormat="1" ht="19.899999999999999" customHeight="1" x14ac:dyDescent="0.25">
      <c r="A156" s="89">
        <v>147</v>
      </c>
      <c r="B156" s="90" t="s">
        <v>153</v>
      </c>
      <c r="C156" s="91">
        <v>94</v>
      </c>
      <c r="D156" s="91" t="s">
        <v>63</v>
      </c>
      <c r="E156" s="91">
        <v>3</v>
      </c>
      <c r="F156" s="91">
        <v>9</v>
      </c>
      <c r="G156" s="91">
        <v>1</v>
      </c>
      <c r="H156" s="91">
        <v>1</v>
      </c>
      <c r="I156" s="91"/>
      <c r="J156" s="91">
        <v>2.7E-2</v>
      </c>
      <c r="K156" s="89">
        <v>3.5900000000000001E-2</v>
      </c>
      <c r="L156" s="92">
        <f t="shared" si="5"/>
        <v>2.7044666666666665E-2</v>
      </c>
      <c r="M156" s="93"/>
    </row>
    <row r="157" spans="1:13" s="94" customFormat="1" ht="19.899999999999999" customHeight="1" x14ac:dyDescent="0.25">
      <c r="A157" s="89">
        <v>148</v>
      </c>
      <c r="B157" s="90" t="s">
        <v>153</v>
      </c>
      <c r="C157" s="91" t="s">
        <v>156</v>
      </c>
      <c r="D157" s="91" t="s">
        <v>63</v>
      </c>
      <c r="E157" s="91">
        <v>8</v>
      </c>
      <c r="F157" s="91">
        <v>5</v>
      </c>
      <c r="G157" s="91">
        <v>1</v>
      </c>
      <c r="H157" s="91">
        <v>3</v>
      </c>
      <c r="I157" s="91"/>
      <c r="J157" s="91">
        <v>2.7E-2</v>
      </c>
      <c r="K157" s="89">
        <v>3.5900000000000001E-2</v>
      </c>
      <c r="L157" s="92">
        <f t="shared" si="5"/>
        <v>2.7044666666666665E-2</v>
      </c>
      <c r="M157" s="93"/>
    </row>
    <row r="158" spans="1:13" s="94" customFormat="1" ht="19.899999999999999" customHeight="1" x14ac:dyDescent="0.25">
      <c r="A158" s="89">
        <v>149</v>
      </c>
      <c r="B158" s="90" t="s">
        <v>153</v>
      </c>
      <c r="C158" s="91" t="s">
        <v>157</v>
      </c>
      <c r="D158" s="91" t="s">
        <v>63</v>
      </c>
      <c r="E158" s="91">
        <v>8</v>
      </c>
      <c r="F158" s="91">
        <v>5</v>
      </c>
      <c r="G158" s="91">
        <v>1</v>
      </c>
      <c r="H158" s="91">
        <v>6</v>
      </c>
      <c r="I158" s="91"/>
      <c r="J158" s="91">
        <v>2.7E-2</v>
      </c>
      <c r="K158" s="89">
        <v>3.5900000000000001E-2</v>
      </c>
      <c r="L158" s="92">
        <f t="shared" si="5"/>
        <v>2.7044666666666665E-2</v>
      </c>
      <c r="M158" s="93"/>
    </row>
    <row r="159" spans="1:13" s="94" customFormat="1" ht="19.899999999999999" customHeight="1" x14ac:dyDescent="0.25">
      <c r="A159" s="89">
        <v>150</v>
      </c>
      <c r="B159" s="90" t="s">
        <v>152</v>
      </c>
      <c r="C159" s="91">
        <v>101</v>
      </c>
      <c r="D159" s="91" t="s">
        <v>63</v>
      </c>
      <c r="E159" s="103">
        <v>1</v>
      </c>
      <c r="F159" s="91">
        <v>9</v>
      </c>
      <c r="G159" s="91">
        <v>1</v>
      </c>
      <c r="H159" s="91">
        <v>3</v>
      </c>
      <c r="I159" s="91"/>
      <c r="J159" s="91">
        <f>0.026</f>
        <v>2.5999999999999999E-2</v>
      </c>
      <c r="K159" s="89">
        <f>0.0342</f>
        <v>3.4200000000000001E-2</v>
      </c>
      <c r="L159" s="92">
        <f t="shared" si="5"/>
        <v>2.5763999999999999E-2</v>
      </c>
      <c r="M159" s="93"/>
    </row>
    <row r="160" spans="1:13" s="94" customFormat="1" ht="19.899999999999999" customHeight="1" x14ac:dyDescent="0.25">
      <c r="A160" s="89">
        <v>151</v>
      </c>
      <c r="B160" s="95" t="s">
        <v>158</v>
      </c>
      <c r="C160" s="96">
        <v>47</v>
      </c>
      <c r="D160" s="96" t="s">
        <v>63</v>
      </c>
      <c r="E160" s="96">
        <v>11</v>
      </c>
      <c r="F160" s="96">
        <v>2</v>
      </c>
      <c r="G160" s="97">
        <v>1</v>
      </c>
      <c r="H160" s="97">
        <v>3</v>
      </c>
      <c r="I160" s="97"/>
      <c r="J160" s="91">
        <v>3.2000000000000001E-2</v>
      </c>
      <c r="K160" s="89">
        <v>4.19E-2</v>
      </c>
      <c r="L160" s="92">
        <f>K160*(9.04/12)</f>
        <v>3.1564666666666664E-2</v>
      </c>
      <c r="M160" s="93"/>
    </row>
    <row r="161" spans="1:13" s="94" customFormat="1" ht="19.899999999999999" customHeight="1" x14ac:dyDescent="0.25">
      <c r="A161" s="89">
        <v>152</v>
      </c>
      <c r="B161" s="95" t="s">
        <v>159</v>
      </c>
      <c r="C161" s="96">
        <v>83</v>
      </c>
      <c r="D161" s="96" t="s">
        <v>160</v>
      </c>
      <c r="E161" s="96">
        <v>12</v>
      </c>
      <c r="F161" s="96">
        <v>3</v>
      </c>
      <c r="G161" s="97">
        <v>1</v>
      </c>
      <c r="H161" s="97">
        <v>3</v>
      </c>
      <c r="I161" s="97"/>
      <c r="J161" s="96">
        <v>3.6999999999999998E-2</v>
      </c>
      <c r="K161" s="89">
        <v>4.19E-2</v>
      </c>
      <c r="L161" s="92">
        <f t="shared" si="5"/>
        <v>3.1564666666666664E-2</v>
      </c>
      <c r="M161" s="93"/>
    </row>
    <row r="162" spans="1:13" s="94" customFormat="1" ht="19.899999999999999" customHeight="1" x14ac:dyDescent="0.25">
      <c r="A162" s="89">
        <v>153</v>
      </c>
      <c r="B162" s="95" t="s">
        <v>159</v>
      </c>
      <c r="C162" s="96">
        <v>84</v>
      </c>
      <c r="D162" s="96" t="s">
        <v>160</v>
      </c>
      <c r="E162" s="96">
        <v>12</v>
      </c>
      <c r="F162" s="96">
        <v>3</v>
      </c>
      <c r="G162" s="97">
        <v>1</v>
      </c>
      <c r="H162" s="97">
        <v>3</v>
      </c>
      <c r="I162" s="97"/>
      <c r="J162" s="96">
        <v>3.6999999999999998E-2</v>
      </c>
      <c r="K162" s="89">
        <v>4.19E-2</v>
      </c>
      <c r="L162" s="92">
        <f t="shared" si="5"/>
        <v>3.1564666666666664E-2</v>
      </c>
      <c r="M162" s="93"/>
    </row>
    <row r="163" spans="1:13" s="94" customFormat="1" ht="19.899999999999999" customHeight="1" x14ac:dyDescent="0.25">
      <c r="A163" s="89">
        <v>154</v>
      </c>
      <c r="B163" s="95" t="s">
        <v>161</v>
      </c>
      <c r="C163" s="96" t="s">
        <v>162</v>
      </c>
      <c r="D163" s="96" t="s">
        <v>63</v>
      </c>
      <c r="E163" s="96">
        <v>10</v>
      </c>
      <c r="F163" s="96">
        <v>3</v>
      </c>
      <c r="G163" s="97">
        <v>1</v>
      </c>
      <c r="H163" s="97">
        <v>2</v>
      </c>
      <c r="I163" s="97"/>
      <c r="J163" s="96">
        <v>3.3000000000000002E-2</v>
      </c>
      <c r="K163" s="89">
        <v>4.19E-2</v>
      </c>
      <c r="L163" s="92">
        <f t="shared" si="5"/>
        <v>3.1564666666666664E-2</v>
      </c>
      <c r="M163" s="93"/>
    </row>
    <row r="164" spans="1:13" s="94" customFormat="1" ht="19.899999999999999" customHeight="1" x14ac:dyDescent="0.25">
      <c r="A164" s="89">
        <v>155</v>
      </c>
      <c r="B164" s="90" t="s">
        <v>163</v>
      </c>
      <c r="C164" s="91">
        <v>11</v>
      </c>
      <c r="D164" s="91" t="s">
        <v>63</v>
      </c>
      <c r="E164" s="91">
        <v>8</v>
      </c>
      <c r="F164" s="91">
        <v>5</v>
      </c>
      <c r="G164" s="91">
        <v>1</v>
      </c>
      <c r="H164" s="91">
        <v>4</v>
      </c>
      <c r="I164" s="96"/>
      <c r="J164" s="91">
        <v>2.7E-2</v>
      </c>
      <c r="K164" s="89">
        <v>3.5900000000000001E-2</v>
      </c>
      <c r="L164" s="92">
        <f t="shared" si="5"/>
        <v>2.7044666666666665E-2</v>
      </c>
      <c r="M164" s="93"/>
    </row>
    <row r="165" spans="1:13" s="94" customFormat="1" ht="19.899999999999999" customHeight="1" x14ac:dyDescent="0.25">
      <c r="A165" s="89">
        <v>156</v>
      </c>
      <c r="B165" s="90" t="s">
        <v>163</v>
      </c>
      <c r="C165" s="91" t="s">
        <v>80</v>
      </c>
      <c r="D165" s="91" t="s">
        <v>63</v>
      </c>
      <c r="E165" s="91">
        <v>8</v>
      </c>
      <c r="F165" s="91">
        <v>5</v>
      </c>
      <c r="G165" s="91">
        <v>1</v>
      </c>
      <c r="H165" s="91">
        <v>4</v>
      </c>
      <c r="I165" s="91"/>
      <c r="J165" s="91">
        <v>2.7E-2</v>
      </c>
      <c r="K165" s="89">
        <v>3.5900000000000001E-2</v>
      </c>
      <c r="L165" s="92">
        <f>K165*(9.04/12)</f>
        <v>2.7044666666666665E-2</v>
      </c>
      <c r="M165" s="93"/>
    </row>
    <row r="166" spans="1:13" s="94" customFormat="1" ht="19.899999999999999" customHeight="1" x14ac:dyDescent="0.25">
      <c r="A166" s="89">
        <v>157</v>
      </c>
      <c r="B166" s="90" t="s">
        <v>163</v>
      </c>
      <c r="C166" s="91">
        <v>19</v>
      </c>
      <c r="D166" s="91" t="s">
        <v>63</v>
      </c>
      <c r="E166" s="91">
        <v>10</v>
      </c>
      <c r="F166" s="91">
        <v>3</v>
      </c>
      <c r="G166" s="91">
        <v>1</v>
      </c>
      <c r="H166" s="91">
        <v>2</v>
      </c>
      <c r="I166" s="97"/>
      <c r="J166" s="91">
        <v>3.3000000000000002E-2</v>
      </c>
      <c r="K166" s="89">
        <v>4.19E-2</v>
      </c>
      <c r="L166" s="92">
        <f t="shared" si="5"/>
        <v>3.1564666666666664E-2</v>
      </c>
      <c r="M166" s="93"/>
    </row>
    <row r="167" spans="1:13" s="94" customFormat="1" ht="19.899999999999999" customHeight="1" x14ac:dyDescent="0.25">
      <c r="A167" s="89">
        <v>158</v>
      </c>
      <c r="B167" s="90" t="s">
        <v>163</v>
      </c>
      <c r="C167" s="91" t="s">
        <v>85</v>
      </c>
      <c r="D167" s="91" t="s">
        <v>108</v>
      </c>
      <c r="E167" s="91">
        <v>5</v>
      </c>
      <c r="F167" s="91">
        <v>5</v>
      </c>
      <c r="G167" s="91">
        <v>1</v>
      </c>
      <c r="H167" s="91">
        <v>3</v>
      </c>
      <c r="I167" s="91"/>
      <c r="J167" s="91">
        <v>2.5000000000000001E-2</v>
      </c>
      <c r="K167" s="127">
        <f>0.0359</f>
        <v>3.5900000000000001E-2</v>
      </c>
      <c r="L167" s="92">
        <f>K167*(9.04/12)</f>
        <v>2.7044666666666665E-2</v>
      </c>
      <c r="M167" s="93"/>
    </row>
    <row r="168" spans="1:13" s="94" customFormat="1" ht="19.899999999999999" customHeight="1" x14ac:dyDescent="0.25">
      <c r="A168" s="89">
        <v>159</v>
      </c>
      <c r="B168" s="90" t="s">
        <v>163</v>
      </c>
      <c r="C168" s="91" t="s">
        <v>164</v>
      </c>
      <c r="D168" s="91" t="s">
        <v>108</v>
      </c>
      <c r="E168" s="91">
        <v>5</v>
      </c>
      <c r="F168" s="91">
        <v>5</v>
      </c>
      <c r="G168" s="91">
        <v>1</v>
      </c>
      <c r="H168" s="91">
        <v>3</v>
      </c>
      <c r="I168" s="91"/>
      <c r="J168" s="91">
        <v>2.5000000000000001E-2</v>
      </c>
      <c r="K168" s="127">
        <f>0.0359</f>
        <v>3.5900000000000001E-2</v>
      </c>
      <c r="L168" s="92">
        <f>K168*(9.04/12)</f>
        <v>2.7044666666666665E-2</v>
      </c>
      <c r="M168" s="93"/>
    </row>
    <row r="169" spans="1:13" s="94" customFormat="1" ht="19.899999999999999" customHeight="1" x14ac:dyDescent="0.25">
      <c r="A169" s="89">
        <v>160</v>
      </c>
      <c r="B169" s="90" t="s">
        <v>163</v>
      </c>
      <c r="C169" s="91" t="s">
        <v>165</v>
      </c>
      <c r="D169" s="91" t="s">
        <v>63</v>
      </c>
      <c r="E169" s="91">
        <v>8</v>
      </c>
      <c r="F169" s="91">
        <v>5</v>
      </c>
      <c r="G169" s="91">
        <v>1</v>
      </c>
      <c r="H169" s="91">
        <v>4</v>
      </c>
      <c r="I169" s="91"/>
      <c r="J169" s="91">
        <v>2.7E-2</v>
      </c>
      <c r="K169" s="89">
        <v>3.5900000000000001E-2</v>
      </c>
      <c r="L169" s="92">
        <f>K169*(9.04/12)</f>
        <v>2.7044666666666665E-2</v>
      </c>
      <c r="M169" s="93"/>
    </row>
    <row r="170" spans="1:13" s="94" customFormat="1" ht="19.899999999999999" customHeight="1" x14ac:dyDescent="0.25">
      <c r="A170" s="89">
        <v>161</v>
      </c>
      <c r="B170" s="90" t="s">
        <v>163</v>
      </c>
      <c r="C170" s="91" t="s">
        <v>118</v>
      </c>
      <c r="D170" s="91" t="s">
        <v>63</v>
      </c>
      <c r="E170" s="91">
        <v>7</v>
      </c>
      <c r="F170" s="91">
        <v>5</v>
      </c>
      <c r="G170" s="91">
        <v>1</v>
      </c>
      <c r="H170" s="91">
        <v>4</v>
      </c>
      <c r="I170" s="91"/>
      <c r="J170" s="91">
        <v>2.8000000000000001E-2</v>
      </c>
      <c r="K170" s="89">
        <v>3.5900000000000001E-2</v>
      </c>
      <c r="L170" s="92">
        <f>K170*(9.04/12)</f>
        <v>2.7044666666666665E-2</v>
      </c>
      <c r="M170" s="93"/>
    </row>
    <row r="171" spans="1:13" s="94" customFormat="1" ht="19.899999999999999" customHeight="1" x14ac:dyDescent="0.25">
      <c r="A171" s="89">
        <v>162</v>
      </c>
      <c r="B171" s="90" t="s">
        <v>163</v>
      </c>
      <c r="C171" s="91">
        <v>45</v>
      </c>
      <c r="D171" s="91" t="s">
        <v>108</v>
      </c>
      <c r="E171" s="91">
        <v>6</v>
      </c>
      <c r="F171" s="91">
        <v>5</v>
      </c>
      <c r="G171" s="91">
        <v>1</v>
      </c>
      <c r="H171" s="91">
        <v>1</v>
      </c>
      <c r="I171" s="97"/>
      <c r="J171" s="91">
        <v>3.5999999999999997E-2</v>
      </c>
      <c r="K171" s="89">
        <v>4.3499999999999997E-2</v>
      </c>
      <c r="L171" s="92">
        <f t="shared" si="5"/>
        <v>3.2769999999999994E-2</v>
      </c>
      <c r="M171" s="93"/>
    </row>
    <row r="172" spans="1:13" s="94" customFormat="1" ht="19.899999999999999" customHeight="1" x14ac:dyDescent="0.25">
      <c r="A172" s="89">
        <v>163</v>
      </c>
      <c r="B172" s="90" t="s">
        <v>163</v>
      </c>
      <c r="C172" s="91">
        <v>47</v>
      </c>
      <c r="D172" s="91" t="s">
        <v>108</v>
      </c>
      <c r="E172" s="91">
        <v>6</v>
      </c>
      <c r="F172" s="91">
        <v>5</v>
      </c>
      <c r="G172" s="91">
        <v>1</v>
      </c>
      <c r="H172" s="91">
        <v>1</v>
      </c>
      <c r="I172" s="97"/>
      <c r="J172" s="91">
        <v>3.5999999999999997E-2</v>
      </c>
      <c r="K172" s="89">
        <v>4.3499999999999997E-2</v>
      </c>
      <c r="L172" s="92">
        <f t="shared" si="5"/>
        <v>3.2769999999999994E-2</v>
      </c>
      <c r="M172" s="93"/>
    </row>
    <row r="173" spans="1:13" s="94" customFormat="1" ht="19.899999999999999" customHeight="1" x14ac:dyDescent="0.25">
      <c r="A173" s="89">
        <v>164</v>
      </c>
      <c r="B173" s="90" t="s">
        <v>163</v>
      </c>
      <c r="C173" s="91">
        <v>49</v>
      </c>
      <c r="D173" s="91" t="s">
        <v>63</v>
      </c>
      <c r="E173" s="91">
        <v>7</v>
      </c>
      <c r="F173" s="91">
        <v>5</v>
      </c>
      <c r="G173" s="91">
        <v>1</v>
      </c>
      <c r="H173" s="91">
        <v>4</v>
      </c>
      <c r="I173" s="91"/>
      <c r="J173" s="91">
        <v>2.8000000000000001E-2</v>
      </c>
      <c r="K173" s="89">
        <v>3.5900000000000001E-2</v>
      </c>
      <c r="L173" s="92">
        <f t="shared" si="5"/>
        <v>2.7044666666666665E-2</v>
      </c>
      <c r="M173" s="93"/>
    </row>
    <row r="174" spans="1:13" s="94" customFormat="1" ht="19.899999999999999" customHeight="1" x14ac:dyDescent="0.25">
      <c r="A174" s="89">
        <v>165</v>
      </c>
      <c r="B174" s="90" t="s">
        <v>163</v>
      </c>
      <c r="C174" s="91">
        <v>51</v>
      </c>
      <c r="D174" s="91" t="s">
        <v>63</v>
      </c>
      <c r="E174" s="91">
        <v>7</v>
      </c>
      <c r="F174" s="91">
        <v>5</v>
      </c>
      <c r="G174" s="91">
        <v>1</v>
      </c>
      <c r="H174" s="91">
        <v>1</v>
      </c>
      <c r="I174" s="91"/>
      <c r="J174" s="91">
        <v>2.8000000000000001E-2</v>
      </c>
      <c r="K174" s="89">
        <v>3.7199999999999997E-2</v>
      </c>
      <c r="L174" s="92">
        <f t="shared" si="5"/>
        <v>2.8023999999999997E-2</v>
      </c>
      <c r="M174" s="93"/>
    </row>
    <row r="175" spans="1:13" s="94" customFormat="1" ht="19.899999999999999" customHeight="1" x14ac:dyDescent="0.25">
      <c r="A175" s="89">
        <v>166</v>
      </c>
      <c r="B175" s="95" t="s">
        <v>166</v>
      </c>
      <c r="C175" s="96">
        <v>62</v>
      </c>
      <c r="D175" s="96" t="s">
        <v>63</v>
      </c>
      <c r="E175" s="96">
        <v>11</v>
      </c>
      <c r="F175" s="96">
        <v>2</v>
      </c>
      <c r="G175" s="97">
        <v>1</v>
      </c>
      <c r="H175" s="97">
        <v>2</v>
      </c>
      <c r="I175" s="91"/>
      <c r="J175" s="91">
        <v>3.2000000000000001E-2</v>
      </c>
      <c r="K175" s="89">
        <v>4.19E-2</v>
      </c>
      <c r="L175" s="92">
        <f t="shared" si="5"/>
        <v>3.1564666666666664E-2</v>
      </c>
      <c r="M175" s="93"/>
    </row>
    <row r="176" spans="1:13" s="94" customFormat="1" ht="19.899999999999999" customHeight="1" x14ac:dyDescent="0.25">
      <c r="A176" s="89">
        <v>167</v>
      </c>
      <c r="B176" s="95" t="s">
        <v>166</v>
      </c>
      <c r="C176" s="96">
        <v>64</v>
      </c>
      <c r="D176" s="96" t="s">
        <v>63</v>
      </c>
      <c r="E176" s="96">
        <v>11</v>
      </c>
      <c r="F176" s="96">
        <v>2</v>
      </c>
      <c r="G176" s="97">
        <v>1</v>
      </c>
      <c r="H176" s="97">
        <v>4</v>
      </c>
      <c r="I176" s="91"/>
      <c r="J176" s="91">
        <v>3.2000000000000001E-2</v>
      </c>
      <c r="K176" s="89">
        <v>4.19E-2</v>
      </c>
      <c r="L176" s="92">
        <f t="shared" si="5"/>
        <v>3.1564666666666664E-2</v>
      </c>
      <c r="M176" s="93"/>
    </row>
    <row r="177" spans="1:15" s="94" customFormat="1" ht="19.899999999999999" customHeight="1" x14ac:dyDescent="0.25">
      <c r="A177" s="89">
        <v>168</v>
      </c>
      <c r="B177" s="95" t="s">
        <v>166</v>
      </c>
      <c r="C177" s="96">
        <v>66</v>
      </c>
      <c r="D177" s="96" t="s">
        <v>63</v>
      </c>
      <c r="E177" s="96">
        <v>10</v>
      </c>
      <c r="F177" s="96">
        <v>3</v>
      </c>
      <c r="G177" s="97">
        <v>1</v>
      </c>
      <c r="H177" s="97">
        <v>3</v>
      </c>
      <c r="I177" s="91"/>
      <c r="J177" s="96">
        <v>3.3000000000000002E-2</v>
      </c>
      <c r="K177" s="89">
        <v>4.19E-2</v>
      </c>
      <c r="L177" s="92">
        <f t="shared" si="5"/>
        <v>3.1564666666666664E-2</v>
      </c>
      <c r="M177" s="93"/>
    </row>
    <row r="178" spans="1:15" s="94" customFormat="1" ht="19.899999999999999" customHeight="1" x14ac:dyDescent="0.25">
      <c r="A178" s="89">
        <v>169</v>
      </c>
      <c r="B178" s="95" t="s">
        <v>167</v>
      </c>
      <c r="C178" s="96" t="s">
        <v>168</v>
      </c>
      <c r="D178" s="96" t="s">
        <v>63</v>
      </c>
      <c r="E178" s="96">
        <v>8</v>
      </c>
      <c r="F178" s="96">
        <v>5</v>
      </c>
      <c r="G178" s="96">
        <v>1</v>
      </c>
      <c r="H178" s="96">
        <v>6</v>
      </c>
      <c r="I178" s="96"/>
      <c r="J178" s="91">
        <v>2.7E-2</v>
      </c>
      <c r="K178" s="89">
        <v>3.5900000000000001E-2</v>
      </c>
      <c r="L178" s="92">
        <f t="shared" si="5"/>
        <v>2.7044666666666665E-2</v>
      </c>
      <c r="M178" s="93"/>
    </row>
    <row r="179" spans="1:15" s="94" customFormat="1" ht="19.899999999999999" customHeight="1" x14ac:dyDescent="0.25">
      <c r="A179" s="89">
        <v>170</v>
      </c>
      <c r="B179" s="128" t="s">
        <v>167</v>
      </c>
      <c r="C179" s="96" t="s">
        <v>169</v>
      </c>
      <c r="D179" s="96" t="s">
        <v>63</v>
      </c>
      <c r="E179" s="96">
        <v>8</v>
      </c>
      <c r="F179" s="96">
        <v>5</v>
      </c>
      <c r="G179" s="96">
        <v>1</v>
      </c>
      <c r="H179" s="96">
        <v>6</v>
      </c>
      <c r="I179" s="91"/>
      <c r="J179" s="91">
        <v>2.7E-2</v>
      </c>
      <c r="K179" s="89">
        <v>3.5900000000000001E-2</v>
      </c>
      <c r="L179" s="92">
        <f t="shared" si="5"/>
        <v>2.7044666666666665E-2</v>
      </c>
      <c r="M179" s="93"/>
    </row>
    <row r="180" spans="1:15" s="94" customFormat="1" ht="19.899999999999999" customHeight="1" x14ac:dyDescent="0.25">
      <c r="A180" s="89">
        <v>171</v>
      </c>
      <c r="B180" s="95" t="s">
        <v>170</v>
      </c>
      <c r="C180" s="96">
        <v>50</v>
      </c>
      <c r="D180" s="96" t="s">
        <v>63</v>
      </c>
      <c r="E180" s="96">
        <v>8</v>
      </c>
      <c r="F180" s="96">
        <v>5</v>
      </c>
      <c r="G180" s="97">
        <v>1</v>
      </c>
      <c r="H180" s="97">
        <v>4</v>
      </c>
      <c r="I180" s="97"/>
      <c r="J180" s="97">
        <v>2.7E-2</v>
      </c>
      <c r="K180" s="89">
        <v>3.5900000000000001E-2</v>
      </c>
      <c r="L180" s="92">
        <f t="shared" si="5"/>
        <v>2.7044666666666665E-2</v>
      </c>
      <c r="M180" s="93"/>
    </row>
    <row r="181" spans="1:15" s="94" customFormat="1" ht="19.899999999999999" customHeight="1" x14ac:dyDescent="0.25">
      <c r="A181" s="89">
        <v>172</v>
      </c>
      <c r="B181" s="90" t="s">
        <v>170</v>
      </c>
      <c r="C181" s="91" t="s">
        <v>171</v>
      </c>
      <c r="D181" s="91" t="s">
        <v>63</v>
      </c>
      <c r="E181" s="91">
        <v>10</v>
      </c>
      <c r="F181" s="91">
        <v>2</v>
      </c>
      <c r="G181" s="91">
        <v>1</v>
      </c>
      <c r="H181" s="91">
        <v>3</v>
      </c>
      <c r="I181" s="91"/>
      <c r="J181" s="91">
        <v>3.3000000000000002E-2</v>
      </c>
      <c r="K181" s="89">
        <v>4.19E-2</v>
      </c>
      <c r="L181" s="92">
        <f t="shared" si="5"/>
        <v>3.1564666666666664E-2</v>
      </c>
      <c r="M181" s="93"/>
    </row>
    <row r="182" spans="1:15" s="94" customFormat="1" ht="19.899999999999999" customHeight="1" x14ac:dyDescent="0.25">
      <c r="A182" s="89">
        <v>173</v>
      </c>
      <c r="B182" s="90" t="s">
        <v>170</v>
      </c>
      <c r="C182" s="91">
        <v>64</v>
      </c>
      <c r="D182" s="91" t="s">
        <v>63</v>
      </c>
      <c r="E182" s="91">
        <v>8</v>
      </c>
      <c r="F182" s="91">
        <v>5</v>
      </c>
      <c r="G182" s="91">
        <v>1</v>
      </c>
      <c r="H182" s="91">
        <v>4</v>
      </c>
      <c r="I182" s="97"/>
      <c r="J182" s="91">
        <v>2.7E-2</v>
      </c>
      <c r="K182" s="89">
        <v>3.5900000000000001E-2</v>
      </c>
      <c r="L182" s="92">
        <f t="shared" si="5"/>
        <v>2.7044666666666665E-2</v>
      </c>
      <c r="M182" s="93"/>
    </row>
    <row r="183" spans="1:15" s="94" customFormat="1" ht="19.899999999999999" customHeight="1" x14ac:dyDescent="0.25">
      <c r="A183" s="89">
        <v>174</v>
      </c>
      <c r="B183" s="90" t="s">
        <v>170</v>
      </c>
      <c r="C183" s="91" t="s">
        <v>172</v>
      </c>
      <c r="D183" s="91" t="s">
        <v>63</v>
      </c>
      <c r="E183" s="91">
        <v>8</v>
      </c>
      <c r="F183" s="91">
        <v>5</v>
      </c>
      <c r="G183" s="91">
        <v>1</v>
      </c>
      <c r="H183" s="91">
        <v>4</v>
      </c>
      <c r="I183" s="91"/>
      <c r="J183" s="91">
        <v>2.7E-2</v>
      </c>
      <c r="K183" s="89">
        <v>3.5900000000000001E-2</v>
      </c>
      <c r="L183" s="92">
        <f t="shared" si="5"/>
        <v>2.7044666666666665E-2</v>
      </c>
      <c r="M183" s="93"/>
    </row>
    <row r="184" spans="1:15" s="94" customFormat="1" ht="19.899999999999999" customHeight="1" x14ac:dyDescent="0.25">
      <c r="A184" s="89">
        <v>175</v>
      </c>
      <c r="B184" s="90" t="s">
        <v>170</v>
      </c>
      <c r="C184" s="91">
        <v>70</v>
      </c>
      <c r="D184" s="91" t="s">
        <v>108</v>
      </c>
      <c r="E184" s="91">
        <v>12</v>
      </c>
      <c r="F184" s="91">
        <v>3</v>
      </c>
      <c r="G184" s="91">
        <v>1</v>
      </c>
      <c r="H184" s="91">
        <v>1</v>
      </c>
      <c r="I184" s="97"/>
      <c r="J184" s="91">
        <v>3.9E-2</v>
      </c>
      <c r="K184" s="89">
        <f>0.0514</f>
        <v>5.1400000000000001E-2</v>
      </c>
      <c r="L184" s="92">
        <f t="shared" si="5"/>
        <v>3.872133333333333E-2</v>
      </c>
      <c r="M184" s="93"/>
    </row>
    <row r="185" spans="1:15" s="94" customFormat="1" ht="19.899999999999999" customHeight="1" x14ac:dyDescent="0.25">
      <c r="A185" s="89">
        <v>176</v>
      </c>
      <c r="B185" s="90" t="s">
        <v>170</v>
      </c>
      <c r="C185" s="91" t="s">
        <v>173</v>
      </c>
      <c r="D185" s="91" t="s">
        <v>63</v>
      </c>
      <c r="E185" s="91">
        <v>10</v>
      </c>
      <c r="F185" s="91">
        <v>3</v>
      </c>
      <c r="G185" s="91">
        <v>1</v>
      </c>
      <c r="H185" s="91">
        <v>3</v>
      </c>
      <c r="I185" s="91"/>
      <c r="J185" s="91">
        <v>3.3000000000000002E-2</v>
      </c>
      <c r="K185" s="89">
        <v>4.19E-2</v>
      </c>
      <c r="L185" s="92">
        <f t="shared" si="5"/>
        <v>3.1564666666666664E-2</v>
      </c>
      <c r="M185" s="93"/>
    </row>
    <row r="186" spans="1:15" s="94" customFormat="1" ht="19.899999999999999" customHeight="1" x14ac:dyDescent="0.25">
      <c r="A186" s="89">
        <v>177</v>
      </c>
      <c r="B186" s="90" t="s">
        <v>170</v>
      </c>
      <c r="C186" s="91">
        <v>74</v>
      </c>
      <c r="D186" s="91" t="s">
        <v>108</v>
      </c>
      <c r="E186" s="91">
        <v>12</v>
      </c>
      <c r="F186" s="91">
        <v>3</v>
      </c>
      <c r="G186" s="91">
        <v>1</v>
      </c>
      <c r="H186" s="91">
        <v>1</v>
      </c>
      <c r="I186" s="97"/>
      <c r="J186" s="91">
        <v>3.9E-2</v>
      </c>
      <c r="K186" s="89">
        <f>0.0514</f>
        <v>5.1400000000000001E-2</v>
      </c>
      <c r="L186" s="92">
        <f t="shared" si="5"/>
        <v>3.872133333333333E-2</v>
      </c>
      <c r="M186" s="93"/>
    </row>
    <row r="187" spans="1:15" s="94" customFormat="1" ht="19.899999999999999" customHeight="1" x14ac:dyDescent="0.25">
      <c r="A187" s="89">
        <v>178</v>
      </c>
      <c r="B187" s="90" t="s">
        <v>170</v>
      </c>
      <c r="C187" s="91" t="s">
        <v>174</v>
      </c>
      <c r="D187" s="91" t="s">
        <v>63</v>
      </c>
      <c r="E187" s="91">
        <v>10</v>
      </c>
      <c r="F187" s="91">
        <v>2</v>
      </c>
      <c r="G187" s="91">
        <v>1</v>
      </c>
      <c r="H187" s="91">
        <v>2</v>
      </c>
      <c r="I187" s="91"/>
      <c r="J187" s="91">
        <v>3.3000000000000002E-2</v>
      </c>
      <c r="K187" s="89">
        <v>4.19E-2</v>
      </c>
      <c r="L187" s="92">
        <f t="shared" si="5"/>
        <v>3.1564666666666664E-2</v>
      </c>
      <c r="M187" s="93"/>
    </row>
    <row r="188" spans="1:15" s="94" customFormat="1" ht="19.899999999999999" customHeight="1" x14ac:dyDescent="0.25">
      <c r="A188" s="89">
        <v>179</v>
      </c>
      <c r="B188" s="90" t="s">
        <v>170</v>
      </c>
      <c r="C188" s="91" t="s">
        <v>175</v>
      </c>
      <c r="D188" s="91" t="s">
        <v>63</v>
      </c>
      <c r="E188" s="91">
        <v>10</v>
      </c>
      <c r="F188" s="91">
        <v>3</v>
      </c>
      <c r="G188" s="91">
        <v>1</v>
      </c>
      <c r="H188" s="91">
        <v>3</v>
      </c>
      <c r="I188" s="91"/>
      <c r="J188" s="91">
        <v>3.3000000000000002E-2</v>
      </c>
      <c r="K188" s="89">
        <v>4.19E-2</v>
      </c>
      <c r="L188" s="92">
        <f t="shared" si="5"/>
        <v>3.1564666666666664E-2</v>
      </c>
      <c r="M188" s="93"/>
    </row>
    <row r="189" spans="1:15" s="94" customFormat="1" ht="19.899999999999999" customHeight="1" x14ac:dyDescent="0.25">
      <c r="A189" s="89">
        <v>180</v>
      </c>
      <c r="B189" s="95" t="s">
        <v>170</v>
      </c>
      <c r="C189" s="96">
        <v>125</v>
      </c>
      <c r="D189" s="96" t="s">
        <v>63</v>
      </c>
      <c r="E189" s="96">
        <v>11</v>
      </c>
      <c r="F189" s="96">
        <v>3</v>
      </c>
      <c r="G189" s="97">
        <v>1</v>
      </c>
      <c r="H189" s="97">
        <v>3</v>
      </c>
      <c r="I189" s="97"/>
      <c r="J189" s="91">
        <v>3.2000000000000001E-2</v>
      </c>
      <c r="K189" s="89">
        <v>4.19E-2</v>
      </c>
      <c r="L189" s="92">
        <f t="shared" si="5"/>
        <v>3.1564666666666664E-2</v>
      </c>
      <c r="M189" s="93"/>
    </row>
    <row r="190" spans="1:15" s="94" customFormat="1" ht="19.899999999999999" customHeight="1" x14ac:dyDescent="0.25">
      <c r="A190" s="89">
        <v>181</v>
      </c>
      <c r="B190" s="95" t="s">
        <v>170</v>
      </c>
      <c r="C190" s="96">
        <v>127</v>
      </c>
      <c r="D190" s="96" t="s">
        <v>63</v>
      </c>
      <c r="E190" s="96">
        <v>11</v>
      </c>
      <c r="F190" s="96">
        <v>3</v>
      </c>
      <c r="G190" s="97">
        <v>1</v>
      </c>
      <c r="H190" s="97">
        <v>3</v>
      </c>
      <c r="I190" s="91"/>
      <c r="J190" s="91">
        <v>3.2000000000000001E-2</v>
      </c>
      <c r="K190" s="89">
        <v>4.19E-2</v>
      </c>
      <c r="L190" s="92">
        <f t="shared" si="5"/>
        <v>3.1564666666666664E-2</v>
      </c>
      <c r="M190" s="93"/>
    </row>
    <row r="191" spans="1:15" s="94" customFormat="1" ht="19.899999999999999" customHeight="1" x14ac:dyDescent="0.25">
      <c r="A191" s="89">
        <v>182</v>
      </c>
      <c r="B191" s="95" t="s">
        <v>170</v>
      </c>
      <c r="C191" s="96">
        <v>129</v>
      </c>
      <c r="D191" s="96" t="s">
        <v>63</v>
      </c>
      <c r="E191" s="96">
        <v>11</v>
      </c>
      <c r="F191" s="96">
        <v>3</v>
      </c>
      <c r="G191" s="97">
        <v>1</v>
      </c>
      <c r="H191" s="97">
        <v>3</v>
      </c>
      <c r="I191" s="91"/>
      <c r="J191" s="91">
        <v>3.2000000000000001E-2</v>
      </c>
      <c r="K191" s="89">
        <v>4.19E-2</v>
      </c>
      <c r="L191" s="92">
        <f t="shared" si="5"/>
        <v>3.1564666666666664E-2</v>
      </c>
      <c r="M191" s="93"/>
    </row>
    <row r="192" spans="1:15" s="94" customFormat="1" ht="19.899999999999999" customHeight="1" x14ac:dyDescent="0.25">
      <c r="A192" s="89">
        <v>183</v>
      </c>
      <c r="B192" s="95" t="s">
        <v>170</v>
      </c>
      <c r="C192" s="96">
        <v>133</v>
      </c>
      <c r="D192" s="96" t="s">
        <v>63</v>
      </c>
      <c r="E192" s="96">
        <v>11</v>
      </c>
      <c r="F192" s="96">
        <v>3</v>
      </c>
      <c r="G192" s="97">
        <v>1</v>
      </c>
      <c r="H192" s="97">
        <v>3</v>
      </c>
      <c r="I192" s="91"/>
      <c r="J192" s="91">
        <v>3.2000000000000001E-2</v>
      </c>
      <c r="K192" s="89">
        <v>4.19E-2</v>
      </c>
      <c r="L192" s="92">
        <f t="shared" si="5"/>
        <v>3.1564666666666664E-2</v>
      </c>
      <c r="M192" s="93"/>
      <c r="O192" s="230"/>
    </row>
    <row r="194" spans="1:13" s="94" customFormat="1" ht="37.5" customHeight="1" x14ac:dyDescent="0.25">
      <c r="A194" s="229" t="s">
        <v>185</v>
      </c>
      <c r="B194" s="231" t="s">
        <v>42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</row>
  </sheetData>
  <autoFilter ref="A8:M192"/>
  <mergeCells count="12">
    <mergeCell ref="I47:I48"/>
    <mergeCell ref="B194:M194"/>
    <mergeCell ref="A5:M5"/>
    <mergeCell ref="A6:M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78740157480314965" right="0.39370078740157483" top="0.39370078740157483" bottom="0.59055118110236227" header="0.31496062992125984" footer="0.19685039370078741"/>
  <pageSetup paperSize="9" scale="62" fitToHeight="6" orientation="portrait" r:id="rId1"/>
  <headerFooter>
    <oddFooter>&amp;R&amp;"Times New Roman,обычный"&amp;11&amp;P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topLeftCell="G1" zoomScale="80" zoomScaleNormal="80" workbookViewId="0">
      <selection activeCell="L13" sqref="L13"/>
    </sheetView>
  </sheetViews>
  <sheetFormatPr defaultColWidth="9.140625" defaultRowHeight="12.75" outlineLevelCol="1" x14ac:dyDescent="0.2"/>
  <cols>
    <col min="1" max="1" width="18.85546875" style="2" customWidth="1"/>
    <col min="2" max="2" width="22.85546875" style="2" customWidth="1"/>
    <col min="3" max="3" width="17.140625" style="2" customWidth="1" outlineLevel="1"/>
    <col min="4" max="4" width="20.5703125" style="2" customWidth="1"/>
    <col min="5" max="5" width="20.7109375" style="2" customWidth="1"/>
    <col min="6" max="6" width="27.42578125" style="2" customWidth="1"/>
    <col min="7" max="7" width="31.42578125" style="2" customWidth="1"/>
    <col min="8" max="9" width="12.28515625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56" t="s">
        <v>186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29" t="s">
        <v>0</v>
      </c>
      <c r="B5" s="29" t="s">
        <v>19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36</v>
      </c>
      <c r="I5" s="6" t="s">
        <v>37</v>
      </c>
      <c r="J5" s="6" t="s">
        <v>1</v>
      </c>
      <c r="K5" s="55" t="s">
        <v>41</v>
      </c>
      <c r="L5" s="55"/>
      <c r="M5" s="55"/>
      <c r="N5" s="55"/>
    </row>
    <row r="6" spans="1:15" ht="36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131" t="s">
        <v>179</v>
      </c>
      <c r="L6" s="130" t="s">
        <v>180</v>
      </c>
      <c r="M6" s="132" t="s">
        <v>181</v>
      </c>
      <c r="N6" s="132" t="s">
        <v>182</v>
      </c>
    </row>
    <row r="7" spans="1:15" ht="84" customHeight="1" x14ac:dyDescent="0.2">
      <c r="A7" s="3" t="s">
        <v>2</v>
      </c>
      <c r="B7" s="22" t="s">
        <v>20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99.96</v>
      </c>
      <c r="I7" s="24">
        <v>99.96</v>
      </c>
      <c r="J7" s="25" t="s">
        <v>30</v>
      </c>
      <c r="K7" s="26" t="s">
        <v>17</v>
      </c>
      <c r="L7" s="27" t="s">
        <v>16</v>
      </c>
      <c r="M7" s="38">
        <v>41983</v>
      </c>
      <c r="N7" s="27" t="s">
        <v>18</v>
      </c>
    </row>
    <row r="8" spans="1:15" ht="15.75" x14ac:dyDescent="0.25">
      <c r="A8" s="9"/>
      <c r="B8" s="17"/>
      <c r="C8" s="28"/>
      <c r="D8" s="28"/>
      <c r="E8" s="18"/>
      <c r="F8" s="18"/>
      <c r="G8" s="18"/>
      <c r="H8" s="19"/>
      <c r="I8" s="19"/>
      <c r="J8" s="19"/>
      <c r="K8" s="19"/>
      <c r="L8" s="20"/>
      <c r="M8" s="17"/>
      <c r="N8" s="21"/>
    </row>
    <row r="10" spans="1:15" s="45" customFormat="1" ht="18.75" x14ac:dyDescent="0.3">
      <c r="A10" s="47" t="s">
        <v>189</v>
      </c>
      <c r="E10" s="54"/>
      <c r="G10" s="54"/>
    </row>
    <row r="11" spans="1:15" s="45" customFormat="1" ht="18.75" x14ac:dyDescent="0.3">
      <c r="A11" s="46"/>
      <c r="B11" s="46"/>
      <c r="D11" s="47"/>
      <c r="E11" s="47"/>
      <c r="F11" s="47"/>
      <c r="G11" s="47"/>
      <c r="H11" s="46"/>
      <c r="I11" s="46"/>
      <c r="J11" s="46"/>
      <c r="K11" s="46"/>
      <c r="L11" s="46"/>
      <c r="M11" s="46"/>
      <c r="N11" s="46"/>
      <c r="O11" s="46"/>
    </row>
    <row r="12" spans="1:15" s="45" customFormat="1" ht="18.75" x14ac:dyDescent="0.3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40.5" customHeight="1" x14ac:dyDescent="0.25">
      <c r="A13" s="55" t="s">
        <v>177</v>
      </c>
      <c r="B13" s="55"/>
      <c r="C13" s="55"/>
      <c r="D13" s="55"/>
      <c r="E13" s="146" t="s">
        <v>187</v>
      </c>
      <c r="F13" s="146"/>
      <c r="G13" s="146"/>
      <c r="H13" s="49"/>
      <c r="I13" s="49"/>
      <c r="J13" s="49"/>
      <c r="K13" s="49"/>
      <c r="L13" s="49"/>
      <c r="M13" s="49"/>
      <c r="N13" s="49"/>
      <c r="O13" s="49"/>
    </row>
    <row r="14" spans="1:15" ht="69.75" customHeight="1" x14ac:dyDescent="0.2">
      <c r="A14" s="131" t="s">
        <v>179</v>
      </c>
      <c r="B14" s="130" t="s">
        <v>180</v>
      </c>
      <c r="C14" s="132" t="s">
        <v>181</v>
      </c>
      <c r="D14" s="132" t="s">
        <v>182</v>
      </c>
      <c r="E14" s="132" t="s">
        <v>188</v>
      </c>
      <c r="F14" s="132" t="s">
        <v>190</v>
      </c>
      <c r="G14" s="132" t="s">
        <v>191</v>
      </c>
    </row>
    <row r="15" spans="1:15" s="39" customFormat="1" ht="55.5" customHeight="1" x14ac:dyDescent="0.25">
      <c r="A15" s="24" t="s">
        <v>178</v>
      </c>
      <c r="B15" s="145" t="s">
        <v>45</v>
      </c>
      <c r="C15" s="144">
        <v>41267</v>
      </c>
      <c r="D15" s="145" t="s">
        <v>40</v>
      </c>
      <c r="E15" s="147">
        <v>2.92</v>
      </c>
      <c r="F15" s="148">
        <v>0.03</v>
      </c>
      <c r="G15" s="148">
        <v>0.01</v>
      </c>
    </row>
  </sheetData>
  <mergeCells count="4">
    <mergeCell ref="A3:L3"/>
    <mergeCell ref="K5:N5"/>
    <mergeCell ref="A13:D13"/>
    <mergeCell ref="E13:G13"/>
  </mergeCells>
  <pageMargins left="0.19685039370078741" right="0.19685039370078741" top="0.78740157480314965" bottom="0.19685039370078741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6"/>
  <sheetViews>
    <sheetView topLeftCell="E1" zoomScale="80" zoomScaleNormal="80" workbookViewId="0">
      <selection activeCell="K6" sqref="K6:N6"/>
    </sheetView>
  </sheetViews>
  <sheetFormatPr defaultColWidth="9.140625" defaultRowHeight="12.75" outlineLevelCol="1" x14ac:dyDescent="0.2"/>
  <cols>
    <col min="1" max="1" width="18" style="2" customWidth="1"/>
    <col min="2" max="2" width="17.85546875" style="2" customWidth="1"/>
    <col min="3" max="3" width="18.42578125" style="2" customWidth="1" outlineLevel="1"/>
    <col min="4" max="4" width="17.7109375" style="2" customWidth="1"/>
    <col min="5" max="5" width="12.5703125" style="2" customWidth="1"/>
    <col min="6" max="6" width="23.85546875" style="2" customWidth="1"/>
    <col min="7" max="7" width="21.85546875" style="2" customWidth="1"/>
    <col min="8" max="9" width="12.42578125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29" t="s">
        <v>0</v>
      </c>
      <c r="B5" s="29" t="s">
        <v>19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36</v>
      </c>
      <c r="I5" s="6" t="s">
        <v>37</v>
      </c>
      <c r="J5" s="6" t="s">
        <v>1</v>
      </c>
      <c r="K5" s="55" t="s">
        <v>41</v>
      </c>
      <c r="L5" s="55"/>
      <c r="M5" s="55"/>
      <c r="N5" s="55"/>
    </row>
    <row r="6" spans="1:15" ht="33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131" t="s">
        <v>179</v>
      </c>
      <c r="L6" s="130" t="s">
        <v>180</v>
      </c>
      <c r="M6" s="132" t="s">
        <v>181</v>
      </c>
      <c r="N6" s="132" t="s">
        <v>182</v>
      </c>
    </row>
    <row r="7" spans="1:15" ht="90" customHeight="1" x14ac:dyDescent="0.2">
      <c r="A7" s="3" t="s">
        <v>3</v>
      </c>
      <c r="B7" s="22" t="s">
        <v>20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27.72</v>
      </c>
      <c r="I7" s="24">
        <v>27.72</v>
      </c>
      <c r="J7" s="25" t="s">
        <v>31</v>
      </c>
      <c r="K7" s="26" t="s">
        <v>17</v>
      </c>
      <c r="L7" s="27" t="s">
        <v>16</v>
      </c>
      <c r="M7" s="38">
        <v>41983</v>
      </c>
      <c r="N7" s="27" t="s">
        <v>18</v>
      </c>
    </row>
    <row r="8" spans="1:15" ht="15.75" x14ac:dyDescent="0.25">
      <c r="A8" s="9"/>
      <c r="B8" s="17"/>
      <c r="C8" s="28"/>
      <c r="D8" s="28"/>
      <c r="E8" s="18"/>
      <c r="F8" s="18"/>
      <c r="G8" s="18"/>
      <c r="H8" s="19"/>
      <c r="I8" s="19"/>
      <c r="J8" s="19"/>
      <c r="K8" s="19"/>
      <c r="L8" s="20"/>
      <c r="M8" s="17"/>
      <c r="N8" s="21"/>
    </row>
    <row r="11" spans="1:15" s="45" customFormat="1" ht="18.75" x14ac:dyDescent="0.3">
      <c r="A11" s="47" t="s">
        <v>192</v>
      </c>
      <c r="E11" s="54"/>
      <c r="G11" s="54"/>
    </row>
    <row r="12" spans="1:15" s="45" customFormat="1" ht="18.75" x14ac:dyDescent="0.3">
      <c r="A12" s="46"/>
      <c r="B12" s="46"/>
      <c r="D12" s="47"/>
      <c r="E12" s="47"/>
      <c r="F12" s="47"/>
      <c r="G12" s="47"/>
      <c r="H12" s="46"/>
      <c r="I12" s="46"/>
      <c r="J12" s="46"/>
      <c r="K12" s="46"/>
      <c r="L12" s="46"/>
      <c r="M12" s="46"/>
      <c r="N12" s="46"/>
      <c r="O12" s="46"/>
    </row>
    <row r="13" spans="1:15" s="45" customFormat="1" ht="18.75" x14ac:dyDescent="0.3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40.5" customHeight="1" x14ac:dyDescent="0.25">
      <c r="A14" s="55" t="s">
        <v>177</v>
      </c>
      <c r="B14" s="55"/>
      <c r="C14" s="55"/>
      <c r="D14" s="55"/>
      <c r="E14" s="146" t="s">
        <v>187</v>
      </c>
      <c r="F14" s="146"/>
      <c r="G14" s="146"/>
      <c r="H14" s="49"/>
      <c r="I14" s="49"/>
      <c r="J14" s="49"/>
      <c r="K14" s="49"/>
      <c r="L14" s="49"/>
      <c r="M14" s="49"/>
      <c r="N14" s="49"/>
      <c r="O14" s="49"/>
    </row>
    <row r="15" spans="1:15" ht="87" customHeight="1" x14ac:dyDescent="0.2">
      <c r="A15" s="131" t="s">
        <v>179</v>
      </c>
      <c r="B15" s="130" t="s">
        <v>180</v>
      </c>
      <c r="C15" s="132" t="s">
        <v>181</v>
      </c>
      <c r="D15" s="132" t="s">
        <v>182</v>
      </c>
      <c r="E15" s="132" t="s">
        <v>188</v>
      </c>
      <c r="F15" s="132" t="s">
        <v>190</v>
      </c>
      <c r="G15" s="132" t="s">
        <v>191</v>
      </c>
    </row>
    <row r="16" spans="1:15" s="39" customFormat="1" ht="55.5" customHeight="1" x14ac:dyDescent="0.25">
      <c r="A16" s="24" t="s">
        <v>178</v>
      </c>
      <c r="B16" s="145" t="s">
        <v>45</v>
      </c>
      <c r="C16" s="144">
        <v>41267</v>
      </c>
      <c r="D16" s="145" t="s">
        <v>40</v>
      </c>
      <c r="E16" s="147">
        <v>3.42</v>
      </c>
      <c r="F16" s="148">
        <v>0.03</v>
      </c>
      <c r="G16" s="148">
        <v>0.01</v>
      </c>
    </row>
  </sheetData>
  <mergeCells count="4">
    <mergeCell ref="A3:L3"/>
    <mergeCell ref="K5:N5"/>
    <mergeCell ref="A14:D14"/>
    <mergeCell ref="E14:G14"/>
  </mergeCells>
  <pageMargins left="0.19685039370078741" right="0.19685039370078741" top="0.78740157480314965" bottom="0.19685039370078741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topLeftCell="D1" zoomScale="80" zoomScaleNormal="80" workbookViewId="0">
      <selection activeCell="K6" sqref="K6:N6"/>
    </sheetView>
  </sheetViews>
  <sheetFormatPr defaultColWidth="9.140625" defaultRowHeight="12.75" outlineLevelCol="1" x14ac:dyDescent="0.2"/>
  <cols>
    <col min="1" max="1" width="18.7109375" style="2" customWidth="1"/>
    <col min="2" max="2" width="17.85546875" style="2" customWidth="1"/>
    <col min="3" max="3" width="15.42578125" style="2" customWidth="1" outlineLevel="1"/>
    <col min="4" max="4" width="17.7109375" style="2" customWidth="1"/>
    <col min="5" max="5" width="13.140625" style="2" customWidth="1"/>
    <col min="6" max="6" width="21" style="2" customWidth="1"/>
    <col min="7" max="7" width="18.42578125" style="2" customWidth="1"/>
    <col min="8" max="9" width="12" style="2" customWidth="1"/>
    <col min="10" max="10" width="11" style="2" customWidth="1"/>
    <col min="11" max="11" width="8.28515625" style="2" bestFit="1" customWidth="1"/>
    <col min="12" max="12" width="8.85546875" style="2" customWidth="1"/>
    <col min="13" max="13" width="12.7109375" style="2" customWidth="1"/>
    <col min="14" max="14" width="21.140625" style="2" customWidth="1"/>
    <col min="15" max="16384" width="9.140625" style="2"/>
  </cols>
  <sheetData>
    <row r="3" spans="1:15" ht="20.25" x14ac:dyDescent="0.3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5" ht="57" customHeight="1" x14ac:dyDescent="0.2">
      <c r="A5" s="7" t="s">
        <v>0</v>
      </c>
      <c r="B5" s="7" t="s">
        <v>19</v>
      </c>
      <c r="C5" s="8" t="s">
        <v>5</v>
      </c>
      <c r="D5" s="8" t="s">
        <v>15</v>
      </c>
      <c r="E5" s="8" t="s">
        <v>6</v>
      </c>
      <c r="F5" s="8" t="s">
        <v>9</v>
      </c>
      <c r="G5" s="8" t="s">
        <v>10</v>
      </c>
      <c r="H5" s="6" t="s">
        <v>36</v>
      </c>
      <c r="I5" s="6" t="s">
        <v>37</v>
      </c>
      <c r="J5" s="6" t="s">
        <v>1</v>
      </c>
      <c r="K5" s="55" t="s">
        <v>41</v>
      </c>
      <c r="L5" s="55"/>
      <c r="M5" s="55"/>
      <c r="N5" s="55"/>
    </row>
    <row r="6" spans="1:15" ht="39" customHeight="1" x14ac:dyDescent="0.25">
      <c r="A6" s="9"/>
      <c r="B6" s="17"/>
      <c r="C6" s="28"/>
      <c r="D6" s="28"/>
      <c r="E6" s="18"/>
      <c r="F6" s="18"/>
      <c r="G6" s="18"/>
      <c r="H6" s="19"/>
      <c r="I6" s="19"/>
      <c r="J6" s="19"/>
      <c r="K6" s="131" t="s">
        <v>179</v>
      </c>
      <c r="L6" s="130" t="s">
        <v>180</v>
      </c>
      <c r="M6" s="132" t="s">
        <v>181</v>
      </c>
      <c r="N6" s="132" t="s">
        <v>182</v>
      </c>
    </row>
    <row r="7" spans="1:15" ht="107.25" customHeight="1" x14ac:dyDescent="0.2">
      <c r="A7" s="3" t="s">
        <v>4</v>
      </c>
      <c r="B7" s="22" t="s">
        <v>20</v>
      </c>
      <c r="C7" s="22" t="s">
        <v>7</v>
      </c>
      <c r="D7" s="22" t="s">
        <v>14</v>
      </c>
      <c r="E7" s="23" t="s">
        <v>8</v>
      </c>
      <c r="F7" s="23" t="s">
        <v>11</v>
      </c>
      <c r="G7" s="23" t="s">
        <v>12</v>
      </c>
      <c r="H7" s="24">
        <v>40.01</v>
      </c>
      <c r="I7" s="24">
        <v>40.01</v>
      </c>
      <c r="J7" s="25" t="s">
        <v>32</v>
      </c>
      <c r="K7" s="26" t="s">
        <v>17</v>
      </c>
      <c r="L7" s="27" t="s">
        <v>46</v>
      </c>
      <c r="M7" s="38">
        <v>41983</v>
      </c>
      <c r="N7" s="27" t="s">
        <v>18</v>
      </c>
    </row>
    <row r="8" spans="1:15" ht="15.75" x14ac:dyDescent="0.25">
      <c r="A8" s="9"/>
      <c r="B8" s="17"/>
      <c r="C8" s="28"/>
      <c r="D8" s="28"/>
      <c r="E8" s="18"/>
      <c r="F8" s="18"/>
      <c r="G8" s="18"/>
      <c r="H8" s="19"/>
      <c r="I8" s="19"/>
      <c r="J8" s="19"/>
      <c r="K8" s="19"/>
      <c r="L8" s="20"/>
      <c r="M8" s="17"/>
      <c r="N8" s="21"/>
    </row>
    <row r="10" spans="1:15" s="45" customFormat="1" ht="18.75" x14ac:dyDescent="0.3">
      <c r="A10" s="47" t="s">
        <v>193</v>
      </c>
      <c r="E10" s="54"/>
      <c r="G10" s="54"/>
    </row>
    <row r="11" spans="1:15" s="45" customFormat="1" ht="18.75" x14ac:dyDescent="0.3">
      <c r="A11" s="46"/>
      <c r="B11" s="46"/>
      <c r="D11" s="47"/>
      <c r="E11" s="47"/>
      <c r="F11" s="47"/>
      <c r="G11" s="47"/>
      <c r="H11" s="46"/>
      <c r="I11" s="46"/>
      <c r="J11" s="46"/>
      <c r="K11" s="46"/>
      <c r="L11" s="46"/>
      <c r="M11" s="46"/>
      <c r="N11" s="46"/>
      <c r="O11" s="46"/>
    </row>
    <row r="12" spans="1:15" s="45" customFormat="1" ht="18.75" x14ac:dyDescent="0.3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40.5" customHeight="1" x14ac:dyDescent="0.25">
      <c r="A13" s="55" t="s">
        <v>177</v>
      </c>
      <c r="B13" s="55"/>
      <c r="C13" s="55"/>
      <c r="D13" s="55"/>
      <c r="E13" s="146" t="s">
        <v>187</v>
      </c>
      <c r="F13" s="146"/>
      <c r="G13" s="146"/>
      <c r="H13" s="49"/>
      <c r="I13" s="49"/>
      <c r="J13" s="49"/>
      <c r="K13" s="49"/>
      <c r="L13" s="49"/>
      <c r="M13" s="49"/>
      <c r="N13" s="49"/>
      <c r="O13" s="49"/>
    </row>
    <row r="14" spans="1:15" ht="87" customHeight="1" x14ac:dyDescent="0.2">
      <c r="A14" s="131" t="s">
        <v>179</v>
      </c>
      <c r="B14" s="130" t="s">
        <v>180</v>
      </c>
      <c r="C14" s="132" t="s">
        <v>181</v>
      </c>
      <c r="D14" s="132" t="s">
        <v>182</v>
      </c>
      <c r="E14" s="132" t="s">
        <v>194</v>
      </c>
      <c r="F14" s="132" t="s">
        <v>190</v>
      </c>
      <c r="G14" s="132" t="s">
        <v>191</v>
      </c>
    </row>
    <row r="15" spans="1:15" s="39" customFormat="1" ht="55.5" customHeight="1" x14ac:dyDescent="0.25">
      <c r="A15" s="24" t="s">
        <v>178</v>
      </c>
      <c r="B15" s="145" t="s">
        <v>45</v>
      </c>
      <c r="C15" s="144">
        <v>41267</v>
      </c>
      <c r="D15" s="145" t="s">
        <v>40</v>
      </c>
      <c r="E15" s="147">
        <f>6.34</f>
        <v>6.34</v>
      </c>
      <c r="F15" s="148">
        <v>0.06</v>
      </c>
      <c r="G15" s="148">
        <v>0.02</v>
      </c>
    </row>
  </sheetData>
  <mergeCells count="4">
    <mergeCell ref="A3:L3"/>
    <mergeCell ref="K5:N5"/>
    <mergeCell ref="A13:D13"/>
    <mergeCell ref="E13:G13"/>
  </mergeCells>
  <pageMargins left="0.19685039370078741" right="0.19685039370078741" top="0.78740157480314965" bottom="0.19685039370078741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8"/>
  <sheetViews>
    <sheetView topLeftCell="A10" zoomScale="70" zoomScaleNormal="70" workbookViewId="0">
      <selection activeCell="G23" sqref="G23"/>
    </sheetView>
  </sheetViews>
  <sheetFormatPr defaultColWidth="9.140625" defaultRowHeight="12.75" outlineLevelCol="1" x14ac:dyDescent="0.2"/>
  <cols>
    <col min="1" max="1" width="21.5703125" style="2" customWidth="1"/>
    <col min="2" max="2" width="17.85546875" style="2" customWidth="1"/>
    <col min="3" max="3" width="17.42578125" style="2" customWidth="1"/>
    <col min="4" max="4" width="17.7109375" style="2" customWidth="1"/>
    <col min="5" max="5" width="19.85546875" style="2" customWidth="1"/>
    <col min="6" max="6" width="14.42578125" style="2" hidden="1" customWidth="1" outlineLevel="1"/>
    <col min="7" max="7" width="19.7109375" style="2" customWidth="1" collapsed="1"/>
    <col min="8" max="8" width="20" style="2" customWidth="1"/>
    <col min="9" max="9" width="14.7109375" style="2" customWidth="1"/>
    <col min="10" max="10" width="16.28515625" style="2" customWidth="1"/>
    <col min="11" max="11" width="15.42578125" style="2" customWidth="1"/>
    <col min="12" max="12" width="14.42578125" style="2" customWidth="1"/>
    <col min="13" max="13" width="18" style="2" customWidth="1"/>
    <col min="14" max="14" width="21.140625" style="2" customWidth="1"/>
    <col min="15" max="16384" width="9.140625" style="2"/>
  </cols>
  <sheetData>
    <row r="3" spans="1:13" ht="20.25" x14ac:dyDescent="0.3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x14ac:dyDescent="0.2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5"/>
    </row>
    <row r="5" spans="1:13" ht="57" customHeight="1" x14ac:dyDescent="0.2">
      <c r="A5" s="29" t="s">
        <v>0</v>
      </c>
      <c r="B5" s="29" t="s">
        <v>19</v>
      </c>
      <c r="C5" s="8" t="s">
        <v>5</v>
      </c>
      <c r="D5" s="8" t="s">
        <v>6</v>
      </c>
      <c r="E5" s="8" t="s">
        <v>9</v>
      </c>
      <c r="F5" s="8" t="s">
        <v>10</v>
      </c>
      <c r="G5" s="6" t="s">
        <v>36</v>
      </c>
      <c r="H5" s="6" t="s">
        <v>37</v>
      </c>
      <c r="I5" s="6" t="s">
        <v>1</v>
      </c>
      <c r="J5" s="55" t="s">
        <v>41</v>
      </c>
      <c r="K5" s="55"/>
      <c r="L5" s="55"/>
      <c r="M5" s="55"/>
    </row>
    <row r="6" spans="1:13" ht="38.25" x14ac:dyDescent="0.25">
      <c r="A6" s="9"/>
      <c r="B6" s="17"/>
      <c r="C6" s="28"/>
      <c r="D6" s="18"/>
      <c r="E6" s="18"/>
      <c r="F6" s="18"/>
      <c r="G6" s="19"/>
      <c r="H6" s="19"/>
      <c r="I6" s="19"/>
      <c r="J6" s="131" t="s">
        <v>179</v>
      </c>
      <c r="K6" s="130" t="s">
        <v>180</v>
      </c>
      <c r="L6" s="132" t="s">
        <v>181</v>
      </c>
      <c r="M6" s="132" t="s">
        <v>182</v>
      </c>
    </row>
    <row r="7" spans="1:13" ht="21" customHeight="1" x14ac:dyDescent="0.2">
      <c r="A7" s="57" t="s">
        <v>21</v>
      </c>
      <c r="B7" s="60" t="s">
        <v>22</v>
      </c>
      <c r="C7" s="60" t="s">
        <v>23</v>
      </c>
      <c r="D7" s="63" t="s">
        <v>24</v>
      </c>
      <c r="E7" s="60" t="s">
        <v>22</v>
      </c>
      <c r="F7" s="66"/>
      <c r="G7" s="69" t="s">
        <v>25</v>
      </c>
      <c r="H7" s="70"/>
      <c r="I7" s="71" t="s">
        <v>26</v>
      </c>
      <c r="J7" s="74" t="s">
        <v>27</v>
      </c>
      <c r="K7" s="77" t="s">
        <v>28</v>
      </c>
      <c r="L7" s="80">
        <v>41992</v>
      </c>
      <c r="M7" s="77" t="s">
        <v>39</v>
      </c>
    </row>
    <row r="8" spans="1:13" ht="26.25" customHeight="1" x14ac:dyDescent="0.2">
      <c r="A8" s="58"/>
      <c r="B8" s="61"/>
      <c r="C8" s="61"/>
      <c r="D8" s="64"/>
      <c r="E8" s="61"/>
      <c r="F8" s="67"/>
      <c r="G8" s="53">
        <v>1.58</v>
      </c>
      <c r="H8" s="53">
        <v>1.71</v>
      </c>
      <c r="I8" s="72"/>
      <c r="J8" s="75"/>
      <c r="K8" s="78"/>
      <c r="L8" s="78"/>
      <c r="M8" s="78"/>
    </row>
    <row r="9" spans="1:13" ht="45.75" customHeight="1" x14ac:dyDescent="0.2">
      <c r="A9" s="58"/>
      <c r="B9" s="61"/>
      <c r="C9" s="61"/>
      <c r="D9" s="64"/>
      <c r="E9" s="61"/>
      <c r="F9" s="67"/>
      <c r="G9" s="81" t="s">
        <v>33</v>
      </c>
      <c r="H9" s="82"/>
      <c r="I9" s="72"/>
      <c r="J9" s="75"/>
      <c r="K9" s="78"/>
      <c r="L9" s="78"/>
      <c r="M9" s="78"/>
    </row>
    <row r="10" spans="1:13" ht="51" customHeight="1" x14ac:dyDescent="0.2">
      <c r="A10" s="58"/>
      <c r="B10" s="61"/>
      <c r="C10" s="61"/>
      <c r="D10" s="64"/>
      <c r="E10" s="61"/>
      <c r="F10" s="67"/>
      <c r="G10" s="15" t="s">
        <v>35</v>
      </c>
      <c r="H10" s="15" t="s">
        <v>35</v>
      </c>
      <c r="I10" s="72"/>
      <c r="J10" s="75"/>
      <c r="K10" s="78"/>
      <c r="L10" s="78"/>
      <c r="M10" s="78"/>
    </row>
    <row r="11" spans="1:13" ht="25.5" customHeight="1" x14ac:dyDescent="0.2">
      <c r="A11" s="58"/>
      <c r="B11" s="61"/>
      <c r="C11" s="61"/>
      <c r="D11" s="64"/>
      <c r="E11" s="61"/>
      <c r="F11" s="67"/>
      <c r="G11" s="52">
        <f>1.582</f>
        <v>1.5820000000000001</v>
      </c>
      <c r="H11" s="53">
        <v>1.74</v>
      </c>
      <c r="I11" s="72"/>
      <c r="J11" s="75"/>
      <c r="K11" s="78"/>
      <c r="L11" s="78"/>
      <c r="M11" s="78"/>
    </row>
    <row r="12" spans="1:13" ht="16.5" customHeight="1" x14ac:dyDescent="0.2">
      <c r="A12" s="58"/>
      <c r="B12" s="61"/>
      <c r="C12" s="61"/>
      <c r="D12" s="64"/>
      <c r="E12" s="61"/>
      <c r="F12" s="67"/>
      <c r="G12" s="35" t="s">
        <v>34</v>
      </c>
      <c r="H12" s="35" t="s">
        <v>34</v>
      </c>
      <c r="I12" s="72"/>
      <c r="J12" s="75"/>
      <c r="K12" s="78"/>
      <c r="L12" s="78"/>
      <c r="M12" s="78"/>
    </row>
    <row r="13" spans="1:13" ht="33" customHeight="1" x14ac:dyDescent="0.2">
      <c r="A13" s="59"/>
      <c r="B13" s="62"/>
      <c r="C13" s="62"/>
      <c r="D13" s="65"/>
      <c r="E13" s="62"/>
      <c r="F13" s="68"/>
      <c r="G13" s="53">
        <v>0.79</v>
      </c>
      <c r="H13" s="53">
        <v>0.87</v>
      </c>
      <c r="I13" s="73"/>
      <c r="J13" s="76"/>
      <c r="K13" s="79"/>
      <c r="L13" s="79"/>
      <c r="M13" s="79"/>
    </row>
    <row r="14" spans="1:13" x14ac:dyDescent="0.2">
      <c r="A14" s="9"/>
      <c r="B14" s="10"/>
      <c r="C14" s="11"/>
      <c r="D14" s="11"/>
      <c r="E14" s="11"/>
      <c r="F14" s="11"/>
      <c r="G14" s="12"/>
      <c r="H14" s="12"/>
      <c r="I14" s="12"/>
      <c r="J14" s="12"/>
      <c r="K14" s="13"/>
      <c r="L14" s="10"/>
      <c r="M14" s="14"/>
    </row>
    <row r="16" spans="1:13" s="39" customFormat="1" ht="15.75" x14ac:dyDescent="0.25">
      <c r="A16" s="51"/>
      <c r="B16" s="51"/>
      <c r="C16" s="51"/>
      <c r="D16" s="50"/>
      <c r="E16" s="50"/>
      <c r="F16" s="50"/>
      <c r="G16" s="50"/>
      <c r="H16" s="50"/>
    </row>
    <row r="17" spans="1:8" s="45" customFormat="1" ht="34.5" customHeight="1" x14ac:dyDescent="0.3">
      <c r="A17" s="129" t="s">
        <v>319</v>
      </c>
      <c r="B17" s="129"/>
      <c r="C17" s="129"/>
      <c r="D17" s="129"/>
      <c r="E17" s="46"/>
      <c r="F17" s="46"/>
    </row>
    <row r="18" spans="1:8" s="45" customFormat="1" ht="18.75" x14ac:dyDescent="0.3">
      <c r="A18" s="46"/>
      <c r="B18" s="48"/>
      <c r="C18" s="48"/>
      <c r="D18" s="48"/>
      <c r="E18" s="48"/>
      <c r="F18" s="48"/>
    </row>
    <row r="19" spans="1:8" s="45" customFormat="1" ht="41.25" customHeight="1" x14ac:dyDescent="0.3">
      <c r="A19" s="55" t="s">
        <v>177</v>
      </c>
      <c r="B19" s="55"/>
      <c r="C19" s="55"/>
      <c r="D19" s="55"/>
    </row>
    <row r="20" spans="1:8" s="45" customFormat="1" ht="44.25" customHeight="1" x14ac:dyDescent="0.3">
      <c r="A20" s="131" t="s">
        <v>179</v>
      </c>
      <c r="B20" s="130" t="s">
        <v>180</v>
      </c>
      <c r="C20" s="132" t="s">
        <v>181</v>
      </c>
      <c r="D20" s="132" t="s">
        <v>182</v>
      </c>
    </row>
    <row r="21" spans="1:8" s="39" customFormat="1" ht="45" customHeight="1" x14ac:dyDescent="0.25">
      <c r="A21" s="24" t="s">
        <v>178</v>
      </c>
      <c r="B21" s="138" t="s">
        <v>48</v>
      </c>
      <c r="C21" s="140">
        <v>41261</v>
      </c>
      <c r="D21" s="141" t="s">
        <v>40</v>
      </c>
      <c r="E21" s="137"/>
      <c r="F21" s="137"/>
    </row>
    <row r="22" spans="1:8" s="39" customFormat="1" ht="15.75" x14ac:dyDescent="0.25">
      <c r="A22" s="51"/>
      <c r="B22" s="50"/>
      <c r="C22" s="50"/>
      <c r="D22" s="50"/>
      <c r="E22" s="50"/>
      <c r="F22" s="50"/>
      <c r="G22" s="50"/>
      <c r="H22" s="50"/>
    </row>
    <row r="23" spans="1:8" s="39" customFormat="1" ht="15.75" x14ac:dyDescent="0.25">
      <c r="A23" s="51"/>
      <c r="B23" s="50"/>
      <c r="C23" s="50"/>
      <c r="D23" s="50"/>
      <c r="E23" s="50"/>
      <c r="F23" s="50"/>
      <c r="G23" s="50"/>
      <c r="H23" s="50"/>
    </row>
    <row r="24" spans="1:8" s="39" customFormat="1" ht="15.75" x14ac:dyDescent="0.25">
      <c r="A24" s="51"/>
      <c r="B24" s="50"/>
      <c r="C24" s="50"/>
      <c r="D24" s="50"/>
      <c r="E24" s="50"/>
      <c r="F24" s="50"/>
      <c r="G24" s="50"/>
      <c r="H24" s="50"/>
    </row>
    <row r="25" spans="1:8" s="39" customFormat="1" ht="15.75" x14ac:dyDescent="0.25">
      <c r="A25" s="51"/>
      <c r="B25" s="50"/>
      <c r="C25" s="50"/>
      <c r="D25" s="50"/>
      <c r="E25" s="50"/>
      <c r="F25" s="50"/>
      <c r="G25" s="50"/>
      <c r="H25" s="50"/>
    </row>
    <row r="26" spans="1:8" s="39" customFormat="1" ht="15.75" x14ac:dyDescent="0.25">
      <c r="A26" s="50"/>
      <c r="B26" s="50"/>
      <c r="C26" s="50"/>
      <c r="D26" s="50"/>
      <c r="E26" s="50"/>
      <c r="F26" s="50"/>
      <c r="G26" s="50"/>
      <c r="H26" s="50"/>
    </row>
    <row r="27" spans="1:8" s="39" customFormat="1" ht="15.75" x14ac:dyDescent="0.25">
      <c r="B27" s="50"/>
      <c r="C27" s="50"/>
      <c r="D27" s="50"/>
      <c r="E27" s="50"/>
      <c r="F27" s="50"/>
      <c r="G27" s="50"/>
      <c r="H27" s="50"/>
    </row>
    <row r="28" spans="1:8" s="39" customFormat="1" ht="15.75" x14ac:dyDescent="0.25">
      <c r="A28" s="44"/>
      <c r="B28" s="44"/>
      <c r="C28" s="44"/>
      <c r="D28" s="44"/>
      <c r="E28" s="44"/>
      <c r="F28" s="44"/>
      <c r="G28" s="44"/>
      <c r="H28" s="44"/>
    </row>
  </sheetData>
  <mergeCells count="17">
    <mergeCell ref="I7:I13"/>
    <mergeCell ref="J7:J13"/>
    <mergeCell ref="K7:K13"/>
    <mergeCell ref="L7:L13"/>
    <mergeCell ref="M7:M13"/>
    <mergeCell ref="G9:H9"/>
    <mergeCell ref="A17:D17"/>
    <mergeCell ref="A19:D19"/>
    <mergeCell ref="A3:L3"/>
    <mergeCell ref="J5:M5"/>
    <mergeCell ref="A7:A13"/>
    <mergeCell ref="B7:B13"/>
    <mergeCell ref="C7:C13"/>
    <mergeCell ref="D7:D13"/>
    <mergeCell ref="E7:E13"/>
    <mergeCell ref="F7:F13"/>
    <mergeCell ref="G7:H7"/>
  </mergeCells>
  <pageMargins left="0.19685039370078741" right="0.19685039370078741" top="0.78740157480314965" bottom="0.19685039370078741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view="pageBreakPreview" zoomScale="90" zoomScaleNormal="100" zoomScaleSheetLayoutView="90" workbookViewId="0">
      <selection activeCell="AC14" sqref="AC14"/>
    </sheetView>
  </sheetViews>
  <sheetFormatPr defaultRowHeight="15" outlineLevelRow="1" outlineLevelCol="1" x14ac:dyDescent="0.25"/>
  <cols>
    <col min="1" max="1" width="9.140625" style="155"/>
    <col min="2" max="2" width="23" style="153" customWidth="1"/>
    <col min="3" max="3" width="11.140625" style="155" customWidth="1"/>
    <col min="4" max="23" width="9.140625" style="153" hidden="1" customWidth="1" outlineLevel="1"/>
    <col min="24" max="24" width="9.140625" style="153" collapsed="1"/>
    <col min="25" max="16384" width="9.140625" style="153"/>
  </cols>
  <sheetData>
    <row r="1" spans="1:27" s="150" customFormat="1" ht="11.25" x14ac:dyDescent="0.2">
      <c r="A1" s="149"/>
      <c r="C1" s="149"/>
      <c r="AA1" s="151" t="s">
        <v>195</v>
      </c>
    </row>
    <row r="2" spans="1:27" s="150" customFormat="1" ht="11.25" x14ac:dyDescent="0.2">
      <c r="A2" s="149"/>
      <c r="C2" s="149"/>
      <c r="AA2" s="151"/>
    </row>
    <row r="3" spans="1:27" s="150" customFormat="1" ht="11.25" x14ac:dyDescent="0.2">
      <c r="A3" s="149"/>
      <c r="C3" s="149"/>
      <c r="AA3" s="151" t="s">
        <v>196</v>
      </c>
    </row>
    <row r="4" spans="1:27" s="150" customFormat="1" ht="11.25" x14ac:dyDescent="0.2">
      <c r="A4" s="149"/>
      <c r="C4" s="149"/>
      <c r="AA4" s="151" t="s">
        <v>197</v>
      </c>
    </row>
    <row r="5" spans="1:27" s="150" customFormat="1" ht="11.25" x14ac:dyDescent="0.2">
      <c r="A5" s="149"/>
      <c r="C5" s="149"/>
      <c r="AA5" s="151" t="s">
        <v>198</v>
      </c>
    </row>
    <row r="6" spans="1:27" s="150" customFormat="1" ht="11.25" x14ac:dyDescent="0.2">
      <c r="A6" s="149"/>
      <c r="C6" s="149"/>
      <c r="AA6" s="151" t="s">
        <v>199</v>
      </c>
    </row>
    <row r="9" spans="1:27" x14ac:dyDescent="0.25">
      <c r="A9" s="152" t="s">
        <v>200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</row>
    <row r="10" spans="1:27" x14ac:dyDescent="0.25">
      <c r="A10" s="152" t="s">
        <v>201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</row>
    <row r="11" spans="1:27" x14ac:dyDescent="0.25">
      <c r="A11" s="152" t="s">
        <v>202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</row>
    <row r="13" spans="1:27" x14ac:dyDescent="0.25">
      <c r="A13" s="154" t="s">
        <v>203</v>
      </c>
      <c r="B13" s="154"/>
    </row>
    <row r="15" spans="1:27" ht="15.75" thickBot="1" x14ac:dyDescent="0.3"/>
    <row r="16" spans="1:27" ht="15" customHeight="1" x14ac:dyDescent="0.25">
      <c r="A16" s="156" t="s">
        <v>204</v>
      </c>
      <c r="B16" s="157" t="s">
        <v>205</v>
      </c>
      <c r="C16" s="157" t="s">
        <v>206</v>
      </c>
      <c r="D16" s="158" t="s">
        <v>207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60"/>
    </row>
    <row r="17" spans="1:29" x14ac:dyDescent="0.25">
      <c r="A17" s="161" t="s">
        <v>208</v>
      </c>
      <c r="B17" s="163" t="s">
        <v>209</v>
      </c>
      <c r="C17" s="163" t="s">
        <v>210</v>
      </c>
      <c r="D17" s="164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6"/>
    </row>
    <row r="18" spans="1:29" ht="15.75" thickBot="1" x14ac:dyDescent="0.3">
      <c r="A18" s="167"/>
      <c r="B18" s="163" t="s">
        <v>211</v>
      </c>
      <c r="C18" s="163" t="s">
        <v>212</v>
      </c>
      <c r="D18" s="16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70"/>
    </row>
    <row r="19" spans="1:29" ht="15.75" thickBot="1" x14ac:dyDescent="0.3">
      <c r="A19" s="167"/>
      <c r="B19" s="163" t="s">
        <v>213</v>
      </c>
      <c r="C19" s="163" t="s">
        <v>214</v>
      </c>
      <c r="D19" s="171" t="s">
        <v>215</v>
      </c>
      <c r="E19" s="172"/>
      <c r="F19" s="172"/>
      <c r="G19" s="173"/>
      <c r="H19" s="171" t="s">
        <v>216</v>
      </c>
      <c r="I19" s="172"/>
      <c r="J19" s="172"/>
      <c r="K19" s="173"/>
      <c r="L19" s="171" t="s">
        <v>217</v>
      </c>
      <c r="M19" s="172"/>
      <c r="N19" s="172"/>
      <c r="O19" s="173"/>
      <c r="P19" s="171" t="s">
        <v>218</v>
      </c>
      <c r="Q19" s="172"/>
      <c r="R19" s="172"/>
      <c r="S19" s="173"/>
      <c r="T19" s="171" t="s">
        <v>219</v>
      </c>
      <c r="U19" s="172"/>
      <c r="V19" s="172"/>
      <c r="W19" s="173"/>
      <c r="X19" s="174" t="s">
        <v>220</v>
      </c>
      <c r="Y19" s="175"/>
      <c r="Z19" s="175"/>
      <c r="AA19" s="176"/>
    </row>
    <row r="20" spans="1:29" x14ac:dyDescent="0.25">
      <c r="A20" s="167"/>
      <c r="B20" s="163" t="s">
        <v>221</v>
      </c>
      <c r="C20" s="177"/>
      <c r="D20" s="162" t="s">
        <v>222</v>
      </c>
      <c r="E20" s="162" t="s">
        <v>223</v>
      </c>
      <c r="F20" s="162" t="s">
        <v>224</v>
      </c>
      <c r="G20" s="162" t="s">
        <v>225</v>
      </c>
      <c r="H20" s="162" t="s">
        <v>222</v>
      </c>
      <c r="I20" s="162" t="s">
        <v>223</v>
      </c>
      <c r="J20" s="162" t="s">
        <v>224</v>
      </c>
      <c r="K20" s="162" t="s">
        <v>225</v>
      </c>
      <c r="L20" s="162" t="s">
        <v>222</v>
      </c>
      <c r="M20" s="162" t="s">
        <v>223</v>
      </c>
      <c r="N20" s="162" t="s">
        <v>224</v>
      </c>
      <c r="O20" s="162" t="s">
        <v>225</v>
      </c>
      <c r="P20" s="162" t="s">
        <v>222</v>
      </c>
      <c r="Q20" s="162" t="s">
        <v>223</v>
      </c>
      <c r="R20" s="162" t="s">
        <v>224</v>
      </c>
      <c r="S20" s="162" t="s">
        <v>225</v>
      </c>
      <c r="T20" s="162" t="s">
        <v>222</v>
      </c>
      <c r="U20" s="162" t="s">
        <v>223</v>
      </c>
      <c r="V20" s="162" t="s">
        <v>224</v>
      </c>
      <c r="W20" s="162" t="s">
        <v>225</v>
      </c>
      <c r="X20" s="163" t="s">
        <v>222</v>
      </c>
      <c r="Y20" s="163" t="s">
        <v>223</v>
      </c>
      <c r="Z20" s="163" t="s">
        <v>224</v>
      </c>
      <c r="AA20" s="163" t="s">
        <v>225</v>
      </c>
    </row>
    <row r="21" spans="1:29" x14ac:dyDescent="0.25">
      <c r="A21" s="167"/>
      <c r="B21" s="178"/>
      <c r="C21" s="177"/>
      <c r="D21" s="162" t="s">
        <v>226</v>
      </c>
      <c r="E21" s="162" t="s">
        <v>226</v>
      </c>
      <c r="F21" s="162" t="s">
        <v>226</v>
      </c>
      <c r="G21" s="162" t="s">
        <v>226</v>
      </c>
      <c r="H21" s="162" t="s">
        <v>226</v>
      </c>
      <c r="I21" s="162" t="s">
        <v>226</v>
      </c>
      <c r="J21" s="162" t="s">
        <v>226</v>
      </c>
      <c r="K21" s="162" t="s">
        <v>226</v>
      </c>
      <c r="L21" s="162" t="s">
        <v>226</v>
      </c>
      <c r="M21" s="162" t="s">
        <v>226</v>
      </c>
      <c r="N21" s="162" t="s">
        <v>226</v>
      </c>
      <c r="O21" s="162" t="s">
        <v>226</v>
      </c>
      <c r="P21" s="162" t="s">
        <v>226</v>
      </c>
      <c r="Q21" s="162" t="s">
        <v>226</v>
      </c>
      <c r="R21" s="162" t="s">
        <v>226</v>
      </c>
      <c r="S21" s="162" t="s">
        <v>226</v>
      </c>
      <c r="T21" s="162" t="s">
        <v>226</v>
      </c>
      <c r="U21" s="162" t="s">
        <v>226</v>
      </c>
      <c r="V21" s="162" t="s">
        <v>226</v>
      </c>
      <c r="W21" s="162" t="s">
        <v>226</v>
      </c>
      <c r="X21" s="163" t="s">
        <v>226</v>
      </c>
      <c r="Y21" s="163" t="s">
        <v>226</v>
      </c>
      <c r="Z21" s="163" t="s">
        <v>226</v>
      </c>
      <c r="AA21" s="163" t="s">
        <v>226</v>
      </c>
    </row>
    <row r="22" spans="1:29" x14ac:dyDescent="0.25">
      <c r="A22" s="167"/>
      <c r="B22" s="178"/>
      <c r="C22" s="177"/>
      <c r="D22" s="162" t="s">
        <v>227</v>
      </c>
      <c r="E22" s="162" t="s">
        <v>227</v>
      </c>
      <c r="F22" s="162" t="s">
        <v>227</v>
      </c>
      <c r="G22" s="162" t="s">
        <v>227</v>
      </c>
      <c r="H22" s="162" t="s">
        <v>227</v>
      </c>
      <c r="I22" s="162" t="s">
        <v>227</v>
      </c>
      <c r="J22" s="162" t="s">
        <v>227</v>
      </c>
      <c r="K22" s="162" t="s">
        <v>227</v>
      </c>
      <c r="L22" s="162" t="s">
        <v>227</v>
      </c>
      <c r="M22" s="162" t="s">
        <v>227</v>
      </c>
      <c r="N22" s="162" t="s">
        <v>227</v>
      </c>
      <c r="O22" s="162" t="s">
        <v>227</v>
      </c>
      <c r="P22" s="162" t="s">
        <v>227</v>
      </c>
      <c r="Q22" s="162" t="s">
        <v>227</v>
      </c>
      <c r="R22" s="162" t="s">
        <v>227</v>
      </c>
      <c r="S22" s="162" t="s">
        <v>227</v>
      </c>
      <c r="T22" s="162" t="s">
        <v>227</v>
      </c>
      <c r="U22" s="162" t="s">
        <v>227</v>
      </c>
      <c r="V22" s="162" t="s">
        <v>227</v>
      </c>
      <c r="W22" s="162" t="s">
        <v>227</v>
      </c>
      <c r="X22" s="163" t="s">
        <v>227</v>
      </c>
      <c r="Y22" s="163" t="s">
        <v>227</v>
      </c>
      <c r="Z22" s="163" t="s">
        <v>227</v>
      </c>
      <c r="AA22" s="163" t="s">
        <v>227</v>
      </c>
      <c r="AC22" s="179"/>
    </row>
    <row r="23" spans="1:29" ht="15.75" thickBot="1" x14ac:dyDescent="0.3">
      <c r="A23" s="180"/>
      <c r="B23" s="181"/>
      <c r="C23" s="182"/>
      <c r="D23" s="183" t="s">
        <v>228</v>
      </c>
      <c r="E23" s="183" t="s">
        <v>228</v>
      </c>
      <c r="F23" s="183" t="s">
        <v>228</v>
      </c>
      <c r="G23" s="183" t="s">
        <v>228</v>
      </c>
      <c r="H23" s="183" t="s">
        <v>228</v>
      </c>
      <c r="I23" s="183" t="s">
        <v>228</v>
      </c>
      <c r="J23" s="183" t="s">
        <v>228</v>
      </c>
      <c r="K23" s="183" t="s">
        <v>228</v>
      </c>
      <c r="L23" s="183" t="s">
        <v>228</v>
      </c>
      <c r="M23" s="183" t="s">
        <v>228</v>
      </c>
      <c r="N23" s="183" t="s">
        <v>228</v>
      </c>
      <c r="O23" s="183" t="s">
        <v>228</v>
      </c>
      <c r="P23" s="183" t="s">
        <v>228</v>
      </c>
      <c r="Q23" s="183" t="s">
        <v>228</v>
      </c>
      <c r="R23" s="183" t="s">
        <v>228</v>
      </c>
      <c r="S23" s="183" t="s">
        <v>228</v>
      </c>
      <c r="T23" s="183" t="s">
        <v>228</v>
      </c>
      <c r="U23" s="183" t="s">
        <v>228</v>
      </c>
      <c r="V23" s="183" t="s">
        <v>228</v>
      </c>
      <c r="W23" s="183" t="s">
        <v>228</v>
      </c>
      <c r="X23" s="184" t="s">
        <v>228</v>
      </c>
      <c r="Y23" s="184" t="s">
        <v>228</v>
      </c>
      <c r="Z23" s="184" t="s">
        <v>228</v>
      </c>
      <c r="AA23" s="184" t="s">
        <v>228</v>
      </c>
    </row>
    <row r="24" spans="1:29" ht="15.75" hidden="1" outlineLevel="1" thickBot="1" x14ac:dyDescent="0.3">
      <c r="A24" s="185">
        <v>1</v>
      </c>
      <c r="B24" s="183">
        <v>2</v>
      </c>
      <c r="C24" s="184">
        <v>3</v>
      </c>
      <c r="D24" s="183">
        <v>4</v>
      </c>
      <c r="E24" s="183">
        <v>5</v>
      </c>
      <c r="F24" s="183">
        <v>6</v>
      </c>
      <c r="G24" s="183">
        <v>7</v>
      </c>
      <c r="H24" s="183">
        <v>8</v>
      </c>
      <c r="I24" s="183">
        <v>9</v>
      </c>
      <c r="J24" s="183">
        <v>10</v>
      </c>
      <c r="K24" s="183">
        <v>11</v>
      </c>
      <c r="L24" s="183">
        <v>12</v>
      </c>
      <c r="M24" s="183">
        <v>13</v>
      </c>
      <c r="N24" s="183">
        <v>14</v>
      </c>
      <c r="O24" s="183">
        <v>15</v>
      </c>
      <c r="P24" s="183">
        <v>16</v>
      </c>
      <c r="Q24" s="183">
        <v>17</v>
      </c>
      <c r="R24" s="183">
        <v>18</v>
      </c>
      <c r="S24" s="183">
        <v>19</v>
      </c>
      <c r="T24" s="183">
        <v>20</v>
      </c>
      <c r="U24" s="183">
        <v>21</v>
      </c>
      <c r="V24" s="183">
        <v>22</v>
      </c>
      <c r="W24" s="183">
        <v>23</v>
      </c>
      <c r="X24" s="183">
        <v>24</v>
      </c>
      <c r="Y24" s="183">
        <v>25</v>
      </c>
      <c r="Z24" s="183">
        <v>26</v>
      </c>
      <c r="AA24" s="183">
        <v>27</v>
      </c>
    </row>
    <row r="25" spans="1:29" ht="12" customHeight="1" collapsed="1" x14ac:dyDescent="0.25">
      <c r="A25" s="186">
        <v>1</v>
      </c>
      <c r="B25" s="162" t="s">
        <v>229</v>
      </c>
      <c r="C25" s="163" t="s">
        <v>230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</row>
    <row r="26" spans="1:29" ht="12" customHeight="1" x14ac:dyDescent="0.25">
      <c r="A26" s="188"/>
      <c r="B26" s="162" t="s">
        <v>231</v>
      </c>
      <c r="C26" s="163" t="s">
        <v>232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</row>
    <row r="27" spans="1:29" ht="12" customHeight="1" thickBot="1" x14ac:dyDescent="0.3">
      <c r="A27" s="190"/>
      <c r="B27" s="183" t="s">
        <v>233</v>
      </c>
      <c r="C27" s="184" t="s">
        <v>234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</row>
    <row r="28" spans="1:29" ht="12" customHeight="1" x14ac:dyDescent="0.25">
      <c r="A28" s="192" t="s">
        <v>235</v>
      </c>
      <c r="B28" s="193" t="s">
        <v>229</v>
      </c>
      <c r="C28" s="157" t="s">
        <v>230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</row>
    <row r="29" spans="1:29" ht="12" customHeight="1" x14ac:dyDescent="0.25">
      <c r="A29" s="194"/>
      <c r="B29" s="195" t="s">
        <v>236</v>
      </c>
      <c r="C29" s="163" t="s">
        <v>232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1:29" ht="12" customHeight="1" x14ac:dyDescent="0.25">
      <c r="A30" s="194"/>
      <c r="B30" s="195" t="s">
        <v>237</v>
      </c>
      <c r="C30" s="163" t="s">
        <v>234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</row>
    <row r="31" spans="1:29" ht="12" customHeight="1" x14ac:dyDescent="0.25">
      <c r="A31" s="194"/>
      <c r="B31" s="195" t="s">
        <v>238</v>
      </c>
      <c r="C31" s="177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</row>
    <row r="32" spans="1:29" ht="12" customHeight="1" x14ac:dyDescent="0.25">
      <c r="A32" s="194"/>
      <c r="B32" s="195" t="s">
        <v>239</v>
      </c>
      <c r="C32" s="177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</row>
    <row r="33" spans="1:27" ht="12" customHeight="1" x14ac:dyDescent="0.25">
      <c r="A33" s="194"/>
      <c r="B33" s="195" t="s">
        <v>240</v>
      </c>
      <c r="C33" s="177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</row>
    <row r="34" spans="1:27" ht="12" customHeight="1" x14ac:dyDescent="0.25">
      <c r="A34" s="194"/>
      <c r="B34" s="195" t="s">
        <v>241</v>
      </c>
      <c r="C34" s="177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</row>
    <row r="35" spans="1:27" ht="12" customHeight="1" x14ac:dyDescent="0.25">
      <c r="A35" s="194"/>
      <c r="B35" s="196" t="s">
        <v>242</v>
      </c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</row>
    <row r="36" spans="1:27" ht="12" customHeight="1" x14ac:dyDescent="0.25">
      <c r="A36" s="194"/>
      <c r="B36" s="199" t="s">
        <v>243</v>
      </c>
      <c r="C36" s="200"/>
      <c r="D36" s="201">
        <v>73</v>
      </c>
      <c r="E36" s="201">
        <v>94</v>
      </c>
      <c r="F36" s="201">
        <v>107</v>
      </c>
      <c r="G36" s="201">
        <v>116</v>
      </c>
      <c r="H36" s="201">
        <v>66</v>
      </c>
      <c r="I36" s="201">
        <v>86</v>
      </c>
      <c r="J36" s="201">
        <v>97</v>
      </c>
      <c r="K36" s="201">
        <v>105</v>
      </c>
      <c r="L36" s="201">
        <v>62</v>
      </c>
      <c r="M36" s="201">
        <v>80</v>
      </c>
      <c r="N36" s="201">
        <v>91</v>
      </c>
      <c r="O36" s="201">
        <v>98</v>
      </c>
      <c r="P36" s="201">
        <v>66</v>
      </c>
      <c r="Q36" s="201">
        <v>85</v>
      </c>
      <c r="R36" s="201">
        <v>97</v>
      </c>
      <c r="S36" s="201">
        <v>105</v>
      </c>
      <c r="T36" s="201">
        <v>62</v>
      </c>
      <c r="U36" s="201">
        <v>80</v>
      </c>
      <c r="V36" s="201">
        <v>91</v>
      </c>
      <c r="W36" s="201">
        <v>98</v>
      </c>
      <c r="X36" s="201">
        <v>68</v>
      </c>
      <c r="Y36" s="201">
        <v>87</v>
      </c>
      <c r="Z36" s="201">
        <v>99</v>
      </c>
      <c r="AA36" s="201">
        <v>107</v>
      </c>
    </row>
    <row r="37" spans="1:27" ht="12" customHeight="1" x14ac:dyDescent="0.25">
      <c r="A37" s="194"/>
      <c r="B37" s="199" t="s">
        <v>244</v>
      </c>
      <c r="C37" s="200"/>
      <c r="D37" s="201">
        <v>45</v>
      </c>
      <c r="E37" s="201">
        <v>58</v>
      </c>
      <c r="F37" s="201">
        <v>66</v>
      </c>
      <c r="G37" s="201">
        <v>72</v>
      </c>
      <c r="H37" s="201">
        <v>41</v>
      </c>
      <c r="I37" s="201">
        <v>53</v>
      </c>
      <c r="J37" s="201">
        <v>60</v>
      </c>
      <c r="K37" s="201">
        <v>65</v>
      </c>
      <c r="L37" s="201">
        <v>39</v>
      </c>
      <c r="M37" s="201">
        <v>50</v>
      </c>
      <c r="N37" s="201">
        <v>56</v>
      </c>
      <c r="O37" s="201">
        <v>61</v>
      </c>
      <c r="P37" s="201">
        <v>41</v>
      </c>
      <c r="Q37" s="201">
        <v>53</v>
      </c>
      <c r="R37" s="201">
        <v>60</v>
      </c>
      <c r="S37" s="201">
        <v>65</v>
      </c>
      <c r="T37" s="201">
        <v>39</v>
      </c>
      <c r="U37" s="201">
        <v>50</v>
      </c>
      <c r="V37" s="201">
        <v>56</v>
      </c>
      <c r="W37" s="201">
        <v>61</v>
      </c>
      <c r="X37" s="201">
        <v>42</v>
      </c>
      <c r="Y37" s="201">
        <v>54</v>
      </c>
      <c r="Z37" s="201">
        <v>61</v>
      </c>
      <c r="AA37" s="201">
        <v>66</v>
      </c>
    </row>
    <row r="38" spans="1:27" ht="12" customHeight="1" x14ac:dyDescent="0.25">
      <c r="A38" s="194"/>
      <c r="B38" s="199" t="s">
        <v>245</v>
      </c>
      <c r="C38" s="200"/>
      <c r="D38" s="201">
        <v>35</v>
      </c>
      <c r="E38" s="201">
        <v>45</v>
      </c>
      <c r="F38" s="201">
        <v>51</v>
      </c>
      <c r="G38" s="201">
        <v>55</v>
      </c>
      <c r="H38" s="201">
        <v>32</v>
      </c>
      <c r="I38" s="201">
        <v>41</v>
      </c>
      <c r="J38" s="201">
        <v>47</v>
      </c>
      <c r="K38" s="201">
        <v>50</v>
      </c>
      <c r="L38" s="201">
        <v>30</v>
      </c>
      <c r="M38" s="201">
        <v>38</v>
      </c>
      <c r="N38" s="201">
        <v>44</v>
      </c>
      <c r="O38" s="201">
        <v>47</v>
      </c>
      <c r="P38" s="201">
        <v>32</v>
      </c>
      <c r="Q38" s="201">
        <v>41</v>
      </c>
      <c r="R38" s="201">
        <v>46</v>
      </c>
      <c r="S38" s="201">
        <v>50</v>
      </c>
      <c r="T38" s="201">
        <v>30</v>
      </c>
      <c r="U38" s="201">
        <v>39</v>
      </c>
      <c r="V38" s="201">
        <v>44</v>
      </c>
      <c r="W38" s="201">
        <v>47</v>
      </c>
      <c r="X38" s="201">
        <v>32</v>
      </c>
      <c r="Y38" s="201">
        <v>42</v>
      </c>
      <c r="Z38" s="201">
        <v>47</v>
      </c>
      <c r="AA38" s="201">
        <v>51</v>
      </c>
    </row>
    <row r="39" spans="1:27" ht="12" customHeight="1" x14ac:dyDescent="0.25">
      <c r="A39" s="194"/>
      <c r="B39" s="199" t="s">
        <v>246</v>
      </c>
      <c r="C39" s="200"/>
      <c r="D39" s="201">
        <v>29</v>
      </c>
      <c r="E39" s="201">
        <v>37</v>
      </c>
      <c r="F39" s="201">
        <v>42</v>
      </c>
      <c r="G39" s="201">
        <v>45</v>
      </c>
      <c r="H39" s="201">
        <v>26</v>
      </c>
      <c r="I39" s="201">
        <v>33</v>
      </c>
      <c r="J39" s="201">
        <v>38</v>
      </c>
      <c r="K39" s="201">
        <v>41</v>
      </c>
      <c r="L39" s="201">
        <v>24</v>
      </c>
      <c r="M39" s="201">
        <v>31</v>
      </c>
      <c r="N39" s="201">
        <v>35</v>
      </c>
      <c r="O39" s="201">
        <v>38</v>
      </c>
      <c r="P39" s="201">
        <v>26</v>
      </c>
      <c r="Q39" s="201">
        <v>33</v>
      </c>
      <c r="R39" s="201">
        <v>38</v>
      </c>
      <c r="S39" s="201">
        <v>41</v>
      </c>
      <c r="T39" s="201">
        <v>24</v>
      </c>
      <c r="U39" s="201">
        <v>31</v>
      </c>
      <c r="V39" s="201">
        <v>35</v>
      </c>
      <c r="W39" s="201">
        <v>38</v>
      </c>
      <c r="X39" s="201">
        <v>26</v>
      </c>
      <c r="Y39" s="201">
        <v>34</v>
      </c>
      <c r="Z39" s="201">
        <v>38</v>
      </c>
      <c r="AA39" s="201">
        <v>42</v>
      </c>
    </row>
    <row r="40" spans="1:27" ht="12" customHeight="1" x14ac:dyDescent="0.25">
      <c r="A40" s="194"/>
      <c r="B40" s="162" t="s">
        <v>247</v>
      </c>
      <c r="C40" s="188"/>
      <c r="D40" s="189">
        <v>26</v>
      </c>
      <c r="E40" s="189">
        <v>33</v>
      </c>
      <c r="F40" s="189">
        <v>37</v>
      </c>
      <c r="G40" s="189">
        <v>40</v>
      </c>
      <c r="H40" s="189">
        <v>23</v>
      </c>
      <c r="I40" s="189">
        <v>30</v>
      </c>
      <c r="J40" s="189">
        <v>34</v>
      </c>
      <c r="K40" s="189">
        <v>37</v>
      </c>
      <c r="L40" s="189">
        <v>22</v>
      </c>
      <c r="M40" s="189">
        <v>28</v>
      </c>
      <c r="N40" s="189">
        <v>32</v>
      </c>
      <c r="O40" s="189">
        <v>34</v>
      </c>
      <c r="P40" s="189">
        <v>23</v>
      </c>
      <c r="Q40" s="189">
        <v>30</v>
      </c>
      <c r="R40" s="189">
        <v>34</v>
      </c>
      <c r="S40" s="189">
        <v>37</v>
      </c>
      <c r="T40" s="189">
        <v>22</v>
      </c>
      <c r="U40" s="189">
        <v>28</v>
      </c>
      <c r="V40" s="189">
        <v>32</v>
      </c>
      <c r="W40" s="189">
        <v>34</v>
      </c>
      <c r="X40" s="189">
        <v>24</v>
      </c>
      <c r="Y40" s="189">
        <v>31</v>
      </c>
      <c r="Z40" s="189">
        <v>35</v>
      </c>
      <c r="AA40" s="189">
        <v>37</v>
      </c>
    </row>
    <row r="41" spans="1:27" ht="12" customHeight="1" thickBot="1" x14ac:dyDescent="0.3">
      <c r="A41" s="202"/>
      <c r="B41" s="183" t="s">
        <v>248</v>
      </c>
      <c r="C41" s="190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</row>
    <row r="42" spans="1:27" ht="12" customHeight="1" x14ac:dyDescent="0.25">
      <c r="A42" s="192" t="s">
        <v>249</v>
      </c>
      <c r="B42" s="162" t="s">
        <v>229</v>
      </c>
      <c r="C42" s="163" t="s">
        <v>230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</row>
    <row r="43" spans="1:27" ht="12" customHeight="1" x14ac:dyDescent="0.25">
      <c r="A43" s="194"/>
      <c r="B43" s="162" t="s">
        <v>236</v>
      </c>
      <c r="C43" s="163" t="s">
        <v>232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</row>
    <row r="44" spans="1:27" ht="12" customHeight="1" x14ac:dyDescent="0.25">
      <c r="A44" s="194"/>
      <c r="B44" s="162" t="s">
        <v>237</v>
      </c>
      <c r="C44" s="163" t="s">
        <v>234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</row>
    <row r="45" spans="1:27" ht="12" customHeight="1" x14ac:dyDescent="0.25">
      <c r="A45" s="194"/>
      <c r="B45" s="162" t="s">
        <v>238</v>
      </c>
      <c r="C45" s="177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</row>
    <row r="46" spans="1:27" ht="12" customHeight="1" x14ac:dyDescent="0.25">
      <c r="A46" s="194"/>
      <c r="B46" s="162" t="s">
        <v>239</v>
      </c>
      <c r="C46" s="177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</row>
    <row r="47" spans="1:27" ht="12" customHeight="1" x14ac:dyDescent="0.25">
      <c r="A47" s="194"/>
      <c r="B47" s="162" t="s">
        <v>250</v>
      </c>
      <c r="C47" s="177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</row>
    <row r="48" spans="1:27" ht="12" customHeight="1" x14ac:dyDescent="0.25">
      <c r="A48" s="194"/>
      <c r="B48" s="162" t="s">
        <v>251</v>
      </c>
      <c r="C48" s="177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</row>
    <row r="49" spans="1:27" ht="12" customHeight="1" x14ac:dyDescent="0.25">
      <c r="A49" s="194"/>
      <c r="B49" s="162" t="s">
        <v>252</v>
      </c>
      <c r="C49" s="177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</row>
    <row r="50" spans="1:27" ht="12" customHeight="1" x14ac:dyDescent="0.25">
      <c r="A50" s="194"/>
      <c r="B50" s="199" t="s">
        <v>243</v>
      </c>
      <c r="C50" s="200"/>
      <c r="D50" s="201">
        <v>73</v>
      </c>
      <c r="E50" s="201">
        <v>86</v>
      </c>
      <c r="F50" s="201">
        <v>94</v>
      </c>
      <c r="G50" s="201">
        <v>100</v>
      </c>
      <c r="H50" s="201">
        <v>66</v>
      </c>
      <c r="I50" s="201">
        <v>78</v>
      </c>
      <c r="J50" s="201">
        <v>86</v>
      </c>
      <c r="K50" s="201">
        <v>91</v>
      </c>
      <c r="L50" s="201">
        <v>62</v>
      </c>
      <c r="M50" s="201">
        <v>73</v>
      </c>
      <c r="N50" s="201">
        <v>80</v>
      </c>
      <c r="O50" s="201">
        <v>85</v>
      </c>
      <c r="P50" s="201">
        <v>66</v>
      </c>
      <c r="Q50" s="201">
        <v>78</v>
      </c>
      <c r="R50" s="201">
        <v>85</v>
      </c>
      <c r="S50" s="201">
        <v>91</v>
      </c>
      <c r="T50" s="201">
        <v>62</v>
      </c>
      <c r="U50" s="201">
        <v>73</v>
      </c>
      <c r="V50" s="201">
        <v>80</v>
      </c>
      <c r="W50" s="201">
        <v>85</v>
      </c>
      <c r="X50" s="201">
        <v>68</v>
      </c>
      <c r="Y50" s="201">
        <v>80</v>
      </c>
      <c r="Z50" s="201">
        <v>87</v>
      </c>
      <c r="AA50" s="201">
        <v>93</v>
      </c>
    </row>
    <row r="51" spans="1:27" ht="12" customHeight="1" x14ac:dyDescent="0.25">
      <c r="A51" s="194"/>
      <c r="B51" s="162" t="s">
        <v>244</v>
      </c>
      <c r="C51" s="163"/>
      <c r="D51" s="162">
        <v>45</v>
      </c>
      <c r="E51" s="162">
        <v>53</v>
      </c>
      <c r="F51" s="162">
        <v>58</v>
      </c>
      <c r="G51" s="162">
        <v>62</v>
      </c>
      <c r="H51" s="162">
        <v>41</v>
      </c>
      <c r="I51" s="162">
        <v>49</v>
      </c>
      <c r="J51" s="162">
        <v>53</v>
      </c>
      <c r="K51" s="162">
        <v>56</v>
      </c>
      <c r="L51" s="162">
        <v>39</v>
      </c>
      <c r="M51" s="162">
        <v>45</v>
      </c>
      <c r="N51" s="162">
        <v>50</v>
      </c>
      <c r="O51" s="162">
        <v>53</v>
      </c>
      <c r="P51" s="162">
        <v>41</v>
      </c>
      <c r="Q51" s="162">
        <v>48</v>
      </c>
      <c r="R51" s="162">
        <v>53</v>
      </c>
      <c r="S51" s="162">
        <v>56</v>
      </c>
      <c r="T51" s="162">
        <v>39</v>
      </c>
      <c r="U51" s="162">
        <v>45</v>
      </c>
      <c r="V51" s="162">
        <v>50</v>
      </c>
      <c r="W51" s="162">
        <v>53</v>
      </c>
      <c r="X51" s="162">
        <v>42</v>
      </c>
      <c r="Y51" s="162">
        <v>49</v>
      </c>
      <c r="Z51" s="162">
        <v>54</v>
      </c>
      <c r="AA51" s="162">
        <v>57</v>
      </c>
    </row>
    <row r="52" spans="1:27" ht="12" customHeight="1" x14ac:dyDescent="0.25">
      <c r="A52" s="194"/>
      <c r="B52" s="199" t="s">
        <v>245</v>
      </c>
      <c r="C52" s="200"/>
      <c r="D52" s="201">
        <v>35</v>
      </c>
      <c r="E52" s="201">
        <v>41</v>
      </c>
      <c r="F52" s="201">
        <v>45</v>
      </c>
      <c r="G52" s="201">
        <v>48</v>
      </c>
      <c r="H52" s="201">
        <v>32</v>
      </c>
      <c r="I52" s="201">
        <v>38</v>
      </c>
      <c r="J52" s="201">
        <v>41</v>
      </c>
      <c r="K52" s="201">
        <v>44</v>
      </c>
      <c r="L52" s="201">
        <v>30</v>
      </c>
      <c r="M52" s="201">
        <v>35</v>
      </c>
      <c r="N52" s="201">
        <v>38</v>
      </c>
      <c r="O52" s="201">
        <v>41</v>
      </c>
      <c r="P52" s="201">
        <v>32</v>
      </c>
      <c r="Q52" s="201">
        <v>37</v>
      </c>
      <c r="R52" s="201">
        <v>41</v>
      </c>
      <c r="S52" s="201">
        <v>44</v>
      </c>
      <c r="T52" s="201">
        <v>30</v>
      </c>
      <c r="U52" s="201">
        <v>35</v>
      </c>
      <c r="V52" s="201">
        <v>39</v>
      </c>
      <c r="W52" s="201">
        <v>41</v>
      </c>
      <c r="X52" s="201">
        <v>32</v>
      </c>
      <c r="Y52" s="201">
        <v>38</v>
      </c>
      <c r="Z52" s="201">
        <v>42</v>
      </c>
      <c r="AA52" s="201">
        <v>44</v>
      </c>
    </row>
    <row r="53" spans="1:27" ht="12" customHeight="1" x14ac:dyDescent="0.25">
      <c r="A53" s="194"/>
      <c r="B53" s="199" t="s">
        <v>246</v>
      </c>
      <c r="C53" s="200"/>
      <c r="D53" s="201">
        <v>29</v>
      </c>
      <c r="E53" s="201">
        <v>34</v>
      </c>
      <c r="F53" s="201">
        <v>37</v>
      </c>
      <c r="G53" s="201">
        <v>39</v>
      </c>
      <c r="H53" s="201">
        <v>26</v>
      </c>
      <c r="I53" s="201">
        <v>31</v>
      </c>
      <c r="J53" s="201">
        <v>33</v>
      </c>
      <c r="K53" s="201">
        <v>36</v>
      </c>
      <c r="L53" s="201">
        <v>24</v>
      </c>
      <c r="M53" s="201">
        <v>29</v>
      </c>
      <c r="N53" s="201">
        <v>31</v>
      </c>
      <c r="O53" s="201">
        <v>33</v>
      </c>
      <c r="P53" s="201">
        <v>26</v>
      </c>
      <c r="Q53" s="201">
        <v>30</v>
      </c>
      <c r="R53" s="201">
        <v>33</v>
      </c>
      <c r="S53" s="201">
        <v>35</v>
      </c>
      <c r="T53" s="201">
        <v>24</v>
      </c>
      <c r="U53" s="201">
        <v>29</v>
      </c>
      <c r="V53" s="201">
        <v>31</v>
      </c>
      <c r="W53" s="201">
        <v>33</v>
      </c>
      <c r="X53" s="201">
        <v>26</v>
      </c>
      <c r="Y53" s="201">
        <v>31</v>
      </c>
      <c r="Z53" s="201">
        <v>34</v>
      </c>
      <c r="AA53" s="201">
        <v>36</v>
      </c>
    </row>
    <row r="54" spans="1:27" ht="12" customHeight="1" x14ac:dyDescent="0.25">
      <c r="A54" s="194"/>
      <c r="B54" s="162" t="s">
        <v>247</v>
      </c>
      <c r="C54" s="188"/>
      <c r="D54" s="189">
        <v>26</v>
      </c>
      <c r="E54" s="189">
        <v>30</v>
      </c>
      <c r="F54" s="189">
        <v>33</v>
      </c>
      <c r="G54" s="189">
        <v>35</v>
      </c>
      <c r="H54" s="189">
        <v>23</v>
      </c>
      <c r="I54" s="189">
        <v>27</v>
      </c>
      <c r="J54" s="189">
        <v>30</v>
      </c>
      <c r="K54" s="189">
        <v>32</v>
      </c>
      <c r="L54" s="189">
        <v>22</v>
      </c>
      <c r="M54" s="189">
        <v>26</v>
      </c>
      <c r="N54" s="189">
        <v>28</v>
      </c>
      <c r="O54" s="189">
        <v>30</v>
      </c>
      <c r="P54" s="189">
        <v>23</v>
      </c>
      <c r="Q54" s="189">
        <v>27</v>
      </c>
      <c r="R54" s="189">
        <v>30</v>
      </c>
      <c r="S54" s="189">
        <v>32</v>
      </c>
      <c r="T54" s="189">
        <v>22</v>
      </c>
      <c r="U54" s="189">
        <v>26</v>
      </c>
      <c r="V54" s="189">
        <v>28</v>
      </c>
      <c r="W54" s="189">
        <v>30</v>
      </c>
      <c r="X54" s="189">
        <v>24</v>
      </c>
      <c r="Y54" s="189">
        <v>28</v>
      </c>
      <c r="Z54" s="189">
        <v>31</v>
      </c>
      <c r="AA54" s="189">
        <v>32</v>
      </c>
    </row>
    <row r="55" spans="1:27" ht="12" customHeight="1" thickBot="1" x14ac:dyDescent="0.3">
      <c r="A55" s="202"/>
      <c r="B55" s="183" t="s">
        <v>248</v>
      </c>
      <c r="C55" s="190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</row>
    <row r="56" spans="1:27" ht="12" customHeight="1" x14ac:dyDescent="0.25">
      <c r="A56" s="186">
        <v>2</v>
      </c>
      <c r="B56" s="162" t="s">
        <v>253</v>
      </c>
      <c r="C56" s="163" t="s">
        <v>230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</row>
    <row r="57" spans="1:27" ht="12" customHeight="1" x14ac:dyDescent="0.25">
      <c r="A57" s="188"/>
      <c r="B57" s="162" t="s">
        <v>254</v>
      </c>
      <c r="C57" s="163" t="s">
        <v>232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</row>
    <row r="58" spans="1:27" ht="12" customHeight="1" thickBot="1" x14ac:dyDescent="0.3">
      <c r="A58" s="190"/>
      <c r="B58" s="183" t="s">
        <v>255</v>
      </c>
      <c r="C58" s="184" t="s">
        <v>234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</row>
    <row r="59" spans="1:27" ht="12" customHeight="1" x14ac:dyDescent="0.25">
      <c r="A59" s="203" t="s">
        <v>256</v>
      </c>
      <c r="B59" s="162" t="s">
        <v>257</v>
      </c>
      <c r="C59" s="163" t="s">
        <v>230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</row>
    <row r="60" spans="1:27" ht="12" customHeight="1" x14ac:dyDescent="0.25">
      <c r="A60" s="204"/>
      <c r="B60" s="162" t="s">
        <v>237</v>
      </c>
      <c r="C60" s="163" t="s">
        <v>232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</row>
    <row r="61" spans="1:27" ht="12" customHeight="1" x14ac:dyDescent="0.25">
      <c r="A61" s="204"/>
      <c r="B61" s="162" t="s">
        <v>258</v>
      </c>
      <c r="C61" s="163" t="s">
        <v>234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</row>
    <row r="62" spans="1:27" ht="12" customHeight="1" x14ac:dyDescent="0.25">
      <c r="A62" s="204"/>
      <c r="B62" s="162" t="s">
        <v>259</v>
      </c>
      <c r="C62" s="177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</row>
    <row r="63" spans="1:27" ht="12" customHeight="1" x14ac:dyDescent="0.25">
      <c r="A63" s="204"/>
      <c r="B63" s="162" t="s">
        <v>260</v>
      </c>
      <c r="C63" s="177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</row>
    <row r="64" spans="1:27" ht="12" customHeight="1" x14ac:dyDescent="0.25">
      <c r="A64" s="204"/>
      <c r="B64" s="162" t="s">
        <v>250</v>
      </c>
      <c r="C64" s="177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</row>
    <row r="65" spans="1:27" ht="12" customHeight="1" x14ac:dyDescent="0.25">
      <c r="A65" s="204"/>
      <c r="B65" s="162" t="s">
        <v>251</v>
      </c>
      <c r="C65" s="177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</row>
    <row r="66" spans="1:27" ht="12" customHeight="1" x14ac:dyDescent="0.25">
      <c r="A66" s="204"/>
      <c r="B66" s="162" t="s">
        <v>252</v>
      </c>
      <c r="C66" s="177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</row>
    <row r="67" spans="1:27" ht="12" customHeight="1" x14ac:dyDescent="0.25">
      <c r="A67" s="204"/>
      <c r="B67" s="199" t="s">
        <v>243</v>
      </c>
      <c r="C67" s="200"/>
      <c r="D67" s="201">
        <v>105</v>
      </c>
      <c r="E67" s="201">
        <v>124</v>
      </c>
      <c r="F67" s="201">
        <v>136</v>
      </c>
      <c r="G67" s="201">
        <v>144</v>
      </c>
      <c r="H67" s="201">
        <v>105</v>
      </c>
      <c r="I67" s="201">
        <v>124</v>
      </c>
      <c r="J67" s="201">
        <v>136</v>
      </c>
      <c r="K67" s="201">
        <v>144</v>
      </c>
      <c r="L67" s="201">
        <v>105</v>
      </c>
      <c r="M67" s="201">
        <v>124</v>
      </c>
      <c r="N67" s="201">
        <v>136</v>
      </c>
      <c r="O67" s="201">
        <v>144</v>
      </c>
      <c r="P67" s="201">
        <v>105</v>
      </c>
      <c r="Q67" s="201">
        <v>124</v>
      </c>
      <c r="R67" s="201">
        <v>136</v>
      </c>
      <c r="S67" s="201">
        <v>144</v>
      </c>
      <c r="T67" s="201">
        <v>105</v>
      </c>
      <c r="U67" s="201">
        <v>124</v>
      </c>
      <c r="V67" s="201">
        <v>136</v>
      </c>
      <c r="W67" s="201">
        <v>144</v>
      </c>
      <c r="X67" s="201">
        <v>105</v>
      </c>
      <c r="Y67" s="201">
        <v>124</v>
      </c>
      <c r="Z67" s="201">
        <v>136</v>
      </c>
      <c r="AA67" s="201">
        <v>144</v>
      </c>
    </row>
    <row r="68" spans="1:27" ht="12" customHeight="1" x14ac:dyDescent="0.25">
      <c r="A68" s="204"/>
      <c r="B68" s="162" t="s">
        <v>244</v>
      </c>
      <c r="C68" s="163"/>
      <c r="D68" s="162">
        <v>65</v>
      </c>
      <c r="E68" s="162">
        <v>77</v>
      </c>
      <c r="F68" s="162">
        <v>84</v>
      </c>
      <c r="G68" s="162">
        <v>90</v>
      </c>
      <c r="H68" s="162">
        <v>65</v>
      </c>
      <c r="I68" s="162">
        <v>77</v>
      </c>
      <c r="J68" s="162">
        <v>84</v>
      </c>
      <c r="K68" s="162">
        <v>90</v>
      </c>
      <c r="L68" s="162">
        <v>65</v>
      </c>
      <c r="M68" s="162">
        <v>77</v>
      </c>
      <c r="N68" s="162">
        <v>84</v>
      </c>
      <c r="O68" s="162">
        <v>90</v>
      </c>
      <c r="P68" s="162">
        <v>65</v>
      </c>
      <c r="Q68" s="162">
        <v>77</v>
      </c>
      <c r="R68" s="162">
        <v>84</v>
      </c>
      <c r="S68" s="162">
        <v>90</v>
      </c>
      <c r="T68" s="162">
        <v>65</v>
      </c>
      <c r="U68" s="162">
        <v>77</v>
      </c>
      <c r="V68" s="162">
        <v>84</v>
      </c>
      <c r="W68" s="162">
        <v>90</v>
      </c>
      <c r="X68" s="162">
        <v>65</v>
      </c>
      <c r="Y68" s="162">
        <v>77</v>
      </c>
      <c r="Z68" s="162">
        <v>84</v>
      </c>
      <c r="AA68" s="162">
        <v>90</v>
      </c>
    </row>
    <row r="69" spans="1:27" ht="12" customHeight="1" x14ac:dyDescent="0.25">
      <c r="A69" s="204"/>
      <c r="B69" s="199" t="s">
        <v>245</v>
      </c>
      <c r="C69" s="200"/>
      <c r="D69" s="201">
        <v>51</v>
      </c>
      <c r="E69" s="201">
        <v>60</v>
      </c>
      <c r="F69" s="201">
        <v>65</v>
      </c>
      <c r="G69" s="201">
        <v>69</v>
      </c>
      <c r="H69" s="201">
        <v>51</v>
      </c>
      <c r="I69" s="201">
        <v>60</v>
      </c>
      <c r="J69" s="201">
        <v>65</v>
      </c>
      <c r="K69" s="201">
        <v>69</v>
      </c>
      <c r="L69" s="201">
        <v>51</v>
      </c>
      <c r="M69" s="201">
        <v>60</v>
      </c>
      <c r="N69" s="201">
        <v>65</v>
      </c>
      <c r="O69" s="201">
        <v>69</v>
      </c>
      <c r="P69" s="201">
        <v>51</v>
      </c>
      <c r="Q69" s="201">
        <v>60</v>
      </c>
      <c r="R69" s="201">
        <v>65</v>
      </c>
      <c r="S69" s="201">
        <v>69</v>
      </c>
      <c r="T69" s="201">
        <v>51</v>
      </c>
      <c r="U69" s="201">
        <v>60</v>
      </c>
      <c r="V69" s="201">
        <v>65</v>
      </c>
      <c r="W69" s="201">
        <v>69</v>
      </c>
      <c r="X69" s="201">
        <v>51</v>
      </c>
      <c r="Y69" s="201">
        <v>60</v>
      </c>
      <c r="Z69" s="201">
        <v>65</v>
      </c>
      <c r="AA69" s="201">
        <v>69</v>
      </c>
    </row>
    <row r="70" spans="1:27" ht="12" customHeight="1" x14ac:dyDescent="0.25">
      <c r="A70" s="204"/>
      <c r="B70" s="199" t="s">
        <v>246</v>
      </c>
      <c r="C70" s="200"/>
      <c r="D70" s="201">
        <v>41</v>
      </c>
      <c r="E70" s="201">
        <v>49</v>
      </c>
      <c r="F70" s="201">
        <v>53</v>
      </c>
      <c r="G70" s="201">
        <v>56</v>
      </c>
      <c r="H70" s="201">
        <v>41</v>
      </c>
      <c r="I70" s="201">
        <v>49</v>
      </c>
      <c r="J70" s="201">
        <v>53</v>
      </c>
      <c r="K70" s="201">
        <v>56</v>
      </c>
      <c r="L70" s="201">
        <v>41</v>
      </c>
      <c r="M70" s="201">
        <v>49</v>
      </c>
      <c r="N70" s="201">
        <v>53</v>
      </c>
      <c r="O70" s="201">
        <v>56</v>
      </c>
      <c r="P70" s="201">
        <v>41</v>
      </c>
      <c r="Q70" s="201">
        <v>49</v>
      </c>
      <c r="R70" s="201">
        <v>53</v>
      </c>
      <c r="S70" s="201">
        <v>56</v>
      </c>
      <c r="T70" s="201">
        <v>41</v>
      </c>
      <c r="U70" s="201">
        <v>49</v>
      </c>
      <c r="V70" s="201">
        <v>53</v>
      </c>
      <c r="W70" s="201">
        <v>56</v>
      </c>
      <c r="X70" s="201">
        <v>41</v>
      </c>
      <c r="Y70" s="201">
        <v>49</v>
      </c>
      <c r="Z70" s="201">
        <v>53</v>
      </c>
      <c r="AA70" s="201">
        <v>56</v>
      </c>
    </row>
    <row r="71" spans="1:27" ht="12" customHeight="1" x14ac:dyDescent="0.25">
      <c r="A71" s="204"/>
      <c r="B71" s="162" t="s">
        <v>247</v>
      </c>
      <c r="C71" s="188"/>
      <c r="D71" s="189">
        <v>37</v>
      </c>
      <c r="E71" s="189">
        <v>44</v>
      </c>
      <c r="F71" s="189">
        <v>48</v>
      </c>
      <c r="G71" s="189">
        <v>51</v>
      </c>
      <c r="H71" s="189">
        <v>37</v>
      </c>
      <c r="I71" s="189">
        <v>44</v>
      </c>
      <c r="J71" s="189">
        <v>48</v>
      </c>
      <c r="K71" s="189">
        <v>51</v>
      </c>
      <c r="L71" s="189">
        <v>37</v>
      </c>
      <c r="M71" s="189">
        <v>44</v>
      </c>
      <c r="N71" s="189">
        <v>48</v>
      </c>
      <c r="O71" s="189">
        <v>51</v>
      </c>
      <c r="P71" s="189">
        <v>37</v>
      </c>
      <c r="Q71" s="189">
        <v>44</v>
      </c>
      <c r="R71" s="189">
        <v>48</v>
      </c>
      <c r="S71" s="189">
        <v>51</v>
      </c>
      <c r="T71" s="189">
        <v>37</v>
      </c>
      <c r="U71" s="189">
        <v>44</v>
      </c>
      <c r="V71" s="189">
        <v>48</v>
      </c>
      <c r="W71" s="189">
        <v>51</v>
      </c>
      <c r="X71" s="189">
        <v>37</v>
      </c>
      <c r="Y71" s="189">
        <v>44</v>
      </c>
      <c r="Z71" s="189">
        <v>48</v>
      </c>
      <c r="AA71" s="189">
        <v>51</v>
      </c>
    </row>
    <row r="72" spans="1:27" ht="12" customHeight="1" thickBot="1" x14ac:dyDescent="0.3">
      <c r="A72" s="205"/>
      <c r="B72" s="183" t="s">
        <v>248</v>
      </c>
      <c r="C72" s="190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</row>
    <row r="73" spans="1:27" ht="12" customHeight="1" x14ac:dyDescent="0.25">
      <c r="A73" s="203" t="s">
        <v>261</v>
      </c>
      <c r="B73" s="162" t="s">
        <v>257</v>
      </c>
      <c r="C73" s="163" t="s">
        <v>230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</row>
    <row r="74" spans="1:27" ht="12" customHeight="1" x14ac:dyDescent="0.25">
      <c r="A74" s="204"/>
      <c r="B74" s="162" t="s">
        <v>237</v>
      </c>
      <c r="C74" s="163" t="s">
        <v>232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 x14ac:dyDescent="0.25">
      <c r="A75" s="204"/>
      <c r="B75" s="162" t="s">
        <v>262</v>
      </c>
      <c r="C75" s="163" t="s">
        <v>234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6" spans="1:27" ht="12" customHeight="1" x14ac:dyDescent="0.25">
      <c r="A76" s="204"/>
      <c r="B76" s="162" t="s">
        <v>263</v>
      </c>
      <c r="C76" s="177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</row>
    <row r="77" spans="1:27" ht="12" customHeight="1" x14ac:dyDescent="0.25">
      <c r="A77" s="204"/>
      <c r="B77" s="162" t="s">
        <v>238</v>
      </c>
      <c r="C77" s="177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</row>
    <row r="78" spans="1:27" ht="12" customHeight="1" x14ac:dyDescent="0.25">
      <c r="A78" s="204"/>
      <c r="B78" s="162" t="s">
        <v>239</v>
      </c>
      <c r="C78" s="177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</row>
    <row r="79" spans="1:27" ht="12" customHeight="1" x14ac:dyDescent="0.25">
      <c r="A79" s="204"/>
      <c r="B79" s="162" t="s">
        <v>250</v>
      </c>
      <c r="C79" s="177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</row>
    <row r="80" spans="1:27" ht="12" customHeight="1" x14ac:dyDescent="0.25">
      <c r="A80" s="204"/>
      <c r="B80" s="162" t="s">
        <v>251</v>
      </c>
      <c r="C80" s="177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</row>
    <row r="81" spans="1:27" ht="12" customHeight="1" x14ac:dyDescent="0.25">
      <c r="A81" s="204"/>
      <c r="B81" s="162" t="s">
        <v>252</v>
      </c>
      <c r="C81" s="177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</row>
    <row r="82" spans="1:27" ht="12" customHeight="1" x14ac:dyDescent="0.25">
      <c r="A82" s="204"/>
      <c r="B82" s="206" t="s">
        <v>243</v>
      </c>
      <c r="C82" s="207"/>
      <c r="D82" s="206">
        <v>115</v>
      </c>
      <c r="E82" s="206">
        <v>136</v>
      </c>
      <c r="F82" s="206">
        <v>149</v>
      </c>
      <c r="G82" s="206">
        <v>158</v>
      </c>
      <c r="H82" s="206">
        <v>115</v>
      </c>
      <c r="I82" s="206">
        <v>136</v>
      </c>
      <c r="J82" s="206">
        <v>149</v>
      </c>
      <c r="K82" s="206">
        <v>158</v>
      </c>
      <c r="L82" s="206">
        <v>115</v>
      </c>
      <c r="M82" s="206">
        <v>136</v>
      </c>
      <c r="N82" s="206">
        <v>149</v>
      </c>
      <c r="O82" s="206">
        <v>158</v>
      </c>
      <c r="P82" s="206">
        <v>115</v>
      </c>
      <c r="Q82" s="206">
        <v>136</v>
      </c>
      <c r="R82" s="206">
        <v>149</v>
      </c>
      <c r="S82" s="206">
        <v>158</v>
      </c>
      <c r="T82" s="206">
        <v>115</v>
      </c>
      <c r="U82" s="206">
        <v>136</v>
      </c>
      <c r="V82" s="206">
        <v>149</v>
      </c>
      <c r="W82" s="206">
        <v>158</v>
      </c>
      <c r="X82" s="206">
        <v>115</v>
      </c>
      <c r="Y82" s="206">
        <v>136</v>
      </c>
      <c r="Z82" s="206">
        <v>149</v>
      </c>
      <c r="AA82" s="199">
        <v>158</v>
      </c>
    </row>
    <row r="83" spans="1:27" ht="12" customHeight="1" x14ac:dyDescent="0.25">
      <c r="A83" s="204"/>
      <c r="B83" s="201" t="s">
        <v>244</v>
      </c>
      <c r="C83" s="200"/>
      <c r="D83" s="201">
        <v>72</v>
      </c>
      <c r="E83" s="201">
        <v>84</v>
      </c>
      <c r="F83" s="201">
        <v>92</v>
      </c>
      <c r="G83" s="201">
        <v>98</v>
      </c>
      <c r="H83" s="201">
        <v>72</v>
      </c>
      <c r="I83" s="201">
        <v>84</v>
      </c>
      <c r="J83" s="201">
        <v>92</v>
      </c>
      <c r="K83" s="201">
        <v>98</v>
      </c>
      <c r="L83" s="201">
        <v>72</v>
      </c>
      <c r="M83" s="201">
        <v>84</v>
      </c>
      <c r="N83" s="201">
        <v>92</v>
      </c>
      <c r="O83" s="201">
        <v>98</v>
      </c>
      <c r="P83" s="201">
        <v>72</v>
      </c>
      <c r="Q83" s="201">
        <v>84</v>
      </c>
      <c r="R83" s="201">
        <v>92</v>
      </c>
      <c r="S83" s="201">
        <v>98</v>
      </c>
      <c r="T83" s="201">
        <v>72</v>
      </c>
      <c r="U83" s="201">
        <v>84</v>
      </c>
      <c r="V83" s="201">
        <v>92</v>
      </c>
      <c r="W83" s="201">
        <v>98</v>
      </c>
      <c r="X83" s="201">
        <v>72</v>
      </c>
      <c r="Y83" s="201">
        <v>84</v>
      </c>
      <c r="Z83" s="201">
        <v>92</v>
      </c>
      <c r="AA83" s="201">
        <v>98</v>
      </c>
    </row>
    <row r="84" spans="1:27" ht="12" customHeight="1" x14ac:dyDescent="0.25">
      <c r="A84" s="204"/>
      <c r="B84" s="162" t="s">
        <v>245</v>
      </c>
      <c r="C84" s="163"/>
      <c r="D84" s="162">
        <v>55</v>
      </c>
      <c r="E84" s="162">
        <v>65</v>
      </c>
      <c r="F84" s="162">
        <v>71</v>
      </c>
      <c r="G84" s="162">
        <v>76</v>
      </c>
      <c r="H84" s="162">
        <v>55</v>
      </c>
      <c r="I84" s="162">
        <v>65</v>
      </c>
      <c r="J84" s="162">
        <v>71</v>
      </c>
      <c r="K84" s="162">
        <v>76</v>
      </c>
      <c r="L84" s="162">
        <v>55</v>
      </c>
      <c r="M84" s="162">
        <v>65</v>
      </c>
      <c r="N84" s="162">
        <v>71</v>
      </c>
      <c r="O84" s="162">
        <v>76</v>
      </c>
      <c r="P84" s="162">
        <v>55</v>
      </c>
      <c r="Q84" s="162">
        <v>65</v>
      </c>
      <c r="R84" s="162">
        <v>71</v>
      </c>
      <c r="S84" s="162">
        <v>76</v>
      </c>
      <c r="T84" s="162">
        <v>55</v>
      </c>
      <c r="U84" s="162">
        <v>65</v>
      </c>
      <c r="V84" s="162">
        <v>71</v>
      </c>
      <c r="W84" s="162">
        <v>76</v>
      </c>
      <c r="X84" s="162">
        <v>55</v>
      </c>
      <c r="Y84" s="162">
        <v>65</v>
      </c>
      <c r="Z84" s="162">
        <v>71</v>
      </c>
      <c r="AA84" s="162">
        <v>76</v>
      </c>
    </row>
    <row r="85" spans="1:27" ht="12" customHeight="1" x14ac:dyDescent="0.25">
      <c r="A85" s="204"/>
      <c r="B85" s="201" t="s">
        <v>246</v>
      </c>
      <c r="C85" s="200"/>
      <c r="D85" s="201">
        <v>45</v>
      </c>
      <c r="E85" s="201">
        <v>53</v>
      </c>
      <c r="F85" s="201">
        <v>58</v>
      </c>
      <c r="G85" s="201">
        <v>62</v>
      </c>
      <c r="H85" s="201">
        <v>45</v>
      </c>
      <c r="I85" s="201">
        <v>53</v>
      </c>
      <c r="J85" s="201">
        <v>58</v>
      </c>
      <c r="K85" s="201">
        <v>62</v>
      </c>
      <c r="L85" s="201">
        <v>45</v>
      </c>
      <c r="M85" s="201">
        <v>53</v>
      </c>
      <c r="N85" s="201">
        <v>58</v>
      </c>
      <c r="O85" s="201">
        <v>62</v>
      </c>
      <c r="P85" s="201">
        <v>45</v>
      </c>
      <c r="Q85" s="201">
        <v>53</v>
      </c>
      <c r="R85" s="201">
        <v>58</v>
      </c>
      <c r="S85" s="201">
        <v>62</v>
      </c>
      <c r="T85" s="201">
        <v>45</v>
      </c>
      <c r="U85" s="201">
        <v>53</v>
      </c>
      <c r="V85" s="201">
        <v>58</v>
      </c>
      <c r="W85" s="201">
        <v>62</v>
      </c>
      <c r="X85" s="201">
        <v>45</v>
      </c>
      <c r="Y85" s="201">
        <v>53</v>
      </c>
      <c r="Z85" s="201">
        <v>58</v>
      </c>
      <c r="AA85" s="201">
        <v>62</v>
      </c>
    </row>
    <row r="86" spans="1:27" ht="12" customHeight="1" x14ac:dyDescent="0.25">
      <c r="A86" s="204"/>
      <c r="B86" s="162" t="s">
        <v>247</v>
      </c>
      <c r="C86" s="188"/>
      <c r="D86" s="189">
        <v>40</v>
      </c>
      <c r="E86" s="189">
        <v>48</v>
      </c>
      <c r="F86" s="189">
        <v>52</v>
      </c>
      <c r="G86" s="189">
        <v>55</v>
      </c>
      <c r="H86" s="189">
        <v>40</v>
      </c>
      <c r="I86" s="189">
        <v>48</v>
      </c>
      <c r="J86" s="189">
        <v>52</v>
      </c>
      <c r="K86" s="189">
        <v>55</v>
      </c>
      <c r="L86" s="189">
        <v>40</v>
      </c>
      <c r="M86" s="189">
        <v>48</v>
      </c>
      <c r="N86" s="189">
        <v>52</v>
      </c>
      <c r="O86" s="189">
        <v>55</v>
      </c>
      <c r="P86" s="189">
        <v>40</v>
      </c>
      <c r="Q86" s="189">
        <v>48</v>
      </c>
      <c r="R86" s="189">
        <v>52</v>
      </c>
      <c r="S86" s="189">
        <v>55</v>
      </c>
      <c r="T86" s="189">
        <v>40</v>
      </c>
      <c r="U86" s="189">
        <v>48</v>
      </c>
      <c r="V86" s="189">
        <v>52</v>
      </c>
      <c r="W86" s="189">
        <v>55</v>
      </c>
      <c r="X86" s="189">
        <v>40</v>
      </c>
      <c r="Y86" s="189">
        <v>48</v>
      </c>
      <c r="Z86" s="189">
        <v>52</v>
      </c>
      <c r="AA86" s="189">
        <v>55</v>
      </c>
    </row>
    <row r="87" spans="1:27" ht="12" customHeight="1" thickBot="1" x14ac:dyDescent="0.3">
      <c r="A87" s="205"/>
      <c r="B87" s="183" t="s">
        <v>248</v>
      </c>
      <c r="C87" s="190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</row>
    <row r="88" spans="1:27" ht="12" customHeight="1" x14ac:dyDescent="0.25">
      <c r="A88" s="203" t="s">
        <v>264</v>
      </c>
      <c r="B88" s="162" t="s">
        <v>257</v>
      </c>
      <c r="C88" s="163" t="s">
        <v>230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</row>
    <row r="89" spans="1:27" ht="12" customHeight="1" x14ac:dyDescent="0.25">
      <c r="A89" s="204"/>
      <c r="B89" s="162" t="s">
        <v>237</v>
      </c>
      <c r="C89" s="163" t="s">
        <v>232</v>
      </c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</row>
    <row r="90" spans="1:27" ht="12" customHeight="1" x14ac:dyDescent="0.25">
      <c r="A90" s="204"/>
      <c r="B90" s="162" t="s">
        <v>258</v>
      </c>
      <c r="C90" s="163" t="s">
        <v>234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</row>
    <row r="91" spans="1:27" ht="12" customHeight="1" x14ac:dyDescent="0.25">
      <c r="A91" s="204"/>
      <c r="B91" s="162" t="s">
        <v>259</v>
      </c>
      <c r="C91" s="177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</row>
    <row r="92" spans="1:27" ht="12" customHeight="1" x14ac:dyDescent="0.25">
      <c r="A92" s="204"/>
      <c r="B92" s="162" t="s">
        <v>260</v>
      </c>
      <c r="C92" s="177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</row>
    <row r="93" spans="1:27" ht="12" customHeight="1" x14ac:dyDescent="0.25">
      <c r="A93" s="204"/>
      <c r="B93" s="162" t="s">
        <v>240</v>
      </c>
      <c r="C93" s="177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</row>
    <row r="94" spans="1:27" ht="12" customHeight="1" x14ac:dyDescent="0.25">
      <c r="A94" s="204"/>
      <c r="B94" s="162" t="s">
        <v>241</v>
      </c>
      <c r="C94" s="177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</row>
    <row r="95" spans="1:27" ht="12" customHeight="1" x14ac:dyDescent="0.25">
      <c r="A95" s="204"/>
      <c r="B95" s="162" t="s">
        <v>242</v>
      </c>
      <c r="C95" s="177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</row>
    <row r="96" spans="1:27" ht="12" customHeight="1" x14ac:dyDescent="0.25">
      <c r="A96" s="204"/>
      <c r="B96" s="206" t="s">
        <v>243</v>
      </c>
      <c r="C96" s="207"/>
      <c r="D96" s="206">
        <v>105</v>
      </c>
      <c r="E96" s="206">
        <v>136</v>
      </c>
      <c r="F96" s="206">
        <v>154</v>
      </c>
      <c r="G96" s="206">
        <v>167</v>
      </c>
      <c r="H96" s="206">
        <v>105</v>
      </c>
      <c r="I96" s="206">
        <v>136</v>
      </c>
      <c r="J96" s="206">
        <v>154</v>
      </c>
      <c r="K96" s="206">
        <v>167</v>
      </c>
      <c r="L96" s="206">
        <v>105</v>
      </c>
      <c r="M96" s="206">
        <v>136</v>
      </c>
      <c r="N96" s="206">
        <v>154</v>
      </c>
      <c r="O96" s="206">
        <v>167</v>
      </c>
      <c r="P96" s="206">
        <v>105</v>
      </c>
      <c r="Q96" s="206">
        <v>136</v>
      </c>
      <c r="R96" s="206">
        <v>154</v>
      </c>
      <c r="S96" s="206">
        <v>167</v>
      </c>
      <c r="T96" s="206">
        <v>105</v>
      </c>
      <c r="U96" s="206">
        <v>136</v>
      </c>
      <c r="V96" s="206">
        <v>154</v>
      </c>
      <c r="W96" s="206">
        <v>167</v>
      </c>
      <c r="X96" s="206">
        <v>105</v>
      </c>
      <c r="Y96" s="206">
        <v>136</v>
      </c>
      <c r="Z96" s="206">
        <v>154</v>
      </c>
      <c r="AA96" s="206">
        <v>167</v>
      </c>
    </row>
    <row r="97" spans="1:27" ht="12" customHeight="1" x14ac:dyDescent="0.25">
      <c r="A97" s="204"/>
      <c r="B97" s="201" t="s">
        <v>244</v>
      </c>
      <c r="C97" s="200"/>
      <c r="D97" s="201">
        <v>65</v>
      </c>
      <c r="E97" s="201">
        <v>84</v>
      </c>
      <c r="F97" s="201">
        <v>95</v>
      </c>
      <c r="G97" s="201">
        <v>103</v>
      </c>
      <c r="H97" s="201">
        <v>65</v>
      </c>
      <c r="I97" s="201">
        <v>84</v>
      </c>
      <c r="J97" s="201">
        <v>95</v>
      </c>
      <c r="K97" s="201">
        <v>103</v>
      </c>
      <c r="L97" s="201">
        <v>65</v>
      </c>
      <c r="M97" s="201">
        <v>84</v>
      </c>
      <c r="N97" s="201">
        <v>95</v>
      </c>
      <c r="O97" s="201">
        <v>103</v>
      </c>
      <c r="P97" s="201">
        <v>65</v>
      </c>
      <c r="Q97" s="201">
        <v>84</v>
      </c>
      <c r="R97" s="201">
        <v>95</v>
      </c>
      <c r="S97" s="201">
        <v>103</v>
      </c>
      <c r="T97" s="201">
        <v>65</v>
      </c>
      <c r="U97" s="201">
        <v>84</v>
      </c>
      <c r="V97" s="201">
        <v>95</v>
      </c>
      <c r="W97" s="201">
        <v>103</v>
      </c>
      <c r="X97" s="201">
        <v>65</v>
      </c>
      <c r="Y97" s="201">
        <v>84</v>
      </c>
      <c r="Z97" s="201">
        <v>95</v>
      </c>
      <c r="AA97" s="201">
        <v>103</v>
      </c>
    </row>
    <row r="98" spans="1:27" ht="12" customHeight="1" x14ac:dyDescent="0.25">
      <c r="A98" s="204"/>
      <c r="B98" s="208" t="s">
        <v>245</v>
      </c>
      <c r="C98" s="209"/>
      <c r="D98" s="208">
        <v>51</v>
      </c>
      <c r="E98" s="208">
        <v>65</v>
      </c>
      <c r="F98" s="208">
        <v>74</v>
      </c>
      <c r="G98" s="208">
        <v>80</v>
      </c>
      <c r="H98" s="208">
        <v>51</v>
      </c>
      <c r="I98" s="208">
        <v>65</v>
      </c>
      <c r="J98" s="208">
        <v>74</v>
      </c>
      <c r="K98" s="208">
        <v>80</v>
      </c>
      <c r="L98" s="208">
        <v>51</v>
      </c>
      <c r="M98" s="208">
        <v>65</v>
      </c>
      <c r="N98" s="208">
        <v>74</v>
      </c>
      <c r="O98" s="208">
        <v>80</v>
      </c>
      <c r="P98" s="208">
        <v>51</v>
      </c>
      <c r="Q98" s="208">
        <v>65</v>
      </c>
      <c r="R98" s="208">
        <v>74</v>
      </c>
      <c r="S98" s="208">
        <v>80</v>
      </c>
      <c r="T98" s="208">
        <v>51</v>
      </c>
      <c r="U98" s="208">
        <v>65</v>
      </c>
      <c r="V98" s="208">
        <v>74</v>
      </c>
      <c r="W98" s="208">
        <v>80</v>
      </c>
      <c r="X98" s="208">
        <v>51</v>
      </c>
      <c r="Y98" s="208">
        <v>65</v>
      </c>
      <c r="Z98" s="208">
        <v>74</v>
      </c>
      <c r="AA98" s="208">
        <v>80</v>
      </c>
    </row>
    <row r="99" spans="1:27" ht="12" customHeight="1" x14ac:dyDescent="0.25">
      <c r="A99" s="204"/>
      <c r="B99" s="201" t="s">
        <v>246</v>
      </c>
      <c r="C99" s="200"/>
      <c r="D99" s="201">
        <v>41</v>
      </c>
      <c r="E99" s="201">
        <v>53</v>
      </c>
      <c r="F99" s="201">
        <v>60</v>
      </c>
      <c r="G99" s="201">
        <v>65</v>
      </c>
      <c r="H99" s="201">
        <v>41</v>
      </c>
      <c r="I99" s="201">
        <v>53</v>
      </c>
      <c r="J99" s="201">
        <v>60</v>
      </c>
      <c r="K99" s="201">
        <v>65</v>
      </c>
      <c r="L99" s="201">
        <v>41</v>
      </c>
      <c r="M99" s="201">
        <v>53</v>
      </c>
      <c r="N99" s="201">
        <v>60</v>
      </c>
      <c r="O99" s="201">
        <v>65</v>
      </c>
      <c r="P99" s="201">
        <v>41</v>
      </c>
      <c r="Q99" s="201">
        <v>53</v>
      </c>
      <c r="R99" s="201">
        <v>60</v>
      </c>
      <c r="S99" s="201">
        <v>65</v>
      </c>
      <c r="T99" s="201">
        <v>41</v>
      </c>
      <c r="U99" s="201">
        <v>53</v>
      </c>
      <c r="V99" s="201">
        <v>60</v>
      </c>
      <c r="W99" s="201">
        <v>65</v>
      </c>
      <c r="X99" s="201">
        <v>41</v>
      </c>
      <c r="Y99" s="201">
        <v>53</v>
      </c>
      <c r="Z99" s="201">
        <v>60</v>
      </c>
      <c r="AA99" s="201">
        <v>65</v>
      </c>
    </row>
    <row r="100" spans="1:27" ht="12" customHeight="1" x14ac:dyDescent="0.25">
      <c r="A100" s="204"/>
      <c r="B100" s="162" t="s">
        <v>247</v>
      </c>
      <c r="C100" s="188"/>
      <c r="D100" s="189">
        <v>37</v>
      </c>
      <c r="E100" s="189">
        <v>48</v>
      </c>
      <c r="F100" s="189">
        <v>54</v>
      </c>
      <c r="G100" s="189">
        <v>58</v>
      </c>
      <c r="H100" s="189">
        <v>37</v>
      </c>
      <c r="I100" s="189">
        <v>48</v>
      </c>
      <c r="J100" s="189">
        <v>54</v>
      </c>
      <c r="K100" s="189">
        <v>58</v>
      </c>
      <c r="L100" s="189">
        <v>37</v>
      </c>
      <c r="M100" s="189">
        <v>48</v>
      </c>
      <c r="N100" s="189">
        <v>54</v>
      </c>
      <c r="O100" s="189">
        <v>58</v>
      </c>
      <c r="P100" s="189">
        <v>37</v>
      </c>
      <c r="Q100" s="189">
        <v>48</v>
      </c>
      <c r="R100" s="189">
        <v>54</v>
      </c>
      <c r="S100" s="189">
        <v>58</v>
      </c>
      <c r="T100" s="189">
        <v>37</v>
      </c>
      <c r="U100" s="189">
        <v>48</v>
      </c>
      <c r="V100" s="189">
        <v>54</v>
      </c>
      <c r="W100" s="189">
        <v>58</v>
      </c>
      <c r="X100" s="189">
        <v>37</v>
      </c>
      <c r="Y100" s="189">
        <v>48</v>
      </c>
      <c r="Z100" s="189">
        <v>54</v>
      </c>
      <c r="AA100" s="189">
        <v>58</v>
      </c>
    </row>
    <row r="101" spans="1:27" ht="12" customHeight="1" thickBot="1" x14ac:dyDescent="0.3">
      <c r="A101" s="205"/>
      <c r="B101" s="183" t="s">
        <v>248</v>
      </c>
      <c r="C101" s="190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</row>
    <row r="102" spans="1:27" ht="12" customHeight="1" x14ac:dyDescent="0.25">
      <c r="A102" s="203" t="s">
        <v>265</v>
      </c>
      <c r="B102" s="162" t="s">
        <v>257</v>
      </c>
      <c r="C102" s="163" t="s">
        <v>230</v>
      </c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</row>
    <row r="103" spans="1:27" ht="12" customHeight="1" x14ac:dyDescent="0.25">
      <c r="A103" s="204"/>
      <c r="B103" s="162" t="s">
        <v>237</v>
      </c>
      <c r="C103" s="163" t="s">
        <v>232</v>
      </c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</row>
    <row r="104" spans="1:27" ht="12" customHeight="1" x14ac:dyDescent="0.25">
      <c r="A104" s="204"/>
      <c r="B104" s="162" t="s">
        <v>262</v>
      </c>
      <c r="C104" s="163" t="s">
        <v>234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</row>
    <row r="105" spans="1:27" ht="12" customHeight="1" x14ac:dyDescent="0.25">
      <c r="A105" s="204"/>
      <c r="B105" s="162" t="s">
        <v>263</v>
      </c>
      <c r="C105" s="177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</row>
    <row r="106" spans="1:27" ht="12" customHeight="1" x14ac:dyDescent="0.25">
      <c r="A106" s="204"/>
      <c r="B106" s="162" t="s">
        <v>238</v>
      </c>
      <c r="C106" s="177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</row>
    <row r="107" spans="1:27" ht="12" customHeight="1" x14ac:dyDescent="0.25">
      <c r="A107" s="204"/>
      <c r="B107" s="162" t="s">
        <v>239</v>
      </c>
      <c r="C107" s="177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</row>
    <row r="108" spans="1:27" ht="12" customHeight="1" x14ac:dyDescent="0.25">
      <c r="A108" s="204"/>
      <c r="B108" s="162" t="s">
        <v>240</v>
      </c>
      <c r="C108" s="177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</row>
    <row r="109" spans="1:27" ht="12" customHeight="1" x14ac:dyDescent="0.25">
      <c r="A109" s="204"/>
      <c r="B109" s="162" t="s">
        <v>241</v>
      </c>
      <c r="C109" s="177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</row>
    <row r="110" spans="1:27" ht="12" customHeight="1" x14ac:dyDescent="0.25">
      <c r="A110" s="204"/>
      <c r="B110" s="162" t="s">
        <v>242</v>
      </c>
      <c r="C110" s="177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</row>
    <row r="111" spans="1:27" ht="12" customHeight="1" x14ac:dyDescent="0.25">
      <c r="A111" s="204"/>
      <c r="B111" s="199" t="s">
        <v>243</v>
      </c>
      <c r="C111" s="200"/>
      <c r="D111" s="201">
        <v>115</v>
      </c>
      <c r="E111" s="201">
        <v>149</v>
      </c>
      <c r="F111" s="201">
        <v>169</v>
      </c>
      <c r="G111" s="201">
        <v>182</v>
      </c>
      <c r="H111" s="201">
        <v>115</v>
      </c>
      <c r="I111" s="201">
        <v>149</v>
      </c>
      <c r="J111" s="201">
        <v>169</v>
      </c>
      <c r="K111" s="201">
        <v>182</v>
      </c>
      <c r="L111" s="201">
        <v>115</v>
      </c>
      <c r="M111" s="201">
        <v>149</v>
      </c>
      <c r="N111" s="201">
        <v>169</v>
      </c>
      <c r="O111" s="201">
        <v>182</v>
      </c>
      <c r="P111" s="201">
        <v>115</v>
      </c>
      <c r="Q111" s="201">
        <v>149</v>
      </c>
      <c r="R111" s="201">
        <v>169</v>
      </c>
      <c r="S111" s="201">
        <v>182</v>
      </c>
      <c r="T111" s="201">
        <v>115</v>
      </c>
      <c r="U111" s="201">
        <v>149</v>
      </c>
      <c r="V111" s="201">
        <v>169</v>
      </c>
      <c r="W111" s="201">
        <v>182</v>
      </c>
      <c r="X111" s="201">
        <v>115</v>
      </c>
      <c r="Y111" s="201">
        <v>149</v>
      </c>
      <c r="Z111" s="201">
        <v>169</v>
      </c>
      <c r="AA111" s="201">
        <v>182</v>
      </c>
    </row>
    <row r="112" spans="1:27" ht="12" customHeight="1" x14ac:dyDescent="0.25">
      <c r="A112" s="204"/>
      <c r="B112" s="199" t="s">
        <v>244</v>
      </c>
      <c r="C112" s="200"/>
      <c r="D112" s="201">
        <v>72</v>
      </c>
      <c r="E112" s="201">
        <v>92</v>
      </c>
      <c r="F112" s="201">
        <v>104</v>
      </c>
      <c r="G112" s="201">
        <v>113</v>
      </c>
      <c r="H112" s="201">
        <v>72</v>
      </c>
      <c r="I112" s="201">
        <v>92</v>
      </c>
      <c r="J112" s="201">
        <v>104</v>
      </c>
      <c r="K112" s="201">
        <v>113</v>
      </c>
      <c r="L112" s="201">
        <v>72</v>
      </c>
      <c r="M112" s="201">
        <v>92</v>
      </c>
      <c r="N112" s="201">
        <v>104</v>
      </c>
      <c r="O112" s="201">
        <v>113</v>
      </c>
      <c r="P112" s="201">
        <v>72</v>
      </c>
      <c r="Q112" s="201">
        <v>92</v>
      </c>
      <c r="R112" s="201">
        <v>104</v>
      </c>
      <c r="S112" s="201">
        <v>113</v>
      </c>
      <c r="T112" s="201">
        <v>72</v>
      </c>
      <c r="U112" s="201">
        <v>92</v>
      </c>
      <c r="V112" s="201">
        <v>104</v>
      </c>
      <c r="W112" s="201">
        <v>113</v>
      </c>
      <c r="X112" s="201">
        <v>72</v>
      </c>
      <c r="Y112" s="201">
        <v>92</v>
      </c>
      <c r="Z112" s="201">
        <v>104</v>
      </c>
      <c r="AA112" s="201">
        <v>113</v>
      </c>
    </row>
    <row r="113" spans="1:27" ht="12" customHeight="1" x14ac:dyDescent="0.25">
      <c r="A113" s="204"/>
      <c r="B113" s="162" t="s">
        <v>245</v>
      </c>
      <c r="C113" s="163"/>
      <c r="D113" s="162">
        <v>55</v>
      </c>
      <c r="E113" s="162">
        <v>71</v>
      </c>
      <c r="F113" s="162">
        <v>81</v>
      </c>
      <c r="G113" s="162">
        <v>88</v>
      </c>
      <c r="H113" s="162">
        <v>55</v>
      </c>
      <c r="I113" s="162">
        <v>71</v>
      </c>
      <c r="J113" s="162">
        <v>81</v>
      </c>
      <c r="K113" s="162">
        <v>88</v>
      </c>
      <c r="L113" s="162">
        <v>55</v>
      </c>
      <c r="M113" s="162">
        <v>71</v>
      </c>
      <c r="N113" s="162">
        <v>81</v>
      </c>
      <c r="O113" s="162">
        <v>88</v>
      </c>
      <c r="P113" s="162">
        <v>55</v>
      </c>
      <c r="Q113" s="162">
        <v>71</v>
      </c>
      <c r="R113" s="162">
        <v>81</v>
      </c>
      <c r="S113" s="162">
        <v>88</v>
      </c>
      <c r="T113" s="162">
        <v>55</v>
      </c>
      <c r="U113" s="162">
        <v>71</v>
      </c>
      <c r="V113" s="162">
        <v>81</v>
      </c>
      <c r="W113" s="162">
        <v>88</v>
      </c>
      <c r="X113" s="162">
        <v>55</v>
      </c>
      <c r="Y113" s="162">
        <v>71</v>
      </c>
      <c r="Z113" s="162">
        <v>81</v>
      </c>
      <c r="AA113" s="162">
        <v>88</v>
      </c>
    </row>
    <row r="114" spans="1:27" ht="12" customHeight="1" x14ac:dyDescent="0.25">
      <c r="A114" s="204"/>
      <c r="B114" s="199" t="s">
        <v>246</v>
      </c>
      <c r="C114" s="200"/>
      <c r="D114" s="201">
        <v>45</v>
      </c>
      <c r="E114" s="201">
        <v>58</v>
      </c>
      <c r="F114" s="201">
        <v>66</v>
      </c>
      <c r="G114" s="201">
        <v>71</v>
      </c>
      <c r="H114" s="201">
        <v>45</v>
      </c>
      <c r="I114" s="201">
        <v>58</v>
      </c>
      <c r="J114" s="201">
        <v>66</v>
      </c>
      <c r="K114" s="201">
        <v>71</v>
      </c>
      <c r="L114" s="201">
        <v>45</v>
      </c>
      <c r="M114" s="201">
        <v>58</v>
      </c>
      <c r="N114" s="201">
        <v>66</v>
      </c>
      <c r="O114" s="201">
        <v>71</v>
      </c>
      <c r="P114" s="201">
        <v>45</v>
      </c>
      <c r="Q114" s="201">
        <v>58</v>
      </c>
      <c r="R114" s="201">
        <v>66</v>
      </c>
      <c r="S114" s="201">
        <v>71</v>
      </c>
      <c r="T114" s="201">
        <v>45</v>
      </c>
      <c r="U114" s="201">
        <v>58</v>
      </c>
      <c r="V114" s="201">
        <v>66</v>
      </c>
      <c r="W114" s="201">
        <v>71</v>
      </c>
      <c r="X114" s="201">
        <v>45</v>
      </c>
      <c r="Y114" s="201">
        <v>58</v>
      </c>
      <c r="Z114" s="201">
        <v>66</v>
      </c>
      <c r="AA114" s="201">
        <v>71</v>
      </c>
    </row>
    <row r="115" spans="1:27" ht="12" customHeight="1" x14ac:dyDescent="0.25">
      <c r="A115" s="204"/>
      <c r="B115" s="162" t="s">
        <v>247</v>
      </c>
      <c r="C115" s="188"/>
      <c r="D115" s="189">
        <v>40</v>
      </c>
      <c r="E115" s="189">
        <v>52</v>
      </c>
      <c r="F115" s="189">
        <v>59</v>
      </c>
      <c r="G115" s="189">
        <v>64</v>
      </c>
      <c r="H115" s="189">
        <v>40</v>
      </c>
      <c r="I115" s="189">
        <v>52</v>
      </c>
      <c r="J115" s="189">
        <v>59</v>
      </c>
      <c r="K115" s="189">
        <v>64</v>
      </c>
      <c r="L115" s="189">
        <v>40</v>
      </c>
      <c r="M115" s="189">
        <v>52</v>
      </c>
      <c r="N115" s="189">
        <v>59</v>
      </c>
      <c r="O115" s="189">
        <v>64</v>
      </c>
      <c r="P115" s="189">
        <v>40</v>
      </c>
      <c r="Q115" s="189">
        <v>52</v>
      </c>
      <c r="R115" s="189">
        <v>59</v>
      </c>
      <c r="S115" s="189">
        <v>64</v>
      </c>
      <c r="T115" s="189">
        <v>40</v>
      </c>
      <c r="U115" s="189">
        <v>52</v>
      </c>
      <c r="V115" s="189">
        <v>59</v>
      </c>
      <c r="W115" s="189">
        <v>64</v>
      </c>
      <c r="X115" s="189">
        <v>40</v>
      </c>
      <c r="Y115" s="189">
        <v>52</v>
      </c>
      <c r="Z115" s="189">
        <v>59</v>
      </c>
      <c r="AA115" s="189">
        <v>64</v>
      </c>
    </row>
    <row r="116" spans="1:27" ht="12" customHeight="1" thickBot="1" x14ac:dyDescent="0.3">
      <c r="A116" s="205"/>
      <c r="B116" s="183" t="s">
        <v>248</v>
      </c>
      <c r="C116" s="190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</row>
    <row r="117" spans="1:27" ht="12" customHeight="1" x14ac:dyDescent="0.25">
      <c r="A117" s="203" t="s">
        <v>266</v>
      </c>
      <c r="B117" s="162" t="s">
        <v>257</v>
      </c>
      <c r="C117" s="163" t="s">
        <v>230</v>
      </c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</row>
    <row r="118" spans="1:27" ht="12" customHeight="1" x14ac:dyDescent="0.25">
      <c r="A118" s="204"/>
      <c r="B118" s="162" t="s">
        <v>237</v>
      </c>
      <c r="C118" s="163" t="s">
        <v>232</v>
      </c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</row>
    <row r="119" spans="1:27" ht="12" customHeight="1" x14ac:dyDescent="0.25">
      <c r="A119" s="204"/>
      <c r="B119" s="162" t="s">
        <v>259</v>
      </c>
      <c r="C119" s="163" t="s">
        <v>234</v>
      </c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</row>
    <row r="120" spans="1:27" ht="12" customHeight="1" x14ac:dyDescent="0.25">
      <c r="A120" s="204"/>
      <c r="B120" s="162" t="s">
        <v>260</v>
      </c>
      <c r="C120" s="177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</row>
    <row r="121" spans="1:27" ht="12" customHeight="1" x14ac:dyDescent="0.25">
      <c r="A121" s="204"/>
      <c r="B121" s="162" t="s">
        <v>267</v>
      </c>
      <c r="C121" s="177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</row>
    <row r="122" spans="1:27" ht="12" customHeight="1" x14ac:dyDescent="0.25">
      <c r="A122" s="204"/>
      <c r="B122" s="162" t="s">
        <v>268</v>
      </c>
      <c r="C122" s="177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</row>
    <row r="123" spans="1:27" ht="12" customHeight="1" x14ac:dyDescent="0.25">
      <c r="A123" s="204"/>
      <c r="B123" s="162" t="s">
        <v>269</v>
      </c>
      <c r="C123" s="177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</row>
    <row r="124" spans="1:27" ht="12" customHeight="1" x14ac:dyDescent="0.25">
      <c r="A124" s="204"/>
      <c r="B124" s="162" t="s">
        <v>270</v>
      </c>
      <c r="C124" s="177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</row>
    <row r="125" spans="1:27" ht="12" customHeight="1" x14ac:dyDescent="0.25">
      <c r="A125" s="204"/>
      <c r="B125" s="162" t="s">
        <v>251</v>
      </c>
      <c r="C125" s="177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</row>
    <row r="126" spans="1:27" ht="12" customHeight="1" x14ac:dyDescent="0.25">
      <c r="A126" s="204"/>
      <c r="B126" s="162" t="s">
        <v>252</v>
      </c>
      <c r="C126" s="177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</row>
    <row r="127" spans="1:27" ht="12" customHeight="1" x14ac:dyDescent="0.25">
      <c r="A127" s="204"/>
      <c r="B127" s="199" t="s">
        <v>243</v>
      </c>
      <c r="C127" s="200"/>
      <c r="D127" s="201">
        <v>100</v>
      </c>
      <c r="E127" s="201">
        <v>130</v>
      </c>
      <c r="F127" s="201">
        <v>147</v>
      </c>
      <c r="G127" s="201">
        <v>159</v>
      </c>
      <c r="H127" s="201">
        <v>100</v>
      </c>
      <c r="I127" s="201">
        <v>130</v>
      </c>
      <c r="J127" s="201">
        <v>147</v>
      </c>
      <c r="K127" s="201">
        <v>159</v>
      </c>
      <c r="L127" s="201">
        <v>100</v>
      </c>
      <c r="M127" s="201">
        <v>130</v>
      </c>
      <c r="N127" s="201">
        <v>147</v>
      </c>
      <c r="O127" s="201">
        <v>159</v>
      </c>
      <c r="P127" s="201">
        <v>100</v>
      </c>
      <c r="Q127" s="201">
        <v>130</v>
      </c>
      <c r="R127" s="201">
        <v>147</v>
      </c>
      <c r="S127" s="201">
        <v>159</v>
      </c>
      <c r="T127" s="201">
        <v>100</v>
      </c>
      <c r="U127" s="201">
        <v>130</v>
      </c>
      <c r="V127" s="201">
        <v>147</v>
      </c>
      <c r="W127" s="201">
        <v>159</v>
      </c>
      <c r="X127" s="201">
        <v>100</v>
      </c>
      <c r="Y127" s="201">
        <v>130</v>
      </c>
      <c r="Z127" s="201">
        <v>147</v>
      </c>
      <c r="AA127" s="201">
        <v>159</v>
      </c>
    </row>
    <row r="128" spans="1:27" ht="12" customHeight="1" x14ac:dyDescent="0.25">
      <c r="A128" s="204"/>
      <c r="B128" s="199" t="s">
        <v>244</v>
      </c>
      <c r="C128" s="200"/>
      <c r="D128" s="201">
        <v>62</v>
      </c>
      <c r="E128" s="201">
        <v>80</v>
      </c>
      <c r="F128" s="201">
        <v>91</v>
      </c>
      <c r="G128" s="201">
        <v>98</v>
      </c>
      <c r="H128" s="201">
        <v>62</v>
      </c>
      <c r="I128" s="201">
        <v>80</v>
      </c>
      <c r="J128" s="201">
        <v>91</v>
      </c>
      <c r="K128" s="201">
        <v>98</v>
      </c>
      <c r="L128" s="201">
        <v>62</v>
      </c>
      <c r="M128" s="201">
        <v>80</v>
      </c>
      <c r="N128" s="201">
        <v>91</v>
      </c>
      <c r="O128" s="201">
        <v>98</v>
      </c>
      <c r="P128" s="201">
        <v>62</v>
      </c>
      <c r="Q128" s="201">
        <v>80</v>
      </c>
      <c r="R128" s="201">
        <v>91</v>
      </c>
      <c r="S128" s="201">
        <v>98</v>
      </c>
      <c r="T128" s="201">
        <v>62</v>
      </c>
      <c r="U128" s="201">
        <v>80</v>
      </c>
      <c r="V128" s="201">
        <v>91</v>
      </c>
      <c r="W128" s="201">
        <v>98</v>
      </c>
      <c r="X128" s="201">
        <v>62</v>
      </c>
      <c r="Y128" s="201">
        <v>80</v>
      </c>
      <c r="Z128" s="201">
        <v>91</v>
      </c>
      <c r="AA128" s="201">
        <v>98</v>
      </c>
    </row>
    <row r="129" spans="1:27" ht="12" customHeight="1" x14ac:dyDescent="0.25">
      <c r="A129" s="204"/>
      <c r="B129" s="199" t="s">
        <v>245</v>
      </c>
      <c r="C129" s="200"/>
      <c r="D129" s="201">
        <v>48</v>
      </c>
      <c r="E129" s="201">
        <v>62</v>
      </c>
      <c r="F129" s="201">
        <v>70</v>
      </c>
      <c r="G129" s="201">
        <v>92</v>
      </c>
      <c r="H129" s="201">
        <v>48</v>
      </c>
      <c r="I129" s="201">
        <v>62</v>
      </c>
      <c r="J129" s="201">
        <v>70</v>
      </c>
      <c r="K129" s="201">
        <v>92</v>
      </c>
      <c r="L129" s="201">
        <v>48</v>
      </c>
      <c r="M129" s="201">
        <v>62</v>
      </c>
      <c r="N129" s="201">
        <v>70</v>
      </c>
      <c r="O129" s="201">
        <v>92</v>
      </c>
      <c r="P129" s="201">
        <v>48</v>
      </c>
      <c r="Q129" s="201">
        <v>62</v>
      </c>
      <c r="R129" s="201">
        <v>70</v>
      </c>
      <c r="S129" s="201">
        <v>92</v>
      </c>
      <c r="T129" s="201">
        <v>48</v>
      </c>
      <c r="U129" s="201">
        <v>62</v>
      </c>
      <c r="V129" s="201">
        <v>70</v>
      </c>
      <c r="W129" s="201">
        <v>92</v>
      </c>
      <c r="X129" s="201">
        <v>48</v>
      </c>
      <c r="Y129" s="201">
        <v>62</v>
      </c>
      <c r="Z129" s="201">
        <v>70</v>
      </c>
      <c r="AA129" s="201">
        <v>92</v>
      </c>
    </row>
    <row r="130" spans="1:27" ht="12" customHeight="1" x14ac:dyDescent="0.25">
      <c r="A130" s="204"/>
      <c r="B130" s="199" t="s">
        <v>246</v>
      </c>
      <c r="C130" s="200"/>
      <c r="D130" s="201">
        <v>39</v>
      </c>
      <c r="E130" s="201">
        <v>51</v>
      </c>
      <c r="F130" s="201">
        <v>57</v>
      </c>
      <c r="G130" s="201">
        <v>87</v>
      </c>
      <c r="H130" s="201">
        <v>39</v>
      </c>
      <c r="I130" s="201">
        <v>51</v>
      </c>
      <c r="J130" s="201">
        <v>57</v>
      </c>
      <c r="K130" s="201">
        <v>87</v>
      </c>
      <c r="L130" s="201">
        <v>39</v>
      </c>
      <c r="M130" s="201">
        <v>51</v>
      </c>
      <c r="N130" s="201">
        <v>57</v>
      </c>
      <c r="O130" s="201">
        <v>87</v>
      </c>
      <c r="P130" s="201">
        <v>39</v>
      </c>
      <c r="Q130" s="201">
        <v>51</v>
      </c>
      <c r="R130" s="201">
        <v>57</v>
      </c>
      <c r="S130" s="201">
        <v>87</v>
      </c>
      <c r="T130" s="201">
        <v>39</v>
      </c>
      <c r="U130" s="201">
        <v>51</v>
      </c>
      <c r="V130" s="201">
        <v>57</v>
      </c>
      <c r="W130" s="201">
        <v>87</v>
      </c>
      <c r="X130" s="201">
        <v>39</v>
      </c>
      <c r="Y130" s="201">
        <v>51</v>
      </c>
      <c r="Z130" s="201">
        <v>57</v>
      </c>
      <c r="AA130" s="201">
        <v>87</v>
      </c>
    </row>
    <row r="131" spans="1:27" ht="12" customHeight="1" x14ac:dyDescent="0.25">
      <c r="A131" s="204"/>
      <c r="B131" s="162" t="s">
        <v>247</v>
      </c>
      <c r="C131" s="188"/>
      <c r="D131" s="189">
        <v>35</v>
      </c>
      <c r="E131" s="189">
        <v>45</v>
      </c>
      <c r="F131" s="189">
        <v>51</v>
      </c>
      <c r="G131" s="189">
        <v>83</v>
      </c>
      <c r="H131" s="189">
        <v>35</v>
      </c>
      <c r="I131" s="189">
        <v>45</v>
      </c>
      <c r="J131" s="189">
        <v>51</v>
      </c>
      <c r="K131" s="189">
        <v>83</v>
      </c>
      <c r="L131" s="189">
        <v>35</v>
      </c>
      <c r="M131" s="189">
        <v>45</v>
      </c>
      <c r="N131" s="189">
        <v>51</v>
      </c>
      <c r="O131" s="189">
        <v>83</v>
      </c>
      <c r="P131" s="189">
        <v>35</v>
      </c>
      <c r="Q131" s="189">
        <v>45</v>
      </c>
      <c r="R131" s="189">
        <v>51</v>
      </c>
      <c r="S131" s="189">
        <v>83</v>
      </c>
      <c r="T131" s="189">
        <v>35</v>
      </c>
      <c r="U131" s="189">
        <v>45</v>
      </c>
      <c r="V131" s="189">
        <v>51</v>
      </c>
      <c r="W131" s="189">
        <v>83</v>
      </c>
      <c r="X131" s="189">
        <v>35</v>
      </c>
      <c r="Y131" s="189">
        <v>45</v>
      </c>
      <c r="Z131" s="189">
        <v>51</v>
      </c>
      <c r="AA131" s="189">
        <v>83</v>
      </c>
    </row>
    <row r="132" spans="1:27" ht="12" customHeight="1" thickBot="1" x14ac:dyDescent="0.3">
      <c r="A132" s="205"/>
      <c r="B132" s="183" t="s">
        <v>248</v>
      </c>
      <c r="C132" s="190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</row>
    <row r="133" spans="1:27" ht="12" customHeight="1" x14ac:dyDescent="0.25">
      <c r="A133" s="186">
        <v>3</v>
      </c>
      <c r="B133" s="162" t="s">
        <v>271</v>
      </c>
      <c r="C133" s="163" t="s">
        <v>230</v>
      </c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</row>
    <row r="134" spans="1:27" ht="12" customHeight="1" x14ac:dyDescent="0.25">
      <c r="A134" s="188"/>
      <c r="B134" s="162" t="s">
        <v>272</v>
      </c>
      <c r="C134" s="163" t="s">
        <v>232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</row>
    <row r="135" spans="1:27" ht="12" customHeight="1" x14ac:dyDescent="0.25">
      <c r="A135" s="188"/>
      <c r="B135" s="162" t="s">
        <v>273</v>
      </c>
      <c r="C135" s="163" t="s">
        <v>234</v>
      </c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</row>
    <row r="136" spans="1:27" ht="12" customHeight="1" x14ac:dyDescent="0.25">
      <c r="A136" s="188"/>
      <c r="B136" s="162" t="s">
        <v>274</v>
      </c>
      <c r="C136" s="177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</row>
    <row r="137" spans="1:27" ht="12" customHeight="1" x14ac:dyDescent="0.25">
      <c r="A137" s="188"/>
      <c r="B137" s="162" t="s">
        <v>251</v>
      </c>
      <c r="C137" s="177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</row>
    <row r="138" spans="1:27" ht="12" customHeight="1" x14ac:dyDescent="0.25">
      <c r="A138" s="188"/>
      <c r="B138" s="162" t="s">
        <v>252</v>
      </c>
      <c r="C138" s="177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</row>
    <row r="139" spans="1:27" ht="12" customHeight="1" x14ac:dyDescent="0.25">
      <c r="A139" s="188"/>
      <c r="B139" s="199" t="s">
        <v>243</v>
      </c>
      <c r="C139" s="200"/>
      <c r="D139" s="201">
        <v>139</v>
      </c>
      <c r="E139" s="201">
        <v>139</v>
      </c>
      <c r="F139" s="201">
        <v>139</v>
      </c>
      <c r="G139" s="201">
        <v>139</v>
      </c>
      <c r="H139" s="201">
        <v>142</v>
      </c>
      <c r="I139" s="201">
        <v>142</v>
      </c>
      <c r="J139" s="201">
        <v>142</v>
      </c>
      <c r="K139" s="201">
        <v>142</v>
      </c>
      <c r="L139" s="201">
        <v>142</v>
      </c>
      <c r="M139" s="201">
        <v>142</v>
      </c>
      <c r="N139" s="201">
        <v>142</v>
      </c>
      <c r="O139" s="201">
        <v>142</v>
      </c>
      <c r="P139" s="201">
        <v>142</v>
      </c>
      <c r="Q139" s="201">
        <v>142</v>
      </c>
      <c r="R139" s="201">
        <v>142</v>
      </c>
      <c r="S139" s="201">
        <v>142</v>
      </c>
      <c r="T139" s="201">
        <v>142</v>
      </c>
      <c r="U139" s="201">
        <v>142</v>
      </c>
      <c r="V139" s="201">
        <v>142</v>
      </c>
      <c r="W139" s="201">
        <v>142</v>
      </c>
      <c r="X139" s="201">
        <v>142</v>
      </c>
      <c r="Y139" s="201">
        <v>142</v>
      </c>
      <c r="Z139" s="201">
        <v>142</v>
      </c>
      <c r="AA139" s="201">
        <v>142</v>
      </c>
    </row>
    <row r="140" spans="1:27" ht="12" customHeight="1" x14ac:dyDescent="0.25">
      <c r="A140" s="188"/>
      <c r="B140" s="199" t="s">
        <v>244</v>
      </c>
      <c r="C140" s="200"/>
      <c r="D140" s="201">
        <v>86</v>
      </c>
      <c r="E140" s="201">
        <v>86</v>
      </c>
      <c r="F140" s="201">
        <v>86</v>
      </c>
      <c r="G140" s="201">
        <v>86</v>
      </c>
      <c r="H140" s="201">
        <v>88</v>
      </c>
      <c r="I140" s="201">
        <v>88</v>
      </c>
      <c r="J140" s="201">
        <v>88</v>
      </c>
      <c r="K140" s="201">
        <v>88</v>
      </c>
      <c r="L140" s="201">
        <v>88</v>
      </c>
      <c r="M140" s="201">
        <v>88</v>
      </c>
      <c r="N140" s="201">
        <v>88</v>
      </c>
      <c r="O140" s="201">
        <v>88</v>
      </c>
      <c r="P140" s="201">
        <v>88</v>
      </c>
      <c r="Q140" s="201">
        <v>88</v>
      </c>
      <c r="R140" s="201">
        <v>88</v>
      </c>
      <c r="S140" s="201">
        <v>88</v>
      </c>
      <c r="T140" s="201">
        <v>88</v>
      </c>
      <c r="U140" s="201">
        <v>88</v>
      </c>
      <c r="V140" s="201">
        <v>88</v>
      </c>
      <c r="W140" s="201">
        <v>88</v>
      </c>
      <c r="X140" s="201">
        <v>88</v>
      </c>
      <c r="Y140" s="201">
        <v>88</v>
      </c>
      <c r="Z140" s="201">
        <v>88</v>
      </c>
      <c r="AA140" s="201">
        <v>88</v>
      </c>
    </row>
    <row r="141" spans="1:27" ht="12" customHeight="1" x14ac:dyDescent="0.25">
      <c r="A141" s="188"/>
      <c r="B141" s="199" t="s">
        <v>245</v>
      </c>
      <c r="C141" s="200"/>
      <c r="D141" s="201">
        <v>67</v>
      </c>
      <c r="E141" s="201">
        <v>67</v>
      </c>
      <c r="F141" s="201">
        <v>67</v>
      </c>
      <c r="G141" s="201">
        <v>67</v>
      </c>
      <c r="H141" s="201">
        <v>68</v>
      </c>
      <c r="I141" s="201">
        <v>68</v>
      </c>
      <c r="J141" s="201">
        <v>68</v>
      </c>
      <c r="K141" s="201">
        <v>68</v>
      </c>
      <c r="L141" s="201">
        <v>68</v>
      </c>
      <c r="M141" s="201">
        <v>68</v>
      </c>
      <c r="N141" s="201">
        <v>68</v>
      </c>
      <c r="O141" s="201">
        <v>68</v>
      </c>
      <c r="P141" s="201">
        <v>68</v>
      </c>
      <c r="Q141" s="201">
        <v>68</v>
      </c>
      <c r="R141" s="201">
        <v>68</v>
      </c>
      <c r="S141" s="201">
        <v>68</v>
      </c>
      <c r="T141" s="201">
        <v>68</v>
      </c>
      <c r="U141" s="201">
        <v>68</v>
      </c>
      <c r="V141" s="201">
        <v>68</v>
      </c>
      <c r="W141" s="201">
        <v>68</v>
      </c>
      <c r="X141" s="201">
        <v>68</v>
      </c>
      <c r="Y141" s="201">
        <v>68</v>
      </c>
      <c r="Z141" s="201">
        <v>68</v>
      </c>
      <c r="AA141" s="201">
        <v>68</v>
      </c>
    </row>
    <row r="142" spans="1:27" ht="12" customHeight="1" x14ac:dyDescent="0.25">
      <c r="A142" s="188"/>
      <c r="B142" s="199" t="s">
        <v>246</v>
      </c>
      <c r="C142" s="200"/>
      <c r="D142" s="201">
        <v>54</v>
      </c>
      <c r="E142" s="201">
        <v>54</v>
      </c>
      <c r="F142" s="201">
        <v>54</v>
      </c>
      <c r="G142" s="201">
        <v>54</v>
      </c>
      <c r="H142" s="201">
        <v>56</v>
      </c>
      <c r="I142" s="201">
        <v>56</v>
      </c>
      <c r="J142" s="201">
        <v>56</v>
      </c>
      <c r="K142" s="201">
        <v>56</v>
      </c>
      <c r="L142" s="201">
        <v>56</v>
      </c>
      <c r="M142" s="201">
        <v>56</v>
      </c>
      <c r="N142" s="201">
        <v>56</v>
      </c>
      <c r="O142" s="201">
        <v>56</v>
      </c>
      <c r="P142" s="201">
        <v>56</v>
      </c>
      <c r="Q142" s="201">
        <v>56</v>
      </c>
      <c r="R142" s="201">
        <v>56</v>
      </c>
      <c r="S142" s="201">
        <v>56</v>
      </c>
      <c r="T142" s="201">
        <v>56</v>
      </c>
      <c r="U142" s="201">
        <v>56</v>
      </c>
      <c r="V142" s="201">
        <v>56</v>
      </c>
      <c r="W142" s="201">
        <v>56</v>
      </c>
      <c r="X142" s="201">
        <v>56</v>
      </c>
      <c r="Y142" s="201">
        <v>56</v>
      </c>
      <c r="Z142" s="201">
        <v>56</v>
      </c>
      <c r="AA142" s="201">
        <v>56</v>
      </c>
    </row>
    <row r="143" spans="1:27" ht="12" customHeight="1" x14ac:dyDescent="0.25">
      <c r="A143" s="188"/>
      <c r="B143" s="162" t="s">
        <v>247</v>
      </c>
      <c r="C143" s="188"/>
      <c r="D143" s="189">
        <v>49</v>
      </c>
      <c r="E143" s="189">
        <v>49</v>
      </c>
      <c r="F143" s="189">
        <v>49</v>
      </c>
      <c r="G143" s="189">
        <v>49</v>
      </c>
      <c r="H143" s="189">
        <v>50</v>
      </c>
      <c r="I143" s="189">
        <v>50</v>
      </c>
      <c r="J143" s="189">
        <v>50</v>
      </c>
      <c r="K143" s="189">
        <v>50</v>
      </c>
      <c r="L143" s="189">
        <v>50</v>
      </c>
      <c r="M143" s="189">
        <v>50</v>
      </c>
      <c r="N143" s="189">
        <v>50</v>
      </c>
      <c r="O143" s="189">
        <v>50</v>
      </c>
      <c r="P143" s="189">
        <v>50</v>
      </c>
      <c r="Q143" s="189">
        <v>50</v>
      </c>
      <c r="R143" s="189">
        <v>50</v>
      </c>
      <c r="S143" s="189">
        <v>50</v>
      </c>
      <c r="T143" s="189">
        <v>50</v>
      </c>
      <c r="U143" s="189">
        <v>50</v>
      </c>
      <c r="V143" s="189">
        <v>50</v>
      </c>
      <c r="W143" s="189">
        <v>50</v>
      </c>
      <c r="X143" s="189">
        <v>50</v>
      </c>
      <c r="Y143" s="189">
        <v>50</v>
      </c>
      <c r="Z143" s="189">
        <v>50</v>
      </c>
      <c r="AA143" s="189">
        <v>50</v>
      </c>
    </row>
    <row r="144" spans="1:27" ht="12" customHeight="1" thickBot="1" x14ac:dyDescent="0.3">
      <c r="A144" s="190"/>
      <c r="B144" s="183" t="s">
        <v>248</v>
      </c>
      <c r="C144" s="190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</row>
    <row r="145" spans="1:27" ht="12" customHeight="1" x14ac:dyDescent="0.25">
      <c r="A145" s="186">
        <v>4</v>
      </c>
      <c r="B145" s="162" t="s">
        <v>275</v>
      </c>
      <c r="C145" s="163" t="s">
        <v>230</v>
      </c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</row>
    <row r="146" spans="1:27" ht="12" customHeight="1" x14ac:dyDescent="0.25">
      <c r="A146" s="188"/>
      <c r="B146" s="162" t="s">
        <v>276</v>
      </c>
      <c r="C146" s="163" t="s">
        <v>232</v>
      </c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</row>
    <row r="147" spans="1:27" ht="12" customHeight="1" x14ac:dyDescent="0.25">
      <c r="A147" s="188"/>
      <c r="B147" s="162" t="s">
        <v>237</v>
      </c>
      <c r="C147" s="163" t="s">
        <v>234</v>
      </c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</row>
    <row r="148" spans="1:27" ht="12" customHeight="1" x14ac:dyDescent="0.25">
      <c r="A148" s="188"/>
      <c r="B148" s="162" t="s">
        <v>259</v>
      </c>
      <c r="C148" s="177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</row>
    <row r="149" spans="1:27" ht="12" customHeight="1" x14ac:dyDescent="0.25">
      <c r="A149" s="188"/>
      <c r="B149" s="162" t="s">
        <v>260</v>
      </c>
      <c r="C149" s="177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</row>
    <row r="150" spans="1:27" ht="12" customHeight="1" x14ac:dyDescent="0.25">
      <c r="A150" s="188"/>
      <c r="B150" s="162" t="s">
        <v>250</v>
      </c>
      <c r="C150" s="177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</row>
    <row r="151" spans="1:27" ht="12" customHeight="1" x14ac:dyDescent="0.25">
      <c r="A151" s="188"/>
      <c r="B151" s="162" t="s">
        <v>251</v>
      </c>
      <c r="C151" s="177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</row>
    <row r="152" spans="1:27" ht="12" customHeight="1" x14ac:dyDescent="0.25">
      <c r="A152" s="188"/>
      <c r="B152" s="162" t="s">
        <v>252</v>
      </c>
      <c r="C152" s="177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</row>
    <row r="153" spans="1:27" ht="12" customHeight="1" x14ac:dyDescent="0.25">
      <c r="A153" s="188"/>
      <c r="B153" s="199" t="s">
        <v>243</v>
      </c>
      <c r="C153" s="200"/>
      <c r="D153" s="201">
        <v>50</v>
      </c>
      <c r="E153" s="201">
        <v>50</v>
      </c>
      <c r="F153" s="201">
        <v>50</v>
      </c>
      <c r="G153" s="201">
        <v>50</v>
      </c>
      <c r="H153" s="201">
        <v>50</v>
      </c>
      <c r="I153" s="201">
        <v>50</v>
      </c>
      <c r="J153" s="201">
        <v>50</v>
      </c>
      <c r="K153" s="201">
        <v>50</v>
      </c>
      <c r="L153" s="201">
        <v>50</v>
      </c>
      <c r="M153" s="201">
        <v>50</v>
      </c>
      <c r="N153" s="201">
        <v>50</v>
      </c>
      <c r="O153" s="201">
        <v>50</v>
      </c>
      <c r="P153" s="201">
        <v>50</v>
      </c>
      <c r="Q153" s="201">
        <v>50</v>
      </c>
      <c r="R153" s="201">
        <v>50</v>
      </c>
      <c r="S153" s="201">
        <v>50</v>
      </c>
      <c r="T153" s="201">
        <v>50</v>
      </c>
      <c r="U153" s="201">
        <v>50</v>
      </c>
      <c r="V153" s="201">
        <v>50</v>
      </c>
      <c r="W153" s="201">
        <v>50</v>
      </c>
      <c r="X153" s="201">
        <v>50</v>
      </c>
      <c r="Y153" s="201">
        <v>50</v>
      </c>
      <c r="Z153" s="201">
        <v>50</v>
      </c>
      <c r="AA153" s="201">
        <v>50</v>
      </c>
    </row>
    <row r="154" spans="1:27" ht="12" customHeight="1" x14ac:dyDescent="0.25">
      <c r="A154" s="188"/>
      <c r="B154" s="162" t="s">
        <v>244</v>
      </c>
      <c r="C154" s="163"/>
      <c r="D154" s="162">
        <v>31</v>
      </c>
      <c r="E154" s="162">
        <v>31</v>
      </c>
      <c r="F154" s="162">
        <v>31</v>
      </c>
      <c r="G154" s="162">
        <v>31</v>
      </c>
      <c r="H154" s="162">
        <v>31</v>
      </c>
      <c r="I154" s="162">
        <v>31</v>
      </c>
      <c r="J154" s="162">
        <v>31</v>
      </c>
      <c r="K154" s="162">
        <v>31</v>
      </c>
      <c r="L154" s="162">
        <v>31</v>
      </c>
      <c r="M154" s="162">
        <v>31</v>
      </c>
      <c r="N154" s="162">
        <v>31</v>
      </c>
      <c r="O154" s="162">
        <v>31</v>
      </c>
      <c r="P154" s="162">
        <v>31</v>
      </c>
      <c r="Q154" s="162">
        <v>31</v>
      </c>
      <c r="R154" s="162">
        <v>31</v>
      </c>
      <c r="S154" s="162">
        <v>31</v>
      </c>
      <c r="T154" s="162">
        <v>31</v>
      </c>
      <c r="U154" s="162">
        <v>31</v>
      </c>
      <c r="V154" s="162">
        <v>31</v>
      </c>
      <c r="W154" s="162">
        <v>31</v>
      </c>
      <c r="X154" s="162">
        <v>31</v>
      </c>
      <c r="Y154" s="162">
        <v>31</v>
      </c>
      <c r="Z154" s="162">
        <v>31</v>
      </c>
      <c r="AA154" s="162">
        <v>31</v>
      </c>
    </row>
    <row r="155" spans="1:27" ht="12" customHeight="1" x14ac:dyDescent="0.25">
      <c r="A155" s="188"/>
      <c r="B155" s="199" t="s">
        <v>245</v>
      </c>
      <c r="C155" s="200"/>
      <c r="D155" s="201">
        <v>24</v>
      </c>
      <c r="E155" s="201">
        <v>24</v>
      </c>
      <c r="F155" s="201">
        <v>24</v>
      </c>
      <c r="G155" s="201">
        <v>24</v>
      </c>
      <c r="H155" s="201">
        <v>24</v>
      </c>
      <c r="I155" s="201">
        <v>24</v>
      </c>
      <c r="J155" s="201">
        <v>24</v>
      </c>
      <c r="K155" s="201">
        <v>24</v>
      </c>
      <c r="L155" s="201">
        <v>24</v>
      </c>
      <c r="M155" s="201">
        <v>24</v>
      </c>
      <c r="N155" s="201">
        <v>24</v>
      </c>
      <c r="O155" s="201">
        <v>24</v>
      </c>
      <c r="P155" s="201">
        <v>24</v>
      </c>
      <c r="Q155" s="201">
        <v>24</v>
      </c>
      <c r="R155" s="201">
        <v>24</v>
      </c>
      <c r="S155" s="201">
        <v>24</v>
      </c>
      <c r="T155" s="201">
        <v>24</v>
      </c>
      <c r="U155" s="201">
        <v>24</v>
      </c>
      <c r="V155" s="201">
        <v>24</v>
      </c>
      <c r="W155" s="201">
        <v>24</v>
      </c>
      <c r="X155" s="201">
        <v>24</v>
      </c>
      <c r="Y155" s="201">
        <v>24</v>
      </c>
      <c r="Z155" s="201">
        <v>24</v>
      </c>
      <c r="AA155" s="201">
        <v>24</v>
      </c>
    </row>
    <row r="156" spans="1:27" ht="12" customHeight="1" x14ac:dyDescent="0.25">
      <c r="A156" s="188"/>
      <c r="B156" s="199" t="s">
        <v>246</v>
      </c>
      <c r="C156" s="200"/>
      <c r="D156" s="201">
        <v>20</v>
      </c>
      <c r="E156" s="201">
        <v>20</v>
      </c>
      <c r="F156" s="201">
        <v>20</v>
      </c>
      <c r="G156" s="201">
        <v>20</v>
      </c>
      <c r="H156" s="201">
        <v>20</v>
      </c>
      <c r="I156" s="201">
        <v>20</v>
      </c>
      <c r="J156" s="201">
        <v>20</v>
      </c>
      <c r="K156" s="201">
        <v>20</v>
      </c>
      <c r="L156" s="201">
        <v>20</v>
      </c>
      <c r="M156" s="201">
        <v>20</v>
      </c>
      <c r="N156" s="201">
        <v>20</v>
      </c>
      <c r="O156" s="201">
        <v>20</v>
      </c>
      <c r="P156" s="201">
        <v>20</v>
      </c>
      <c r="Q156" s="201">
        <v>20</v>
      </c>
      <c r="R156" s="201">
        <v>20</v>
      </c>
      <c r="S156" s="201">
        <v>20</v>
      </c>
      <c r="T156" s="201">
        <v>20</v>
      </c>
      <c r="U156" s="201">
        <v>20</v>
      </c>
      <c r="V156" s="201">
        <v>20</v>
      </c>
      <c r="W156" s="201">
        <v>20</v>
      </c>
      <c r="X156" s="201">
        <v>20</v>
      </c>
      <c r="Y156" s="201">
        <v>20</v>
      </c>
      <c r="Z156" s="201">
        <v>20</v>
      </c>
      <c r="AA156" s="201">
        <v>20</v>
      </c>
    </row>
    <row r="157" spans="1:27" ht="12" customHeight="1" x14ac:dyDescent="0.25">
      <c r="A157" s="188"/>
      <c r="B157" s="162" t="s">
        <v>247</v>
      </c>
      <c r="C157" s="188"/>
      <c r="D157" s="189">
        <v>18</v>
      </c>
      <c r="E157" s="189">
        <v>18</v>
      </c>
      <c r="F157" s="189">
        <v>18</v>
      </c>
      <c r="G157" s="189">
        <v>18</v>
      </c>
      <c r="H157" s="189">
        <v>18</v>
      </c>
      <c r="I157" s="189">
        <v>18</v>
      </c>
      <c r="J157" s="189">
        <v>18</v>
      </c>
      <c r="K157" s="189">
        <v>18</v>
      </c>
      <c r="L157" s="189">
        <v>18</v>
      </c>
      <c r="M157" s="189">
        <v>18</v>
      </c>
      <c r="N157" s="189">
        <v>18</v>
      </c>
      <c r="O157" s="189">
        <v>18</v>
      </c>
      <c r="P157" s="189">
        <v>18</v>
      </c>
      <c r="Q157" s="189">
        <v>18</v>
      </c>
      <c r="R157" s="189">
        <v>18</v>
      </c>
      <c r="S157" s="189">
        <v>18</v>
      </c>
      <c r="T157" s="189">
        <v>18</v>
      </c>
      <c r="U157" s="189">
        <v>18</v>
      </c>
      <c r="V157" s="189">
        <v>18</v>
      </c>
      <c r="W157" s="189">
        <v>18</v>
      </c>
      <c r="X157" s="189">
        <v>18</v>
      </c>
      <c r="Y157" s="189">
        <v>18</v>
      </c>
      <c r="Z157" s="189">
        <v>18</v>
      </c>
      <c r="AA157" s="189">
        <v>18</v>
      </c>
    </row>
    <row r="158" spans="1:27" ht="12" customHeight="1" thickBot="1" x14ac:dyDescent="0.3">
      <c r="A158" s="190"/>
      <c r="B158" s="183" t="s">
        <v>248</v>
      </c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</row>
  </sheetData>
  <mergeCells count="511">
    <mergeCell ref="AA157:AA158"/>
    <mergeCell ref="U157:U158"/>
    <mergeCell ref="V157:V158"/>
    <mergeCell ref="W157:W158"/>
    <mergeCell ref="X157:X158"/>
    <mergeCell ref="Y157:Y158"/>
    <mergeCell ref="Z157:Z158"/>
    <mergeCell ref="O157:O158"/>
    <mergeCell ref="P157:P158"/>
    <mergeCell ref="Q157:Q158"/>
    <mergeCell ref="R157:R158"/>
    <mergeCell ref="S157:S158"/>
    <mergeCell ref="T157:T158"/>
    <mergeCell ref="I157:I158"/>
    <mergeCell ref="J157:J158"/>
    <mergeCell ref="K157:K158"/>
    <mergeCell ref="L157:L158"/>
    <mergeCell ref="M157:M158"/>
    <mergeCell ref="N157:N158"/>
    <mergeCell ref="X145:X152"/>
    <mergeCell ref="Y145:Y152"/>
    <mergeCell ref="Z145:Z152"/>
    <mergeCell ref="AA145:AA152"/>
    <mergeCell ref="C157:C158"/>
    <mergeCell ref="D157:D158"/>
    <mergeCell ref="E157:E158"/>
    <mergeCell ref="F157:F158"/>
    <mergeCell ref="G157:G158"/>
    <mergeCell ref="H157:H158"/>
    <mergeCell ref="R145:R152"/>
    <mergeCell ref="S145:S152"/>
    <mergeCell ref="T145:T152"/>
    <mergeCell ref="U145:U152"/>
    <mergeCell ref="V145:V152"/>
    <mergeCell ref="W145:W152"/>
    <mergeCell ref="L145:L152"/>
    <mergeCell ref="M145:M152"/>
    <mergeCell ref="N145:N152"/>
    <mergeCell ref="O145:O152"/>
    <mergeCell ref="P145:P152"/>
    <mergeCell ref="Q145:Q152"/>
    <mergeCell ref="AA143:AA144"/>
    <mergeCell ref="A145:A158"/>
    <mergeCell ref="D145:D152"/>
    <mergeCell ref="E145:E152"/>
    <mergeCell ref="F145:F152"/>
    <mergeCell ref="G145:G152"/>
    <mergeCell ref="H145:H152"/>
    <mergeCell ref="I145:I152"/>
    <mergeCell ref="J145:J152"/>
    <mergeCell ref="K145:K152"/>
    <mergeCell ref="U143:U144"/>
    <mergeCell ref="V143:V144"/>
    <mergeCell ref="W143:W144"/>
    <mergeCell ref="X143:X144"/>
    <mergeCell ref="Y143:Y144"/>
    <mergeCell ref="Z143:Z144"/>
    <mergeCell ref="O143:O144"/>
    <mergeCell ref="P143:P144"/>
    <mergeCell ref="Q143:Q144"/>
    <mergeCell ref="R143:R144"/>
    <mergeCell ref="S143:S144"/>
    <mergeCell ref="T143:T144"/>
    <mergeCell ref="I143:I144"/>
    <mergeCell ref="J143:J144"/>
    <mergeCell ref="K143:K144"/>
    <mergeCell ref="L143:L144"/>
    <mergeCell ref="M143:M144"/>
    <mergeCell ref="N143:N144"/>
    <mergeCell ref="X133:X138"/>
    <mergeCell ref="Y133:Y138"/>
    <mergeCell ref="Z133:Z138"/>
    <mergeCell ref="AA133:AA138"/>
    <mergeCell ref="C143:C144"/>
    <mergeCell ref="D143:D144"/>
    <mergeCell ref="E143:E144"/>
    <mergeCell ref="F143:F144"/>
    <mergeCell ref="G143:G144"/>
    <mergeCell ref="H143:H144"/>
    <mergeCell ref="R133:R138"/>
    <mergeCell ref="S133:S138"/>
    <mergeCell ref="T133:T138"/>
    <mergeCell ref="U133:U138"/>
    <mergeCell ref="V133:V138"/>
    <mergeCell ref="W133:W138"/>
    <mergeCell ref="L133:L138"/>
    <mergeCell ref="M133:M138"/>
    <mergeCell ref="N133:N138"/>
    <mergeCell ref="O133:O138"/>
    <mergeCell ref="P133:P138"/>
    <mergeCell ref="Q133:Q138"/>
    <mergeCell ref="AA131:AA132"/>
    <mergeCell ref="A133:A144"/>
    <mergeCell ref="D133:D138"/>
    <mergeCell ref="E133:E138"/>
    <mergeCell ref="F133:F138"/>
    <mergeCell ref="G133:G138"/>
    <mergeCell ref="H133:H138"/>
    <mergeCell ref="I133:I138"/>
    <mergeCell ref="J133:J138"/>
    <mergeCell ref="K133:K138"/>
    <mergeCell ref="U131:U132"/>
    <mergeCell ref="V131:V132"/>
    <mergeCell ref="W131:W132"/>
    <mergeCell ref="X131:X132"/>
    <mergeCell ref="Y131:Y132"/>
    <mergeCell ref="Z131:Z132"/>
    <mergeCell ref="O131:O132"/>
    <mergeCell ref="P131:P132"/>
    <mergeCell ref="Q131:Q132"/>
    <mergeCell ref="R131:R132"/>
    <mergeCell ref="S131:S132"/>
    <mergeCell ref="T131:T132"/>
    <mergeCell ref="I131:I132"/>
    <mergeCell ref="J131:J132"/>
    <mergeCell ref="K131:K132"/>
    <mergeCell ref="L131:L132"/>
    <mergeCell ref="M131:M132"/>
    <mergeCell ref="N131:N132"/>
    <mergeCell ref="X117:X126"/>
    <mergeCell ref="Y117:Y126"/>
    <mergeCell ref="Z117:Z126"/>
    <mergeCell ref="AA117:AA126"/>
    <mergeCell ref="C131:C132"/>
    <mergeCell ref="D131:D132"/>
    <mergeCell ref="E131:E132"/>
    <mergeCell ref="F131:F132"/>
    <mergeCell ref="G131:G132"/>
    <mergeCell ref="H131:H132"/>
    <mergeCell ref="R117:R126"/>
    <mergeCell ref="S117:S126"/>
    <mergeCell ref="T117:T126"/>
    <mergeCell ref="U117:U126"/>
    <mergeCell ref="V117:V126"/>
    <mergeCell ref="W117:W126"/>
    <mergeCell ref="L117:L126"/>
    <mergeCell ref="M117:M126"/>
    <mergeCell ref="N117:N126"/>
    <mergeCell ref="O117:O126"/>
    <mergeCell ref="P117:P126"/>
    <mergeCell ref="Q117:Q126"/>
    <mergeCell ref="AA115:AA116"/>
    <mergeCell ref="A117:A132"/>
    <mergeCell ref="D117:D126"/>
    <mergeCell ref="E117:E126"/>
    <mergeCell ref="F117:F126"/>
    <mergeCell ref="G117:G126"/>
    <mergeCell ref="H117:H126"/>
    <mergeCell ref="I117:I126"/>
    <mergeCell ref="J117:J126"/>
    <mergeCell ref="K117:K126"/>
    <mergeCell ref="U115:U116"/>
    <mergeCell ref="V115:V116"/>
    <mergeCell ref="W115:W116"/>
    <mergeCell ref="X115:X116"/>
    <mergeCell ref="Y115:Y116"/>
    <mergeCell ref="Z115:Z116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K115:K116"/>
    <mergeCell ref="L115:L116"/>
    <mergeCell ref="M115:M116"/>
    <mergeCell ref="N115:N116"/>
    <mergeCell ref="X102:X110"/>
    <mergeCell ref="Y102:Y110"/>
    <mergeCell ref="Z102:Z110"/>
    <mergeCell ref="AA102:AA110"/>
    <mergeCell ref="C115:C116"/>
    <mergeCell ref="D115:D116"/>
    <mergeCell ref="E115:E116"/>
    <mergeCell ref="F115:F116"/>
    <mergeCell ref="G115:G116"/>
    <mergeCell ref="H115:H116"/>
    <mergeCell ref="R102:R110"/>
    <mergeCell ref="S102:S110"/>
    <mergeCell ref="T102:T110"/>
    <mergeCell ref="U102:U110"/>
    <mergeCell ref="V102:V110"/>
    <mergeCell ref="W102:W110"/>
    <mergeCell ref="L102:L110"/>
    <mergeCell ref="M102:M110"/>
    <mergeCell ref="N102:N110"/>
    <mergeCell ref="O102:O110"/>
    <mergeCell ref="P102:P110"/>
    <mergeCell ref="Q102:Q110"/>
    <mergeCell ref="AA100:AA101"/>
    <mergeCell ref="A102:A116"/>
    <mergeCell ref="D102:D110"/>
    <mergeCell ref="E102:E110"/>
    <mergeCell ref="F102:F110"/>
    <mergeCell ref="G102:G110"/>
    <mergeCell ref="H102:H110"/>
    <mergeCell ref="I102:I110"/>
    <mergeCell ref="J102:J110"/>
    <mergeCell ref="K102:K110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X88:X95"/>
    <mergeCell ref="Y88:Y95"/>
    <mergeCell ref="Z88:Z95"/>
    <mergeCell ref="AA88:AA95"/>
    <mergeCell ref="C100:C101"/>
    <mergeCell ref="D100:D101"/>
    <mergeCell ref="E100:E101"/>
    <mergeCell ref="F100:F101"/>
    <mergeCell ref="G100:G101"/>
    <mergeCell ref="H100:H101"/>
    <mergeCell ref="R88:R95"/>
    <mergeCell ref="S88:S95"/>
    <mergeCell ref="T88:T95"/>
    <mergeCell ref="U88:U95"/>
    <mergeCell ref="V88:V95"/>
    <mergeCell ref="W88:W95"/>
    <mergeCell ref="L88:L95"/>
    <mergeCell ref="M88:M95"/>
    <mergeCell ref="N88:N95"/>
    <mergeCell ref="O88:O95"/>
    <mergeCell ref="P88:P95"/>
    <mergeCell ref="Q88:Q95"/>
    <mergeCell ref="AA86:AA87"/>
    <mergeCell ref="A88:A101"/>
    <mergeCell ref="D88:D95"/>
    <mergeCell ref="E88:E95"/>
    <mergeCell ref="F88:F95"/>
    <mergeCell ref="G88:G95"/>
    <mergeCell ref="H88:H95"/>
    <mergeCell ref="I88:I95"/>
    <mergeCell ref="J88:J95"/>
    <mergeCell ref="K88:K9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X73:X81"/>
    <mergeCell ref="Y73:Y81"/>
    <mergeCell ref="Z73:Z81"/>
    <mergeCell ref="AA73:AA81"/>
    <mergeCell ref="C86:C87"/>
    <mergeCell ref="D86:D87"/>
    <mergeCell ref="E86:E87"/>
    <mergeCell ref="F86:F87"/>
    <mergeCell ref="G86:G87"/>
    <mergeCell ref="H86:H87"/>
    <mergeCell ref="R73:R81"/>
    <mergeCell ref="S73:S81"/>
    <mergeCell ref="T73:T81"/>
    <mergeCell ref="U73:U81"/>
    <mergeCell ref="V73:V81"/>
    <mergeCell ref="W73:W81"/>
    <mergeCell ref="L73:L81"/>
    <mergeCell ref="M73:M81"/>
    <mergeCell ref="N73:N81"/>
    <mergeCell ref="O73:O81"/>
    <mergeCell ref="P73:P81"/>
    <mergeCell ref="Q73:Q81"/>
    <mergeCell ref="AA71:AA72"/>
    <mergeCell ref="A73:A87"/>
    <mergeCell ref="D73:D81"/>
    <mergeCell ref="E73:E81"/>
    <mergeCell ref="F73:F81"/>
    <mergeCell ref="G73:G81"/>
    <mergeCell ref="H73:H81"/>
    <mergeCell ref="I73:I81"/>
    <mergeCell ref="J73:J81"/>
    <mergeCell ref="K73:K81"/>
    <mergeCell ref="U71:U72"/>
    <mergeCell ref="V71:V72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X59:X66"/>
    <mergeCell ref="Y59:Y66"/>
    <mergeCell ref="Z59:Z66"/>
    <mergeCell ref="AA59:AA66"/>
    <mergeCell ref="C71:C72"/>
    <mergeCell ref="D71:D72"/>
    <mergeCell ref="E71:E72"/>
    <mergeCell ref="F71:F72"/>
    <mergeCell ref="G71:G72"/>
    <mergeCell ref="H71:H72"/>
    <mergeCell ref="R59:R66"/>
    <mergeCell ref="S59:S66"/>
    <mergeCell ref="T59:T66"/>
    <mergeCell ref="U59:U66"/>
    <mergeCell ref="V59:V66"/>
    <mergeCell ref="W59:W66"/>
    <mergeCell ref="L59:L66"/>
    <mergeCell ref="M59:M66"/>
    <mergeCell ref="N59:N66"/>
    <mergeCell ref="O59:O66"/>
    <mergeCell ref="P59:P66"/>
    <mergeCell ref="Q59:Q66"/>
    <mergeCell ref="AA56:AA58"/>
    <mergeCell ref="A59:A72"/>
    <mergeCell ref="D59:D66"/>
    <mergeCell ref="E59:E66"/>
    <mergeCell ref="F59:F66"/>
    <mergeCell ref="G59:G66"/>
    <mergeCell ref="H59:H66"/>
    <mergeCell ref="I59:I66"/>
    <mergeCell ref="J59:J66"/>
    <mergeCell ref="K59:K66"/>
    <mergeCell ref="U56:U58"/>
    <mergeCell ref="V56:V58"/>
    <mergeCell ref="W56:W58"/>
    <mergeCell ref="X56:X58"/>
    <mergeCell ref="Y56:Y58"/>
    <mergeCell ref="Z56:Z58"/>
    <mergeCell ref="O56:O58"/>
    <mergeCell ref="P56:P58"/>
    <mergeCell ref="Q56:Q58"/>
    <mergeCell ref="R56:R58"/>
    <mergeCell ref="S56:S58"/>
    <mergeCell ref="T56:T58"/>
    <mergeCell ref="I56:I58"/>
    <mergeCell ref="J56:J58"/>
    <mergeCell ref="K56:K58"/>
    <mergeCell ref="L56:L58"/>
    <mergeCell ref="M56:M58"/>
    <mergeCell ref="N56:N58"/>
    <mergeCell ref="X54:X55"/>
    <mergeCell ref="Y54:Y55"/>
    <mergeCell ref="Z54:Z55"/>
    <mergeCell ref="AA54:AA55"/>
    <mergeCell ref="A56:A58"/>
    <mergeCell ref="D56:D58"/>
    <mergeCell ref="E56:E58"/>
    <mergeCell ref="F56:F58"/>
    <mergeCell ref="G56:G58"/>
    <mergeCell ref="H56:H58"/>
    <mergeCell ref="R54:R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P54:P55"/>
    <mergeCell ref="Q54:Q55"/>
    <mergeCell ref="AA42:AA49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U42:U49"/>
    <mergeCell ref="V42:V49"/>
    <mergeCell ref="W42:W49"/>
    <mergeCell ref="X42:X49"/>
    <mergeCell ref="Y42:Y49"/>
    <mergeCell ref="Z42:Z49"/>
    <mergeCell ref="O42:O49"/>
    <mergeCell ref="P42:P49"/>
    <mergeCell ref="Q42:Q49"/>
    <mergeCell ref="R42:R49"/>
    <mergeCell ref="S42:S49"/>
    <mergeCell ref="T42:T49"/>
    <mergeCell ref="I42:I49"/>
    <mergeCell ref="J42:J49"/>
    <mergeCell ref="K42:K49"/>
    <mergeCell ref="L42:L49"/>
    <mergeCell ref="M42:M49"/>
    <mergeCell ref="N42:N49"/>
    <mergeCell ref="X40:X41"/>
    <mergeCell ref="Y40:Y41"/>
    <mergeCell ref="Z40:Z41"/>
    <mergeCell ref="AA40:AA41"/>
    <mergeCell ref="A42:A55"/>
    <mergeCell ref="D42:D49"/>
    <mergeCell ref="E42:E49"/>
    <mergeCell ref="F42:F49"/>
    <mergeCell ref="G42:G49"/>
    <mergeCell ref="H42:H49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AA28:AA35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U28:U35"/>
    <mergeCell ref="V28:V35"/>
    <mergeCell ref="W28:W35"/>
    <mergeCell ref="X28:X35"/>
    <mergeCell ref="Y28:Y35"/>
    <mergeCell ref="Z28:Z35"/>
    <mergeCell ref="O28:O35"/>
    <mergeCell ref="P28:P35"/>
    <mergeCell ref="Q28:Q35"/>
    <mergeCell ref="R28:R35"/>
    <mergeCell ref="S28:S35"/>
    <mergeCell ref="T28:T35"/>
    <mergeCell ref="I28:I35"/>
    <mergeCell ref="J28:J35"/>
    <mergeCell ref="K28:K35"/>
    <mergeCell ref="L28:L35"/>
    <mergeCell ref="M28:M35"/>
    <mergeCell ref="N28:N35"/>
    <mergeCell ref="X25:X27"/>
    <mergeCell ref="Y25:Y27"/>
    <mergeCell ref="Z25:Z27"/>
    <mergeCell ref="AA25:AA27"/>
    <mergeCell ref="A28:A41"/>
    <mergeCell ref="D28:D35"/>
    <mergeCell ref="E28:E35"/>
    <mergeCell ref="F28:F35"/>
    <mergeCell ref="G28:G35"/>
    <mergeCell ref="H28:H35"/>
    <mergeCell ref="R25:R27"/>
    <mergeCell ref="S25:S27"/>
    <mergeCell ref="T25:T27"/>
    <mergeCell ref="U25:U27"/>
    <mergeCell ref="V25:V27"/>
    <mergeCell ref="W25:W27"/>
    <mergeCell ref="L25:L27"/>
    <mergeCell ref="M25:M27"/>
    <mergeCell ref="N25:N27"/>
    <mergeCell ref="O25:O27"/>
    <mergeCell ref="P25:P27"/>
    <mergeCell ref="Q25:Q27"/>
    <mergeCell ref="X19:AA19"/>
    <mergeCell ref="A25:A27"/>
    <mergeCell ref="D25:D27"/>
    <mergeCell ref="E25:E27"/>
    <mergeCell ref="F25:F27"/>
    <mergeCell ref="G25:G27"/>
    <mergeCell ref="H25:H27"/>
    <mergeCell ref="I25:I27"/>
    <mergeCell ref="J25:J27"/>
    <mergeCell ref="K25:K27"/>
    <mergeCell ref="A9:AA9"/>
    <mergeCell ref="A10:AA10"/>
    <mergeCell ref="A11:AA11"/>
    <mergeCell ref="A13:B13"/>
    <mergeCell ref="D16:AA18"/>
    <mergeCell ref="D19:G19"/>
    <mergeCell ref="H19:K19"/>
    <mergeCell ref="L19:O19"/>
    <mergeCell ref="P19:S19"/>
    <mergeCell ref="T19:W19"/>
  </mergeCells>
  <pageMargins left="0.78740157480314965" right="0.19685039370078741" top="0.19685039370078741" bottom="0.19685039370078741" header="0.31496062992125984" footer="0.31496062992125984"/>
  <pageSetup paperSize="9" fitToHeight="3" orientation="portrait" r:id="rId1"/>
  <rowBreaks count="1" manualBreakCount="1">
    <brk id="6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workbookViewId="0">
      <selection activeCell="G17" sqref="G17"/>
    </sheetView>
  </sheetViews>
  <sheetFormatPr defaultRowHeight="15" x14ac:dyDescent="0.25"/>
  <cols>
    <col min="1" max="1" width="10" style="155" customWidth="1"/>
    <col min="2" max="2" width="34.42578125" style="155" customWidth="1"/>
    <col min="3" max="3" width="28.5703125" style="155" customWidth="1"/>
    <col min="4" max="16384" width="9.140625" style="153"/>
  </cols>
  <sheetData>
    <row r="1" spans="1:3" s="150" customFormat="1" ht="11.25" x14ac:dyDescent="0.2">
      <c r="A1" s="149"/>
      <c r="C1" s="151" t="s">
        <v>277</v>
      </c>
    </row>
    <row r="2" spans="1:3" s="150" customFormat="1" ht="11.25" x14ac:dyDescent="0.2">
      <c r="A2" s="149"/>
      <c r="C2" s="151"/>
    </row>
    <row r="3" spans="1:3" s="150" customFormat="1" ht="11.25" x14ac:dyDescent="0.2">
      <c r="A3" s="149"/>
      <c r="C3" s="151" t="s">
        <v>196</v>
      </c>
    </row>
    <row r="4" spans="1:3" s="150" customFormat="1" ht="11.25" x14ac:dyDescent="0.2">
      <c r="A4" s="149"/>
      <c r="C4" s="151" t="s">
        <v>197</v>
      </c>
    </row>
    <row r="5" spans="1:3" s="150" customFormat="1" ht="11.25" x14ac:dyDescent="0.2">
      <c r="A5" s="149"/>
      <c r="C5" s="151" t="s">
        <v>198</v>
      </c>
    </row>
    <row r="6" spans="1:3" s="150" customFormat="1" ht="11.25" x14ac:dyDescent="0.2">
      <c r="A6" s="149"/>
      <c r="C6" s="151" t="s">
        <v>199</v>
      </c>
    </row>
    <row r="7" spans="1:3" x14ac:dyDescent="0.25">
      <c r="B7" s="153"/>
      <c r="C7" s="210"/>
    </row>
    <row r="8" spans="1:3" x14ac:dyDescent="0.25">
      <c r="A8" s="152" t="s">
        <v>200</v>
      </c>
      <c r="B8" s="152"/>
      <c r="C8" s="152"/>
    </row>
    <row r="9" spans="1:3" x14ac:dyDescent="0.25">
      <c r="A9" s="152" t="s">
        <v>201</v>
      </c>
      <c r="B9" s="152"/>
      <c r="C9" s="152"/>
    </row>
    <row r="10" spans="1:3" x14ac:dyDescent="0.25">
      <c r="A10" s="211" t="s">
        <v>278</v>
      </c>
      <c r="B10" s="211"/>
      <c r="C10" s="211"/>
    </row>
    <row r="11" spans="1:3" ht="15.75" thickBot="1" x14ac:dyDescent="0.3"/>
    <row r="12" spans="1:3" ht="12" customHeight="1" x14ac:dyDescent="0.25">
      <c r="A12" s="212" t="s">
        <v>204</v>
      </c>
      <c r="B12" s="213" t="s">
        <v>279</v>
      </c>
      <c r="C12" s="214"/>
    </row>
    <row r="13" spans="1:3" ht="12" customHeight="1" x14ac:dyDescent="0.25">
      <c r="A13" s="215" t="s">
        <v>208</v>
      </c>
      <c r="B13" s="216" t="s">
        <v>280</v>
      </c>
      <c r="C13" s="217"/>
    </row>
    <row r="14" spans="1:3" ht="12" customHeight="1" x14ac:dyDescent="0.25">
      <c r="A14" s="167"/>
      <c r="B14" s="216" t="s">
        <v>281</v>
      </c>
      <c r="C14" s="217"/>
    </row>
    <row r="15" spans="1:3" ht="12" customHeight="1" thickBot="1" x14ac:dyDescent="0.3">
      <c r="A15" s="167"/>
      <c r="B15" s="216" t="s">
        <v>282</v>
      </c>
      <c r="C15" s="218"/>
    </row>
    <row r="16" spans="1:3" ht="12" customHeight="1" x14ac:dyDescent="0.25">
      <c r="A16" s="167"/>
      <c r="B16" s="216" t="s">
        <v>283</v>
      </c>
      <c r="C16" s="216" t="s">
        <v>284</v>
      </c>
    </row>
    <row r="17" spans="1:3" ht="12" customHeight="1" x14ac:dyDescent="0.25">
      <c r="A17" s="167"/>
      <c r="B17" s="177"/>
      <c r="C17" s="216" t="s">
        <v>285</v>
      </c>
    </row>
    <row r="18" spans="1:3" ht="12" customHeight="1" x14ac:dyDescent="0.25">
      <c r="A18" s="167"/>
      <c r="B18" s="177"/>
      <c r="C18" s="216" t="s">
        <v>286</v>
      </c>
    </row>
    <row r="19" spans="1:3" ht="12" customHeight="1" x14ac:dyDescent="0.25">
      <c r="A19" s="167"/>
      <c r="B19" s="177"/>
      <c r="C19" s="177"/>
    </row>
    <row r="20" spans="1:3" ht="12" customHeight="1" x14ac:dyDescent="0.25">
      <c r="A20" s="167"/>
      <c r="B20" s="177"/>
      <c r="C20" s="177"/>
    </row>
    <row r="21" spans="1:3" ht="12" customHeight="1" thickBot="1" x14ac:dyDescent="0.3">
      <c r="A21" s="180"/>
      <c r="B21" s="182"/>
      <c r="C21" s="182"/>
    </row>
    <row r="22" spans="1:3" ht="35.25" customHeight="1" thickBot="1" x14ac:dyDescent="0.3">
      <c r="A22" s="219" t="s">
        <v>287</v>
      </c>
      <c r="B22" s="220"/>
      <c r="C22" s="221"/>
    </row>
    <row r="23" spans="1:3" ht="12" customHeight="1" x14ac:dyDescent="0.25">
      <c r="A23" s="222">
        <v>1</v>
      </c>
      <c r="B23" s="216" t="s">
        <v>288</v>
      </c>
      <c r="C23" s="222">
        <v>1.87</v>
      </c>
    </row>
    <row r="24" spans="1:3" ht="12" customHeight="1" x14ac:dyDescent="0.25">
      <c r="A24" s="222"/>
      <c r="B24" s="216" t="s">
        <v>289</v>
      </c>
      <c r="C24" s="222"/>
    </row>
    <row r="25" spans="1:3" ht="12" customHeight="1" x14ac:dyDescent="0.25">
      <c r="A25" s="222"/>
      <c r="B25" s="216" t="s">
        <v>290</v>
      </c>
      <c r="C25" s="222"/>
    </row>
    <row r="26" spans="1:3" ht="12" customHeight="1" x14ac:dyDescent="0.25">
      <c r="A26" s="222"/>
      <c r="B26" s="216" t="s">
        <v>291</v>
      </c>
      <c r="C26" s="222"/>
    </row>
    <row r="27" spans="1:3" ht="12" customHeight="1" x14ac:dyDescent="0.25">
      <c r="A27" s="222"/>
      <c r="B27" s="216" t="s">
        <v>292</v>
      </c>
      <c r="C27" s="222"/>
    </row>
    <row r="28" spans="1:3" ht="12" customHeight="1" thickBot="1" x14ac:dyDescent="0.3">
      <c r="A28" s="223"/>
      <c r="B28" s="224" t="s">
        <v>293</v>
      </c>
      <c r="C28" s="223"/>
    </row>
    <row r="29" spans="1:3" ht="12" customHeight="1" x14ac:dyDescent="0.25">
      <c r="A29" s="225" t="s">
        <v>235</v>
      </c>
      <c r="B29" s="216" t="s">
        <v>294</v>
      </c>
      <c r="C29" s="226">
        <v>1.37</v>
      </c>
    </row>
    <row r="30" spans="1:3" ht="12" customHeight="1" x14ac:dyDescent="0.25">
      <c r="A30" s="227"/>
      <c r="B30" s="216" t="s">
        <v>289</v>
      </c>
      <c r="C30" s="222"/>
    </row>
    <row r="31" spans="1:3" ht="12" customHeight="1" thickBot="1" x14ac:dyDescent="0.3">
      <c r="A31" s="228"/>
      <c r="B31" s="224" t="s">
        <v>295</v>
      </c>
      <c r="C31" s="223"/>
    </row>
    <row r="32" spans="1:3" ht="12" customHeight="1" x14ac:dyDescent="0.25">
      <c r="A32" s="225" t="s">
        <v>249</v>
      </c>
      <c r="B32" s="216" t="s">
        <v>296</v>
      </c>
      <c r="C32" s="226">
        <v>0.5</v>
      </c>
    </row>
    <row r="33" spans="1:3" ht="12" customHeight="1" x14ac:dyDescent="0.25">
      <c r="A33" s="227"/>
      <c r="B33" s="216" t="s">
        <v>291</v>
      </c>
      <c r="C33" s="222"/>
    </row>
    <row r="34" spans="1:3" ht="12" customHeight="1" thickBot="1" x14ac:dyDescent="0.3">
      <c r="A34" s="228"/>
      <c r="B34" s="224" t="s">
        <v>297</v>
      </c>
      <c r="C34" s="223"/>
    </row>
    <row r="35" spans="1:3" ht="12" customHeight="1" x14ac:dyDescent="0.25">
      <c r="A35" s="226">
        <v>2</v>
      </c>
      <c r="B35" s="216" t="s">
        <v>298</v>
      </c>
      <c r="C35" s="226">
        <v>0.05</v>
      </c>
    </row>
    <row r="36" spans="1:3" ht="12" customHeight="1" x14ac:dyDescent="0.25">
      <c r="A36" s="222"/>
      <c r="B36" s="216" t="s">
        <v>299</v>
      </c>
      <c r="C36" s="222"/>
    </row>
    <row r="37" spans="1:3" ht="12" customHeight="1" x14ac:dyDescent="0.25">
      <c r="A37" s="222"/>
      <c r="B37" s="216" t="s">
        <v>300</v>
      </c>
      <c r="C37" s="222"/>
    </row>
    <row r="38" spans="1:3" ht="12" customHeight="1" x14ac:dyDescent="0.25">
      <c r="A38" s="222"/>
      <c r="B38" s="216" t="s">
        <v>301</v>
      </c>
      <c r="C38" s="222"/>
    </row>
    <row r="39" spans="1:3" ht="12" customHeight="1" x14ac:dyDescent="0.25">
      <c r="A39" s="222"/>
      <c r="B39" s="216" t="s">
        <v>302</v>
      </c>
      <c r="C39" s="222"/>
    </row>
    <row r="40" spans="1:3" ht="12" customHeight="1" x14ac:dyDescent="0.25">
      <c r="A40" s="222"/>
      <c r="B40" s="216" t="s">
        <v>303</v>
      </c>
      <c r="C40" s="222"/>
    </row>
    <row r="41" spans="1:3" ht="12" customHeight="1" x14ac:dyDescent="0.25">
      <c r="A41" s="222"/>
      <c r="B41" s="216" t="s">
        <v>304</v>
      </c>
      <c r="C41" s="222"/>
    </row>
    <row r="42" spans="1:3" ht="12" customHeight="1" x14ac:dyDescent="0.25">
      <c r="A42" s="222"/>
      <c r="B42" s="216" t="s">
        <v>305</v>
      </c>
      <c r="C42" s="222"/>
    </row>
    <row r="43" spans="1:3" ht="12" customHeight="1" x14ac:dyDescent="0.25">
      <c r="A43" s="222"/>
      <c r="B43" s="216" t="s">
        <v>306</v>
      </c>
      <c r="C43" s="222"/>
    </row>
    <row r="44" spans="1:3" ht="12" customHeight="1" x14ac:dyDescent="0.25">
      <c r="A44" s="222"/>
      <c r="B44" s="216" t="s">
        <v>307</v>
      </c>
      <c r="C44" s="222"/>
    </row>
    <row r="45" spans="1:3" ht="12" customHeight="1" x14ac:dyDescent="0.25">
      <c r="A45" s="222"/>
      <c r="B45" s="216" t="s">
        <v>308</v>
      </c>
      <c r="C45" s="222"/>
    </row>
    <row r="46" spans="1:3" ht="12" customHeight="1" x14ac:dyDescent="0.25">
      <c r="A46" s="222"/>
      <c r="B46" s="216" t="s">
        <v>309</v>
      </c>
      <c r="C46" s="222"/>
    </row>
    <row r="47" spans="1:3" ht="12" customHeight="1" x14ac:dyDescent="0.25">
      <c r="A47" s="222"/>
      <c r="B47" s="216" t="s">
        <v>310</v>
      </c>
      <c r="C47" s="222"/>
    </row>
    <row r="48" spans="1:3" ht="12" customHeight="1" x14ac:dyDescent="0.25">
      <c r="A48" s="222"/>
      <c r="B48" s="216" t="s">
        <v>311</v>
      </c>
      <c r="C48" s="222"/>
    </row>
    <row r="49" spans="1:3" ht="12" customHeight="1" x14ac:dyDescent="0.25">
      <c r="A49" s="222"/>
      <c r="B49" s="216" t="s">
        <v>312</v>
      </c>
      <c r="C49" s="222"/>
    </row>
    <row r="50" spans="1:3" ht="12" customHeight="1" x14ac:dyDescent="0.25">
      <c r="A50" s="222"/>
      <c r="B50" s="216" t="s">
        <v>313</v>
      </c>
      <c r="C50" s="222"/>
    </row>
    <row r="51" spans="1:3" ht="12" customHeight="1" x14ac:dyDescent="0.25">
      <c r="A51" s="222"/>
      <c r="B51" s="216" t="s">
        <v>314</v>
      </c>
      <c r="C51" s="222"/>
    </row>
    <row r="52" spans="1:3" ht="12" customHeight="1" x14ac:dyDescent="0.25">
      <c r="A52" s="222"/>
      <c r="B52" s="216" t="s">
        <v>315</v>
      </c>
      <c r="C52" s="222"/>
    </row>
    <row r="53" spans="1:3" ht="12" customHeight="1" x14ac:dyDescent="0.25">
      <c r="A53" s="222"/>
      <c r="B53" s="216" t="s">
        <v>316</v>
      </c>
      <c r="C53" s="222"/>
    </row>
    <row r="54" spans="1:3" ht="12" customHeight="1" thickBot="1" x14ac:dyDescent="0.3">
      <c r="A54" s="223"/>
      <c r="B54" s="224" t="s">
        <v>317</v>
      </c>
      <c r="C54" s="223"/>
    </row>
    <row r="55" spans="1:3" ht="12" customHeight="1" x14ac:dyDescent="0.25">
      <c r="A55" s="226">
        <v>3</v>
      </c>
      <c r="B55" s="216" t="s">
        <v>318</v>
      </c>
      <c r="C55" s="226">
        <v>2.0099999999999998</v>
      </c>
    </row>
    <row r="56" spans="1:3" ht="12" customHeight="1" thickBot="1" x14ac:dyDescent="0.3">
      <c r="A56" s="223"/>
      <c r="B56" s="224" t="s">
        <v>312</v>
      </c>
      <c r="C56" s="223"/>
    </row>
  </sheetData>
  <mergeCells count="15">
    <mergeCell ref="A55:A56"/>
    <mergeCell ref="C55:C56"/>
    <mergeCell ref="A29:A31"/>
    <mergeCell ref="C29:C31"/>
    <mergeCell ref="A32:A34"/>
    <mergeCell ref="C32:C34"/>
    <mergeCell ref="A35:A54"/>
    <mergeCell ref="C35:C54"/>
    <mergeCell ref="A8:C8"/>
    <mergeCell ref="A9:C9"/>
    <mergeCell ref="A10:C10"/>
    <mergeCell ref="C12:C15"/>
    <mergeCell ref="A22:C22"/>
    <mergeCell ref="A23:A28"/>
    <mergeCell ref="C23:C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Тариф норм-в (ОТОПЛЕНИЕ)</vt:lpstr>
      <vt:lpstr>Норматив отопление (Гкал_м2)</vt:lpstr>
      <vt:lpstr>Тариф норм-в (ГВС)</vt:lpstr>
      <vt:lpstr>Тариф норм-в (ХВС)</vt:lpstr>
      <vt:lpstr>Тариф норм-в (СТОКИ)</vt:lpstr>
      <vt:lpstr>Тариф норм-в (СВЕТ)</vt:lpstr>
      <vt:lpstr>Электроснабжение кВт_чел_мес</vt:lpstr>
      <vt:lpstr>Электроснабжение ОДН</vt:lpstr>
      <vt:lpstr>'Норматив отопление (Гкал_м2)'!Заголовки_для_печати</vt:lpstr>
      <vt:lpstr>'Электроснабжение кВт_чел_мес'!Заголовки_для_печати</vt:lpstr>
      <vt:lpstr>'Норматив отопление (Гкал_м2)'!Область_печати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Olga1</dc:creator>
  <cp:lastModifiedBy>Olga1</cp:lastModifiedBy>
  <cp:lastPrinted>2015-08-03T06:18:37Z</cp:lastPrinted>
  <dcterms:created xsi:type="dcterms:W3CDTF">2015-07-22T05:45:20Z</dcterms:created>
  <dcterms:modified xsi:type="dcterms:W3CDTF">2015-08-03T06:18:39Z</dcterms:modified>
</cp:coreProperties>
</file>