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activeTab="6"/>
  </bookViews>
  <sheets>
    <sheet name="пр 3" sheetId="1" r:id="rId1"/>
    <sheet name="пр 6" sheetId="2" r:id="rId2"/>
    <sheet name="пр 8" sheetId="3" r:id="rId3"/>
    <sheet name="пр 9" sheetId="4" r:id="rId4"/>
    <sheet name="пр 10 табл.1" sheetId="5" r:id="rId5"/>
    <sheet name="пр 10 табл.2" sheetId="6" r:id="rId6"/>
    <sheet name="пр 7" sheetId="7" r:id="rId7"/>
  </sheets>
  <calcPr calcId="145621"/>
</workbook>
</file>

<file path=xl/calcChain.xml><?xml version="1.0" encoding="utf-8"?>
<calcChain xmlns="http://schemas.openxmlformats.org/spreadsheetml/2006/main">
  <c r="I22" i="7" l="1"/>
  <c r="H22" i="7"/>
  <c r="I21" i="7"/>
  <c r="I20" i="7"/>
  <c r="I19" i="7"/>
  <c r="I18" i="7"/>
  <c r="I17" i="7"/>
  <c r="I16" i="7"/>
  <c r="I15" i="7"/>
  <c r="I14" i="7"/>
  <c r="G22" i="7"/>
  <c r="F11" i="2" l="1"/>
  <c r="G30" i="2"/>
  <c r="F30" i="2"/>
  <c r="H388" i="3" l="1"/>
  <c r="G388" i="3"/>
  <c r="G387" i="3" s="1"/>
  <c r="H387" i="3"/>
  <c r="H353" i="3"/>
  <c r="H354" i="3"/>
  <c r="H333" i="3"/>
  <c r="G334" i="3"/>
  <c r="I345" i="3"/>
  <c r="H344" i="3"/>
  <c r="G344" i="3"/>
  <c r="G343" i="3" s="1"/>
  <c r="H258" i="3"/>
  <c r="G258" i="3"/>
  <c r="H253" i="3"/>
  <c r="G253" i="3"/>
  <c r="G252" i="3" s="1"/>
  <c r="H252" i="3"/>
  <c r="H236" i="3"/>
  <c r="G236" i="3"/>
  <c r="G235" i="3" s="1"/>
  <c r="H235" i="3"/>
  <c r="H203" i="3"/>
  <c r="H202" i="3" s="1"/>
  <c r="H198" i="3" s="1"/>
  <c r="G202" i="3"/>
  <c r="G203" i="3"/>
  <c r="I147" i="3"/>
  <c r="I148" i="3"/>
  <c r="I149" i="3"/>
  <c r="I150" i="3"/>
  <c r="I151" i="3"/>
  <c r="I113" i="3"/>
  <c r="I114" i="3"/>
  <c r="I112" i="3"/>
  <c r="G108" i="3"/>
  <c r="G107" i="3" s="1"/>
  <c r="H108" i="3"/>
  <c r="H107" i="3" s="1"/>
  <c r="H90" i="3"/>
  <c r="G90" i="3"/>
  <c r="I344" i="3" l="1"/>
  <c r="H343" i="3"/>
  <c r="I343" i="3" s="1"/>
  <c r="H65" i="3"/>
  <c r="G65" i="3"/>
  <c r="H71" i="3"/>
  <c r="G71" i="3"/>
  <c r="G70" i="3" s="1"/>
  <c r="H70" i="3"/>
  <c r="G62" i="3"/>
  <c r="G61" i="3" s="1"/>
  <c r="H62" i="3"/>
  <c r="H61" i="3" s="1"/>
  <c r="H66" i="3"/>
  <c r="G67" i="3"/>
  <c r="G66" i="3" s="1"/>
  <c r="H67" i="3"/>
  <c r="I74" i="3"/>
  <c r="H22" i="3"/>
  <c r="H21" i="3" s="1"/>
  <c r="G22" i="3"/>
  <c r="G21" i="3" s="1"/>
  <c r="I28" i="3"/>
  <c r="H26" i="3"/>
  <c r="G26" i="3"/>
  <c r="G25" i="3" s="1"/>
  <c r="H232" i="3"/>
  <c r="H231" i="3" s="1"/>
  <c r="H227" i="3"/>
  <c r="H226" i="3"/>
  <c r="I281" i="3"/>
  <c r="I280" i="3"/>
  <c r="I279" i="3"/>
  <c r="I278" i="3"/>
  <c r="I277" i="3"/>
  <c r="I276" i="3"/>
  <c r="H275" i="3"/>
  <c r="G275" i="3"/>
  <c r="H293" i="3"/>
  <c r="H304" i="3"/>
  <c r="I368" i="3"/>
  <c r="I369" i="3"/>
  <c r="I370" i="3"/>
  <c r="I371" i="3"/>
  <c r="I372" i="3"/>
  <c r="G384" i="3"/>
  <c r="G383" i="3"/>
  <c r="H348" i="3"/>
  <c r="I348" i="3" s="1"/>
  <c r="G340" i="3"/>
  <c r="G339" i="3"/>
  <c r="G338" i="3" s="1"/>
  <c r="G336" i="3"/>
  <c r="G335" i="3" s="1"/>
  <c r="G305" i="3"/>
  <c r="G293" i="3"/>
  <c r="G251" i="3"/>
  <c r="G232" i="3"/>
  <c r="G231" i="3"/>
  <c r="G227" i="3"/>
  <c r="G226" i="3" s="1"/>
  <c r="G198" i="3"/>
  <c r="G183" i="3"/>
  <c r="H157" i="3"/>
  <c r="G157" i="3"/>
  <c r="G149" i="3"/>
  <c r="G148" i="3" s="1"/>
  <c r="G147" i="3" s="1"/>
  <c r="G136" i="3"/>
  <c r="G135" i="3" s="1"/>
  <c r="G134" i="3" s="1"/>
  <c r="G130" i="3" s="1"/>
  <c r="G129" i="3" s="1"/>
  <c r="G128" i="3" s="1"/>
  <c r="G106" i="3"/>
  <c r="G115" i="3"/>
  <c r="G89" i="3"/>
  <c r="G39" i="3"/>
  <c r="G38" i="3" s="1"/>
  <c r="G34" i="3" s="1"/>
  <c r="G33" i="3" s="1"/>
  <c r="G29" i="3"/>
  <c r="G327" i="2"/>
  <c r="G321" i="2"/>
  <c r="G287" i="2"/>
  <c r="G282" i="2" s="1"/>
  <c r="G264" i="2"/>
  <c r="G263" i="2" s="1"/>
  <c r="G235" i="2"/>
  <c r="G228" i="2"/>
  <c r="F228" i="2"/>
  <c r="G195" i="2"/>
  <c r="G196" i="2"/>
  <c r="F196" i="2"/>
  <c r="G184" i="2"/>
  <c r="F187" i="2"/>
  <c r="F85" i="2"/>
  <c r="G11" i="2"/>
  <c r="G58" i="2"/>
  <c r="F58" i="2"/>
  <c r="H230" i="3" l="1"/>
  <c r="H225" i="3" s="1"/>
  <c r="H224" i="3" s="1"/>
  <c r="H223" i="3" s="1"/>
  <c r="H60" i="3"/>
  <c r="H59" i="3" s="1"/>
  <c r="G60" i="3"/>
  <c r="G20" i="3"/>
  <c r="G16" i="3" s="1"/>
  <c r="I26" i="3"/>
  <c r="H25" i="3"/>
  <c r="I25" i="3" s="1"/>
  <c r="G379" i="3"/>
  <c r="G378" i="3" s="1"/>
  <c r="H347" i="3"/>
  <c r="I347" i="3" s="1"/>
  <c r="G230" i="3"/>
  <c r="G225" i="3"/>
  <c r="G224" i="3" s="1"/>
  <c r="G332" i="2"/>
  <c r="F332" i="2"/>
  <c r="F334" i="2"/>
  <c r="G338" i="2"/>
  <c r="F338" i="2"/>
  <c r="F337" i="2" s="1"/>
  <c r="H339" i="2"/>
  <c r="H321" i="2"/>
  <c r="H322" i="2"/>
  <c r="H323" i="2"/>
  <c r="H324" i="2"/>
  <c r="H325" i="2"/>
  <c r="H326" i="2"/>
  <c r="G265" i="2"/>
  <c r="G279" i="2"/>
  <c r="F279" i="2"/>
  <c r="H281" i="2"/>
  <c r="H54" i="2"/>
  <c r="H55" i="2"/>
  <c r="H56" i="2"/>
  <c r="H57" i="2"/>
  <c r="G37" i="2"/>
  <c r="H68" i="2"/>
  <c r="H69" i="2"/>
  <c r="H70" i="2"/>
  <c r="H71" i="2"/>
  <c r="H72" i="2"/>
  <c r="H73" i="2"/>
  <c r="H74" i="2"/>
  <c r="H75" i="2"/>
  <c r="H224" i="2"/>
  <c r="H225" i="2"/>
  <c r="H226" i="2"/>
  <c r="H227" i="2"/>
  <c r="G187" i="2"/>
  <c r="H191" i="2"/>
  <c r="H194" i="2"/>
  <c r="H193" i="2"/>
  <c r="H192" i="2"/>
  <c r="G149" i="2"/>
  <c r="F149" i="2"/>
  <c r="F148" i="2" s="1"/>
  <c r="F140" i="2"/>
  <c r="G140" i="2"/>
  <c r="G116" i="2"/>
  <c r="G117" i="2"/>
  <c r="G115" i="2"/>
  <c r="F115" i="2"/>
  <c r="G120" i="2"/>
  <c r="G121" i="2"/>
  <c r="F121" i="2"/>
  <c r="F120" i="2" s="1"/>
  <c r="H124" i="2"/>
  <c r="G112" i="2"/>
  <c r="F92" i="2"/>
  <c r="F96" i="2"/>
  <c r="G101" i="2"/>
  <c r="G102" i="2"/>
  <c r="H104" i="2"/>
  <c r="F102" i="2"/>
  <c r="F101" i="2" s="1"/>
  <c r="F287" i="2"/>
  <c r="F186" i="2"/>
  <c r="F185" i="2" s="1"/>
  <c r="F357" i="2"/>
  <c r="F333" i="2"/>
  <c r="F330" i="2"/>
  <c r="F329" i="2"/>
  <c r="F321" i="2"/>
  <c r="F278" i="2"/>
  <c r="F275" i="2"/>
  <c r="F274" i="2" s="1"/>
  <c r="F265" i="2"/>
  <c r="F260" i="2"/>
  <c r="F259" i="2" s="1"/>
  <c r="F255" i="2" s="1"/>
  <c r="F240" i="2"/>
  <c r="F236" i="2"/>
  <c r="F210" i="2"/>
  <c r="F202" i="2"/>
  <c r="F201" i="2" s="1"/>
  <c r="F197" i="2" s="1"/>
  <c r="F168" i="2"/>
  <c r="F145" i="2"/>
  <c r="F144" i="2" s="1"/>
  <c r="F139" i="2"/>
  <c r="F135" i="2"/>
  <c r="F134" i="2" s="1"/>
  <c r="F130" i="2" s="1"/>
  <c r="F117" i="2"/>
  <c r="F116" i="2" s="1"/>
  <c r="F112" i="2"/>
  <c r="F111" i="2" s="1"/>
  <c r="F105" i="2"/>
  <c r="F98" i="2"/>
  <c r="F97" i="2" s="1"/>
  <c r="H20" i="3" l="1"/>
  <c r="H16" i="3" s="1"/>
  <c r="H338" i="2"/>
  <c r="G337" i="2"/>
  <c r="H337" i="2" s="1"/>
  <c r="F110" i="2"/>
  <c r="H101" i="2"/>
  <c r="H102" i="2"/>
  <c r="F328" i="2"/>
  <c r="F270" i="2"/>
  <c r="F269" i="2" s="1"/>
  <c r="F143" i="2"/>
  <c r="F138" i="2" s="1"/>
  <c r="F37" i="2"/>
  <c r="F32" i="2"/>
  <c r="F31" i="2" s="1"/>
  <c r="F25" i="2"/>
  <c r="D38" i="1"/>
  <c r="D40" i="1"/>
  <c r="D36" i="1"/>
  <c r="D34" i="1"/>
  <c r="C43" i="1" l="1"/>
  <c r="C52" i="1"/>
  <c r="E69" i="1"/>
  <c r="E70" i="1"/>
  <c r="E71" i="1"/>
  <c r="C72" i="1"/>
  <c r="C44" i="1"/>
  <c r="C47" i="1"/>
  <c r="C30" i="1"/>
  <c r="C14" i="1" s="1"/>
  <c r="C27" i="1"/>
  <c r="C20" i="1"/>
  <c r="F20" i="4" l="1"/>
  <c r="G16" i="4"/>
  <c r="G20" i="4"/>
  <c r="G24" i="4"/>
  <c r="H25" i="4"/>
  <c r="H24" i="4" s="1"/>
  <c r="H21" i="4"/>
  <c r="H20" i="4" s="1"/>
  <c r="H19" i="4"/>
  <c r="H18" i="4" s="1"/>
  <c r="H17" i="4"/>
  <c r="H16" i="4" s="1"/>
  <c r="H29" i="4"/>
  <c r="H28" i="4" s="1"/>
  <c r="G28" i="4"/>
  <c r="F24" i="4"/>
  <c r="G18" i="4"/>
  <c r="F18" i="4"/>
  <c r="E13" i="6"/>
  <c r="E14" i="6"/>
  <c r="E15" i="6"/>
  <c r="E16" i="6"/>
  <c r="E17" i="6"/>
  <c r="E12" i="6"/>
  <c r="D11" i="6"/>
  <c r="G12" i="2"/>
  <c r="G14" i="4" l="1"/>
  <c r="F14" i="4"/>
  <c r="E19" i="5"/>
  <c r="E18" i="5"/>
  <c r="E17" i="5"/>
  <c r="E16" i="5"/>
  <c r="E15" i="5"/>
  <c r="E14" i="5"/>
  <c r="C21" i="5"/>
  <c r="H384" i="3"/>
  <c r="H383" i="3" s="1"/>
  <c r="H379" i="3" s="1"/>
  <c r="G333" i="3"/>
  <c r="H340" i="3"/>
  <c r="H339" i="3" s="1"/>
  <c r="H338" i="3" s="1"/>
  <c r="H336" i="3"/>
  <c r="H335" i="3" s="1"/>
  <c r="H251" i="3"/>
  <c r="H250" i="3" s="1"/>
  <c r="H222" i="3" s="1"/>
  <c r="I229" i="3"/>
  <c r="H211" i="3"/>
  <c r="I211" i="3" s="1"/>
  <c r="H183" i="3"/>
  <c r="I183" i="3" s="1"/>
  <c r="I17" i="3"/>
  <c r="I18" i="3"/>
  <c r="I19" i="3"/>
  <c r="I23" i="3"/>
  <c r="I24" i="3"/>
  <c r="I42" i="3"/>
  <c r="I43" i="3"/>
  <c r="I44" i="3"/>
  <c r="I45" i="3"/>
  <c r="I46" i="3"/>
  <c r="I47" i="3"/>
  <c r="I50" i="3"/>
  <c r="I51" i="3"/>
  <c r="I52" i="3"/>
  <c r="I53" i="3"/>
  <c r="I54" i="3"/>
  <c r="I55" i="3"/>
  <c r="I56" i="3"/>
  <c r="I57" i="3"/>
  <c r="I58" i="3"/>
  <c r="I79" i="3"/>
  <c r="I80" i="3"/>
  <c r="I81" i="3"/>
  <c r="I82" i="3"/>
  <c r="I83" i="3"/>
  <c r="I84" i="3"/>
  <c r="I85" i="3"/>
  <c r="I86" i="3"/>
  <c r="I87" i="3"/>
  <c r="I88" i="3"/>
  <c r="I91" i="3"/>
  <c r="I92" i="3"/>
  <c r="I93" i="3"/>
  <c r="I101" i="3"/>
  <c r="I102" i="3"/>
  <c r="I103" i="3"/>
  <c r="I104" i="3"/>
  <c r="I109" i="3"/>
  <c r="I110" i="3"/>
  <c r="I111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31" i="3"/>
  <c r="I132" i="3"/>
  <c r="I133" i="3"/>
  <c r="I143" i="3"/>
  <c r="I144" i="3"/>
  <c r="I145" i="3"/>
  <c r="I146" i="3"/>
  <c r="I152" i="3"/>
  <c r="I153" i="3"/>
  <c r="I154" i="3"/>
  <c r="I155" i="3"/>
  <c r="I156" i="3"/>
  <c r="I158" i="3"/>
  <c r="I159" i="3"/>
  <c r="I160" i="3"/>
  <c r="I161" i="3"/>
  <c r="I162" i="3"/>
  <c r="I163" i="3"/>
  <c r="I164" i="3"/>
  <c r="I165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200" i="3"/>
  <c r="I201" i="3"/>
  <c r="I212" i="3"/>
  <c r="I213" i="3"/>
  <c r="I214" i="3"/>
  <c r="I215" i="3"/>
  <c r="I216" i="3"/>
  <c r="I217" i="3"/>
  <c r="I218" i="3"/>
  <c r="I219" i="3"/>
  <c r="I220" i="3"/>
  <c r="I221" i="3"/>
  <c r="I238" i="3"/>
  <c r="I240" i="3"/>
  <c r="I241" i="3"/>
  <c r="I242" i="3"/>
  <c r="I243" i="3"/>
  <c r="I244" i="3"/>
  <c r="I245" i="3"/>
  <c r="I246" i="3"/>
  <c r="I247" i="3"/>
  <c r="I248" i="3"/>
  <c r="I249" i="3"/>
  <c r="I269" i="3"/>
  <c r="I270" i="3"/>
  <c r="I271" i="3"/>
  <c r="I272" i="3"/>
  <c r="I273" i="3"/>
  <c r="I274" i="3"/>
  <c r="I275" i="3"/>
  <c r="I282" i="3"/>
  <c r="I283" i="3"/>
  <c r="I284" i="3"/>
  <c r="I285" i="3"/>
  <c r="I286" i="3"/>
  <c r="I287" i="3"/>
  <c r="I288" i="3"/>
  <c r="I289" i="3"/>
  <c r="I290" i="3"/>
  <c r="I291" i="3"/>
  <c r="I292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41" i="3"/>
  <c r="I342" i="3"/>
  <c r="I350" i="3"/>
  <c r="I364" i="3"/>
  <c r="I365" i="3"/>
  <c r="I366" i="3"/>
  <c r="I367" i="3"/>
  <c r="I385" i="3"/>
  <c r="I386" i="3"/>
  <c r="I389" i="3"/>
  <c r="G354" i="3"/>
  <c r="G353" i="3" s="1"/>
  <c r="G304" i="3"/>
  <c r="G299" i="3" s="1"/>
  <c r="G178" i="3"/>
  <c r="G166" i="3" s="1"/>
  <c r="G105" i="3"/>
  <c r="G342" i="2"/>
  <c r="G341" i="2" s="1"/>
  <c r="G260" i="2"/>
  <c r="G259" i="2" s="1"/>
  <c r="H259" i="2" s="1"/>
  <c r="G240" i="2"/>
  <c r="G168" i="2"/>
  <c r="H168" i="2" s="1"/>
  <c r="G98" i="2"/>
  <c r="H93" i="2"/>
  <c r="H94" i="2"/>
  <c r="H95" i="2"/>
  <c r="H99" i="2"/>
  <c r="H100" i="2"/>
  <c r="H63" i="2"/>
  <c r="H64" i="2"/>
  <c r="H65" i="2"/>
  <c r="H66" i="2"/>
  <c r="H67" i="2"/>
  <c r="G32" i="2"/>
  <c r="H13" i="2"/>
  <c r="H14" i="2"/>
  <c r="H15" i="2"/>
  <c r="H16" i="2"/>
  <c r="H17" i="2"/>
  <c r="H18" i="2"/>
  <c r="H19" i="2"/>
  <c r="H20" i="2"/>
  <c r="H21" i="2"/>
  <c r="H22" i="2"/>
  <c r="H23" i="2"/>
  <c r="H24" i="2"/>
  <c r="H27" i="2"/>
  <c r="H28" i="2"/>
  <c r="H29" i="2"/>
  <c r="H33" i="2"/>
  <c r="H34" i="2"/>
  <c r="H35" i="2"/>
  <c r="H36" i="2"/>
  <c r="H48" i="2"/>
  <c r="H49" i="2"/>
  <c r="H50" i="2"/>
  <c r="H51" i="2"/>
  <c r="H52" i="2"/>
  <c r="H53" i="2"/>
  <c r="H80" i="2"/>
  <c r="H81" i="2"/>
  <c r="H82" i="2"/>
  <c r="H83" i="2"/>
  <c r="H86" i="2"/>
  <c r="H87" i="2"/>
  <c r="H88" i="2"/>
  <c r="H89" i="2"/>
  <c r="H90" i="2"/>
  <c r="H141" i="2"/>
  <c r="H142" i="2"/>
  <c r="H146" i="2"/>
  <c r="H147" i="2"/>
  <c r="H151" i="2"/>
  <c r="H153" i="2"/>
  <c r="H154" i="2"/>
  <c r="H155" i="2"/>
  <c r="H156" i="2"/>
  <c r="H157" i="2"/>
  <c r="H158" i="2"/>
  <c r="H159" i="2"/>
  <c r="H160" i="2"/>
  <c r="H161" i="2"/>
  <c r="H162" i="2"/>
  <c r="H164" i="2"/>
  <c r="H165" i="2"/>
  <c r="H166" i="2"/>
  <c r="H167" i="2"/>
  <c r="H169" i="2"/>
  <c r="H170" i="2"/>
  <c r="H171" i="2"/>
  <c r="H175" i="2"/>
  <c r="H176" i="2"/>
  <c r="H177" i="2"/>
  <c r="H178" i="2"/>
  <c r="H179" i="2"/>
  <c r="H180" i="2"/>
  <c r="H181" i="2"/>
  <c r="H182" i="2"/>
  <c r="H183" i="2"/>
  <c r="H188" i="2"/>
  <c r="H189" i="2"/>
  <c r="H190" i="2"/>
  <c r="H198" i="2"/>
  <c r="H199" i="2"/>
  <c r="H200" i="2"/>
  <c r="H215" i="2"/>
  <c r="H216" i="2"/>
  <c r="H217" i="2"/>
  <c r="H218" i="2"/>
  <c r="H219" i="2"/>
  <c r="H221" i="2"/>
  <c r="H222" i="2"/>
  <c r="H223" i="2"/>
  <c r="H236" i="2"/>
  <c r="H237" i="2"/>
  <c r="H238" i="2"/>
  <c r="H239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60" i="2"/>
  <c r="H276" i="2"/>
  <c r="H277" i="2"/>
  <c r="H280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35" i="2"/>
  <c r="H336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F235" i="2"/>
  <c r="F220" i="2"/>
  <c r="F163" i="2"/>
  <c r="F12" i="2"/>
  <c r="E36" i="1"/>
  <c r="D44" i="1"/>
  <c r="E44" i="1" s="1"/>
  <c r="D20" i="1"/>
  <c r="D17" i="1"/>
  <c r="D15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1" i="1"/>
  <c r="E32" i="1"/>
  <c r="E34" i="1"/>
  <c r="E35" i="1"/>
  <c r="E37" i="1"/>
  <c r="E38" i="1"/>
  <c r="E39" i="1"/>
  <c r="E40" i="1"/>
  <c r="E41" i="1"/>
  <c r="E45" i="1"/>
  <c r="E46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3" i="1"/>
  <c r="E74" i="1"/>
  <c r="H14" i="4" l="1"/>
  <c r="I90" i="3"/>
  <c r="H89" i="3"/>
  <c r="H49" i="3" s="1"/>
  <c r="H378" i="3"/>
  <c r="H373" i="3"/>
  <c r="H352" i="3" s="1"/>
  <c r="G59" i="3"/>
  <c r="G49" i="3" s="1"/>
  <c r="G48" i="3" s="1"/>
  <c r="I203" i="3"/>
  <c r="G298" i="3"/>
  <c r="F264" i="2"/>
  <c r="F263" i="2" s="1"/>
  <c r="H342" i="2"/>
  <c r="G340" i="2"/>
  <c r="H340" i="2" s="1"/>
  <c r="H341" i="2"/>
  <c r="I232" i="3"/>
  <c r="I235" i="3"/>
  <c r="I108" i="3"/>
  <c r="H334" i="3"/>
  <c r="I231" i="3"/>
  <c r="H346" i="3"/>
  <c r="I346" i="3" s="1"/>
  <c r="I236" i="3"/>
  <c r="G223" i="3"/>
  <c r="G250" i="3"/>
  <c r="I233" i="3"/>
  <c r="I234" i="3"/>
  <c r="I202" i="3"/>
  <c r="G373" i="3"/>
  <c r="G352" i="3" s="1"/>
  <c r="G15" i="3"/>
  <c r="G14" i="3" s="1"/>
  <c r="G13" i="3" s="1"/>
  <c r="H98" i="2"/>
  <c r="H240" i="2"/>
  <c r="F327" i="2"/>
  <c r="F282" i="2" s="1"/>
  <c r="F129" i="2"/>
  <c r="C11" i="6"/>
  <c r="E11" i="6" s="1"/>
  <c r="D21" i="5"/>
  <c r="E21" i="5" s="1"/>
  <c r="I340" i="3"/>
  <c r="I304" i="3"/>
  <c r="I157" i="3"/>
  <c r="H115" i="3"/>
  <c r="I115" i="3" s="1"/>
  <c r="G334" i="2"/>
  <c r="H334" i="2" s="1"/>
  <c r="H279" i="2"/>
  <c r="G275" i="2"/>
  <c r="H275" i="2" s="1"/>
  <c r="G220" i="2"/>
  <c r="H220" i="2" s="1"/>
  <c r="G163" i="2"/>
  <c r="H163" i="2" s="1"/>
  <c r="G145" i="2"/>
  <c r="H140" i="2"/>
  <c r="G97" i="2"/>
  <c r="G96" i="2" s="1"/>
  <c r="G92" i="2" s="1"/>
  <c r="H32" i="2"/>
  <c r="G31" i="2"/>
  <c r="G26" i="2"/>
  <c r="H12" i="2"/>
  <c r="D72" i="1"/>
  <c r="E72" i="1" s="1"/>
  <c r="D52" i="1"/>
  <c r="E52" i="1" s="1"/>
  <c r="D47" i="1"/>
  <c r="D30" i="1"/>
  <c r="E30" i="1" s="1"/>
  <c r="D27" i="1"/>
  <c r="I89" i="3" l="1"/>
  <c r="H299" i="3"/>
  <c r="H298" i="3" s="1"/>
  <c r="H106" i="3"/>
  <c r="H105" i="3" s="1"/>
  <c r="I105" i="3" s="1"/>
  <c r="G351" i="3"/>
  <c r="I230" i="3"/>
  <c r="H287" i="2"/>
  <c r="F195" i="2"/>
  <c r="F184" i="2"/>
  <c r="H26" i="2"/>
  <c r="G25" i="2"/>
  <c r="F109" i="2"/>
  <c r="G139" i="2"/>
  <c r="H139" i="2" s="1"/>
  <c r="D14" i="1"/>
  <c r="E14" i="1" s="1"/>
  <c r="I107" i="3"/>
  <c r="G222" i="3"/>
  <c r="I387" i="3"/>
  <c r="I388" i="3"/>
  <c r="I383" i="3"/>
  <c r="I384" i="3"/>
  <c r="I21" i="3"/>
  <c r="I22" i="3"/>
  <c r="G278" i="2"/>
  <c r="H278" i="2" s="1"/>
  <c r="H25" i="2"/>
  <c r="H97" i="2"/>
  <c r="G274" i="2"/>
  <c r="H274" i="2" s="1"/>
  <c r="H31" i="2"/>
  <c r="G186" i="2"/>
  <c r="G185" i="2" s="1"/>
  <c r="G333" i="2"/>
  <c r="G148" i="2"/>
  <c r="H148" i="2" s="1"/>
  <c r="H149" i="2"/>
  <c r="G144" i="2"/>
  <c r="H145" i="2"/>
  <c r="F91" i="2"/>
  <c r="E47" i="1"/>
  <c r="D43" i="1"/>
  <c r="D42" i="1" s="1"/>
  <c r="E27" i="1"/>
  <c r="I106" i="3" l="1"/>
  <c r="G11" i="3"/>
  <c r="F84" i="2"/>
  <c r="F10" i="2" s="1"/>
  <c r="H187" i="2"/>
  <c r="H186" i="2"/>
  <c r="D75" i="1"/>
  <c r="I16" i="3"/>
  <c r="I20" i="3"/>
  <c r="I338" i="3"/>
  <c r="I339" i="3"/>
  <c r="H332" i="2"/>
  <c r="H333" i="2"/>
  <c r="H184" i="2"/>
  <c r="H185" i="2"/>
  <c r="G143" i="2"/>
  <c r="H144" i="2"/>
  <c r="H96" i="2"/>
  <c r="H92" i="2"/>
  <c r="H42" i="2"/>
  <c r="H41" i="2"/>
  <c r="H40" i="2"/>
  <c r="H39" i="2"/>
  <c r="H38" i="2"/>
  <c r="H37" i="2"/>
  <c r="H30" i="2"/>
  <c r="H43" i="2"/>
  <c r="H44" i="2"/>
  <c r="H45" i="2"/>
  <c r="H46" i="2"/>
  <c r="H47" i="2"/>
  <c r="H59" i="2"/>
  <c r="H58" i="2"/>
  <c r="H11" i="2"/>
  <c r="H60" i="2"/>
  <c r="H61" i="2"/>
  <c r="H62" i="2"/>
  <c r="G91" i="2"/>
  <c r="H105" i="2"/>
  <c r="H106" i="2"/>
  <c r="H107" i="2"/>
  <c r="H108" i="2"/>
  <c r="H113" i="2"/>
  <c r="H112" i="2"/>
  <c r="G111" i="2"/>
  <c r="H118" i="2"/>
  <c r="H119" i="2"/>
  <c r="H117" i="2"/>
  <c r="H122" i="2"/>
  <c r="H123" i="2"/>
  <c r="H121" i="2"/>
  <c r="H120" i="2"/>
  <c r="H116" i="2"/>
  <c r="H111" i="2" l="1"/>
  <c r="G110" i="2"/>
  <c r="G109" i="2" s="1"/>
  <c r="H91" i="2"/>
  <c r="H143" i="2"/>
  <c r="G138" i="2"/>
  <c r="H138" i="2" s="1"/>
  <c r="H115" i="2"/>
  <c r="H110" i="2" l="1"/>
  <c r="H109" i="2" l="1"/>
  <c r="H133" i="2"/>
  <c r="H132" i="2"/>
  <c r="H131" i="2"/>
  <c r="G130" i="2"/>
  <c r="H130" i="2" l="1"/>
  <c r="G129" i="2"/>
  <c r="G85" i="2" s="1"/>
  <c r="H205" i="2"/>
  <c r="H206" i="2"/>
  <c r="H207" i="2"/>
  <c r="H208" i="2"/>
  <c r="H209" i="2"/>
  <c r="H85" i="2" l="1"/>
  <c r="H129" i="2"/>
  <c r="H258" i="2"/>
  <c r="H261" i="2"/>
  <c r="H262" i="2"/>
  <c r="H257" i="2"/>
  <c r="H256" i="2"/>
  <c r="G255" i="2"/>
  <c r="H235" i="2" s="1"/>
  <c r="H268" i="2"/>
  <c r="H267" i="2"/>
  <c r="H266" i="2"/>
  <c r="H265" i="2"/>
  <c r="H273" i="2"/>
  <c r="H272" i="2"/>
  <c r="G270" i="2"/>
  <c r="H270" i="2" s="1"/>
  <c r="H271" i="2"/>
  <c r="G269" i="2" l="1"/>
  <c r="H255" i="2"/>
  <c r="G330" i="2"/>
  <c r="H330" i="2" s="1"/>
  <c r="H331" i="2"/>
  <c r="G329" i="2" l="1"/>
  <c r="H269" i="2"/>
  <c r="H264" i="2" l="1"/>
  <c r="G328" i="2"/>
  <c r="H329" i="2"/>
  <c r="H263" i="2" l="1"/>
  <c r="H328" i="2"/>
  <c r="H327" i="2" l="1"/>
  <c r="H359" i="2"/>
  <c r="H360" i="2"/>
  <c r="H361" i="2"/>
  <c r="H358" i="2"/>
  <c r="H357" i="2"/>
  <c r="H228" i="2"/>
  <c r="H282" i="2" l="1"/>
  <c r="I32" i="3" l="1"/>
  <c r="I31" i="3"/>
  <c r="H29" i="3"/>
  <c r="I29" i="3" s="1"/>
  <c r="I30" i="3"/>
  <c r="H15" i="3" l="1"/>
  <c r="I15" i="3" l="1"/>
  <c r="I37" i="3"/>
  <c r="I36" i="3"/>
  <c r="I35" i="3"/>
  <c r="I63" i="3"/>
  <c r="I61" i="3" l="1"/>
  <c r="I62" i="3"/>
  <c r="I70" i="3" l="1"/>
  <c r="I71" i="3"/>
  <c r="I69" i="3"/>
  <c r="I73" i="3"/>
  <c r="I67" i="3"/>
  <c r="I68" i="3"/>
  <c r="I72" i="3"/>
  <c r="I140" i="3"/>
  <c r="I138" i="3"/>
  <c r="I141" i="3"/>
  <c r="I142" i="3"/>
  <c r="I139" i="3"/>
  <c r="I198" i="3" l="1"/>
  <c r="I180" i="3"/>
  <c r="I205" i="3"/>
  <c r="I182" i="3"/>
  <c r="I199" i="3"/>
  <c r="I181" i="3"/>
  <c r="I204" i="3"/>
  <c r="I179" i="3"/>
  <c r="H178" i="3"/>
  <c r="I226" i="3"/>
  <c r="I227" i="3"/>
  <c r="I224" i="3"/>
  <c r="I225" i="3"/>
  <c r="I228" i="3"/>
  <c r="I252" i="3"/>
  <c r="I259" i="3"/>
  <c r="I258" i="3"/>
  <c r="I255" i="3"/>
  <c r="I261" i="3"/>
  <c r="I260" i="3"/>
  <c r="I253" i="3"/>
  <c r="I266" i="3"/>
  <c r="I251" i="3"/>
  <c r="I264" i="3"/>
  <c r="I263" i="3"/>
  <c r="I262" i="3"/>
  <c r="I268" i="3"/>
  <c r="I256" i="3"/>
  <c r="I257" i="3"/>
  <c r="I267" i="3"/>
  <c r="I265" i="3"/>
  <c r="I254" i="3"/>
  <c r="I178" i="3" l="1"/>
  <c r="H166" i="3"/>
  <c r="I66" i="3"/>
  <c r="I223" i="3"/>
  <c r="I65" i="3" l="1"/>
  <c r="I250" i="3"/>
  <c r="I293" i="3"/>
  <c r="I222" i="3"/>
  <c r="I294" i="3"/>
  <c r="I295" i="3"/>
  <c r="I296" i="3"/>
  <c r="I297" i="3"/>
  <c r="I334" i="3"/>
  <c r="I335" i="3"/>
  <c r="I336" i="3"/>
  <c r="I337" i="3"/>
  <c r="I60" i="3" l="1"/>
  <c r="I299" i="3"/>
  <c r="I298" i="3"/>
  <c r="I333" i="3"/>
  <c r="I358" i="3"/>
  <c r="I360" i="3"/>
  <c r="I363" i="3"/>
  <c r="I362" i="3"/>
  <c r="I359" i="3"/>
  <c r="I356" i="3"/>
  <c r="I361" i="3"/>
  <c r="I355" i="3"/>
  <c r="I357" i="3"/>
  <c r="I49" i="3" l="1"/>
  <c r="I59" i="3"/>
  <c r="I353" i="3"/>
  <c r="I354" i="3"/>
  <c r="I374" i="3"/>
  <c r="I373" i="3"/>
  <c r="I382" i="3"/>
  <c r="I381" i="3"/>
  <c r="I376" i="3"/>
  <c r="I375" i="3"/>
  <c r="I379" i="3"/>
  <c r="I380" i="3"/>
  <c r="I378" i="3"/>
  <c r="I377" i="3"/>
  <c r="H351" i="3" l="1"/>
  <c r="I351" i="3" s="1"/>
  <c r="I352" i="3"/>
  <c r="I166" i="3"/>
  <c r="G203" i="2" l="1"/>
  <c r="H203" i="2" s="1"/>
  <c r="H204" i="2"/>
  <c r="G202" i="2" l="1"/>
  <c r="H202" i="2" l="1"/>
  <c r="G201" i="2"/>
  <c r="H136" i="3"/>
  <c r="I136" i="3" s="1"/>
  <c r="I137" i="3"/>
  <c r="H201" i="2" l="1"/>
  <c r="G197" i="2"/>
  <c r="H135" i="3"/>
  <c r="H134" i="3" s="1"/>
  <c r="I170" i="3"/>
  <c r="I172" i="3"/>
  <c r="I169" i="3"/>
  <c r="H40" i="3"/>
  <c r="I134" i="3" l="1"/>
  <c r="H130" i="3"/>
  <c r="I135" i="3"/>
  <c r="H197" i="2"/>
  <c r="H39" i="3"/>
  <c r="H129" i="3" l="1"/>
  <c r="I130" i="3"/>
  <c r="G84" i="2"/>
  <c r="G10" i="2" s="1"/>
  <c r="H196" i="2"/>
  <c r="H38" i="3"/>
  <c r="H34" i="3" s="1"/>
  <c r="I167" i="3"/>
  <c r="I168" i="3"/>
  <c r="H230" i="2"/>
  <c r="H231" i="2"/>
  <c r="H229" i="2"/>
  <c r="H128" i="3" l="1"/>
  <c r="I129" i="3"/>
  <c r="I34" i="3"/>
  <c r="H33" i="3"/>
  <c r="H195" i="2"/>
  <c r="H234" i="2"/>
  <c r="I171" i="3"/>
  <c r="H233" i="2"/>
  <c r="H232" i="2"/>
  <c r="E43" i="1"/>
  <c r="C75" i="1"/>
  <c r="E75" i="1" s="1"/>
  <c r="C42" i="1"/>
  <c r="E42" i="1" s="1"/>
  <c r="I128" i="3" l="1"/>
  <c r="H48" i="3"/>
  <c r="I48" i="3" s="1"/>
  <c r="I33" i="3"/>
  <c r="H14" i="3"/>
  <c r="H84" i="2"/>
  <c r="H10" i="2"/>
  <c r="I14" i="3" l="1"/>
  <c r="H13" i="3"/>
  <c r="I13" i="3" l="1"/>
  <c r="H11" i="3"/>
  <c r="I11" i="3" s="1"/>
</calcChain>
</file>

<file path=xl/sharedStrings.xml><?xml version="1.0" encoding="utf-8"?>
<sst xmlns="http://schemas.openxmlformats.org/spreadsheetml/2006/main" count="3522" uniqueCount="485">
  <si>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</si>
  <si>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</si>
  <si>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</si>
  <si>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</si>
  <si>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</si>
  <si>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</si>
  <si>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</si>
  <si>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</si>
  <si>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</si>
  <si>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</si>
  <si>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</si>
  <si>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</si>
  <si>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</si>
  <si>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</si>
  <si>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</si>
  <si>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</si>
  <si>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</si>
  <si>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1 05 04000 02 0000 110</t>
  </si>
  <si>
    <t>Налог, взимаемый  в связи с применением патентной системы налогооблажения</t>
  </si>
  <si>
    <t>1 05 04020 02 0000 110</t>
  </si>
  <si>
    <t>Налог, взимаемый  в связи с применением патентной системы налогооблажения, зачисляемый в бюджеты муниципальных районов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</si>
  <si>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</si>
  <si>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</si>
  <si>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</si>
  <si>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</si>
  <si>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</si>
  <si>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</si>
  <si>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</si>
  <si>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</si>
  <si>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</si>
  <si>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</si>
  <si>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</si>
  <si>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</si>
  <si>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</si>
  <si>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</t>
  </si>
  <si>
    <t>1 11 05025 05 0000 120</t>
  </si>
  <si>
    <t>Доходы от сдачи в аренду земли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</si>
  <si>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</si>
  <si>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</si>
  <si>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</si>
  <si>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</si>
  <si>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</si>
  <si>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</si>
  <si>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</si>
  <si>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</si>
  <si>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</si>
  <si>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</si>
  <si>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</si>
  <si>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</si>
  <si>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1  14 06013 05 0000 430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</si>
  <si>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</si>
  <si>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 xml:space="preserve"> 1 16 00000 00 0000 000</t>
  </si>
  <si>
    <t>ШТРАФЫ, САНКЦИИ, ВОЗМЕЩЕНИЕ УЩЕРБА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</si>
  <si>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</si>
  <si>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</si>
  <si>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</si>
  <si>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</si>
  <si>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</si>
  <si>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</si>
  <si>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</si>
  <si>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</si>
  <si>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2 02 01001 05 0000 151</t>
  </si>
  <si>
    <t>Дотации на выравнивание бюджетной обеспеченности</t>
  </si>
  <si>
    <t>2 02 01003 05 0000 151</t>
  </si>
  <si>
    <t>Дотации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</si>
  <si>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</si>
  <si>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</t>
  </si>
  <si>
    <t>2 02 02999 05 0000 151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</si>
  <si>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</si>
  <si>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</si>
  <si>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</si>
  <si>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</si>
  <si>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</si>
  <si>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</si>
  <si>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</si>
  <si>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на оплату жилищно-коммунальных услуг отдельным категориям граждан</t>
  </si>
  <si>
    <t>2 02 03024 05 0000 151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</si>
  <si>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</si>
  <si>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</si>
  <si>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</si>
  <si>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</si>
  <si>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</si>
  <si>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</si>
  <si>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2 02 03015 05 0000 151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</si>
  <si>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</si>
  <si>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2 02 03029 05 0000 151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</si>
  <si>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</si>
  <si>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</si>
  <si>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</si>
  <si>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</si>
  <si>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</si>
  <si>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2 02 03022 05 0000 151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</si>
  <si>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</si>
  <si>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РТ " О погребении и похоронном деле в РТ"</t>
  </si>
  <si>
    <t>2 02 03122 05 0000 151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</si>
  <si>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</si>
  <si>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2 02 04000 00 0000 000</t>
  </si>
  <si>
    <t>Иные межбюджетные трансферты</t>
  </si>
  <si>
    <t>2 02 04052 05 0000 151</t>
  </si>
  <si>
    <t>Межбюджетные трансферты на комплектование книжных фондов</t>
  </si>
  <si>
    <t>2 02 04014 05 0000 151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</si>
  <si>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</si>
  <si>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ИТОГО ДОХОДОВ </t>
  </si>
  <si>
    <t>(тыс.рублей)</t>
  </si>
  <si>
    <t>Наименование</t>
  </si>
  <si>
    <t>РЗ</t>
  </si>
  <si>
    <t>ПР</t>
  </si>
  <si>
    <t>ЦСР</t>
  </si>
  <si>
    <t>ВР</t>
  </si>
  <si>
    <t>В С Е Г О</t>
  </si>
  <si>
    <t xml:space="preserve">Программные расходы </t>
  </si>
  <si>
    <t>МП "Безопасность в Тес-Хемском кожууне"</t>
  </si>
  <si>
    <t>03</t>
  </si>
  <si>
    <t>ПМП " Предупреждение и ликвидация последствий чрезвычайных ситуаций, реализация мер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</si>
  <si>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</si>
  <si>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</si>
  <si>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</si>
  <si>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</si>
  <si>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ПМП "Повышение безопасности дорожного движения"</t>
  </si>
  <si>
    <t>МП " Создание условий для устойчивого экономического развития"</t>
  </si>
  <si>
    <t>04</t>
  </si>
  <si>
    <t>О0</t>
  </si>
  <si>
    <t xml:space="preserve">   </t>
  </si>
  <si>
    <t>05</t>
  </si>
  <si>
    <t>Социальное обеспечение и иные выплаты населению</t>
  </si>
  <si>
    <t>12</t>
  </si>
  <si>
    <t>МП "Содержание и развитие муниципального хозяйства Тес-Хемского кожууна Республики Тыва на 2015-2017 годы"</t>
  </si>
  <si>
    <t>О5</t>
  </si>
  <si>
    <t>О3</t>
  </si>
  <si>
    <t>042 74 00</t>
  </si>
  <si>
    <t>Муниципальная программа " Развитие образования и воспитание в Тес-Хемском кожууне 2015-2017 г.г."</t>
  </si>
  <si>
    <t>07</t>
  </si>
  <si>
    <t>ПМП " Развитие дошкольного образования"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</si>
  <si>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</si>
  <si>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</si>
  <si>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</si>
  <si>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</si>
  <si>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</si>
  <si>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</si>
  <si>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</si>
  <si>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</si>
  <si>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</si>
  <si>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</si>
  <si>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</si>
  <si>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ПМП " Развитие общего образования"</t>
  </si>
  <si>
    <t>02</t>
  </si>
  <si>
    <t>Школы - детские сады, школы начальные, неполные средние и средние</t>
  </si>
  <si>
    <t>Обеспечение деятельности подведомственных учреждений</t>
  </si>
  <si>
    <t>ПМП " Дополнительное образование и воспитание детей"</t>
  </si>
  <si>
    <t>ПМП " Отдых и оздоровление детей"</t>
  </si>
  <si>
    <t>Мероприятия по проведению оздоровительной кампании детей</t>
  </si>
  <si>
    <t>Оздоровление детей</t>
  </si>
  <si>
    <t>МП " Развитие культуры Тес-Хемского кожууна на 2015-2016 годы"</t>
  </si>
  <si>
    <t>08</t>
  </si>
  <si>
    <t>01</t>
  </si>
  <si>
    <t>06 0 0000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</si>
  <si>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</si>
  <si>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</si>
  <si>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Развитие физической культуры и спорта в Тес-Хемском кожууне на 2015-2016 годы</t>
  </si>
  <si>
    <t>11</t>
  </si>
  <si>
    <t>070 77 00</t>
  </si>
  <si>
    <t>200</t>
  </si>
  <si>
    <t>240</t>
  </si>
  <si>
    <t>244</t>
  </si>
  <si>
    <t>Непрограммные направления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</si>
  <si>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</si>
  <si>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</si>
  <si>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      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</si>
  <si>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</si>
  <si>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</si>
  <si>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</si>
  <si>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</si>
  <si>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</si>
  <si>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</si>
  <si>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</si>
  <si>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</si>
  <si>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</si>
  <si>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</si>
  <si>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фнукций представительного органа муниципального образования</t>
  </si>
  <si>
    <t>Закупка товаров, работ, услуг в сфере информационно-коммуникационных услуг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</si>
  <si>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</si>
  <si>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</si>
  <si>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исполнительного органа муниципального образования</t>
  </si>
  <si>
    <t>Иные выплаты персоналу, за исключением фонда оплаты труда</t>
  </si>
  <si>
    <t>122</t>
  </si>
  <si>
    <t>Расходы на обеспечение функций исполнительного органа муниципального образования</t>
  </si>
  <si>
    <t>242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</si>
  <si>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</si>
  <si>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</si>
  <si>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</si>
  <si>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</si>
  <si>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</si>
  <si>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</si>
  <si>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</si>
  <si>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</si>
  <si>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</si>
  <si>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</si>
  <si>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</si>
  <si>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</si>
  <si>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</si>
  <si>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852</t>
  </si>
  <si>
    <t>Обеспечение выборов и референдумов</t>
  </si>
  <si>
    <t>Проведение выборов и референдумов</t>
  </si>
  <si>
    <t>Резервные фонды</t>
  </si>
  <si>
    <t xml:space="preserve">Резервный фонд исполнительного органа </t>
  </si>
  <si>
    <t>Резервные средства</t>
  </si>
  <si>
    <t>870</t>
  </si>
  <si>
    <t>Другие общегосударственные вопросы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</si>
  <si>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</si>
  <si>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</si>
  <si>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</si>
  <si>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</si>
  <si>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</si>
  <si>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</si>
  <si>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Учреждения по обеспечению хозяйственного обслуживания</t>
  </si>
  <si>
    <t>Расходы на выплаты персоналу казенных учреждений</t>
  </si>
  <si>
    <t>Национальная оборона</t>
  </si>
  <si>
    <t xml:space="preserve">  </t>
  </si>
  <si>
    <t>Мобилизационная и вневойсковая подготовка</t>
  </si>
  <si>
    <t>999 51 18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</si>
  <si>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</si>
  <si>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воинского учета</t>
  </si>
  <si>
    <t>500</t>
  </si>
  <si>
    <t>Субвенции</t>
  </si>
  <si>
    <t>530</t>
  </si>
  <si>
    <t>Национальная безопасность и правоохранительная деятельность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</si>
  <si>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</si>
  <si>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</si>
  <si>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</si>
  <si>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</si>
  <si>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</si>
  <si>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Сельское хозяйство и рыболовство</t>
  </si>
  <si>
    <t>Расходы на выплаты персоналу муниципальных органов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</si>
  <si>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</si>
  <si>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</si>
  <si>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Дорожное хозяйство (дорожные фонды)</t>
  </si>
  <si>
    <t>Реконструкция и ремонт муниципальной дороги</t>
  </si>
  <si>
    <t>Другие вопросы в области национальной экономики</t>
  </si>
  <si>
    <t>Бюджетные инвестиции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</si>
  <si>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</si>
  <si>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</si>
  <si>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Образование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</si>
  <si>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</si>
  <si>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</si>
  <si>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</si>
  <si>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Другие вопросы в области образования</t>
  </si>
  <si>
    <t>09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</si>
  <si>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</si>
  <si>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</si>
  <si>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</si>
  <si>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</si>
  <si>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 и кинематография</t>
  </si>
  <si>
    <t>Другие вопросы в области культуры, кинематографии</t>
  </si>
  <si>
    <t>Социальная политика</t>
  </si>
  <si>
    <t>10</t>
  </si>
  <si>
    <t>Социальное обеспечение населения</t>
  </si>
  <si>
    <t>Федеральный закон от 12 января 1996 г. № 8-ФЗ "О погребении и похоронном деле"</t>
  </si>
  <si>
    <t>Публичные нормативные социальные выплаты гражданам</t>
  </si>
  <si>
    <t>Пособия, компенсации, меры социальной поддержки населения по публичным нормативным обязательствам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</si>
  <si>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</si>
  <si>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</si>
  <si>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</si>
  <si>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</si>
  <si>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</si>
  <si>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</si>
  <si>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</si>
  <si>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</si>
  <si>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Меры социальной поддержки населения по публичным нормативным обязательствам</t>
  </si>
  <si>
    <t>Другие вопросы в области социальной политики</t>
  </si>
  <si>
    <t>Расходы на обеспечение функций органов местного самоуправления</t>
  </si>
  <si>
    <t>Реализация государственных функций в области социальной политики</t>
  </si>
  <si>
    <t>Средства массовой информации</t>
  </si>
  <si>
    <t>Периодическая печать и издательства</t>
  </si>
  <si>
    <t>091 75 60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</si>
  <si>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</si>
  <si>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</si>
  <si>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</si>
  <si>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</si>
  <si>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</si>
  <si>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</si>
  <si>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</t>
  </si>
  <si>
    <t>700</t>
  </si>
  <si>
    <t>Обслуживание государственного (муниципального) долга Республики Тыва</t>
  </si>
  <si>
    <t>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</si>
  <si>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</si>
  <si>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</si>
  <si>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</si>
  <si>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</si>
  <si>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</si>
  <si>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510</t>
  </si>
  <si>
    <t>Дотации на выравнивание уровня бюджетной обеспеченности субъектов Российской Федерации и муниципальных образований</t>
  </si>
  <si>
    <t>511</t>
  </si>
  <si>
    <t>Мин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</si>
  <si>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</si>
  <si>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</si>
  <si>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</si>
  <si>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Резервный фонд исполнительного органа государственной власти Республики Тыва</t>
  </si>
  <si>
    <t>Жилищно-коммунальное хозяйство</t>
  </si>
  <si>
    <t>Физическая культура и спорт</t>
  </si>
  <si>
    <t>Финансовое управление администрации Тес-Хемского кожууна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</si>
  <si>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</si>
  <si>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</si>
  <si>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</si>
  <si>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Культура</t>
  </si>
  <si>
    <t>Муниципальная программа</t>
  </si>
  <si>
    <t xml:space="preserve"> "Безопасность в Тес-Хемском кожууне на 2015-2017 годы"</t>
  </si>
  <si>
    <t xml:space="preserve">Муниципальная программа </t>
  </si>
  <si>
    <t xml:space="preserve"> " Развитие культуры Тес-Хемского кожууна на 2015-2016 годы"</t>
  </si>
  <si>
    <t>Таблица 1</t>
  </si>
  <si>
    <t>№ п/п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</si>
  <si>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</si>
  <si>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</si>
  <si>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</si>
  <si>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</si>
  <si>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</si>
  <si>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</si>
  <si>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</si>
  <si>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</si>
  <si>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№</t>
  </si>
  <si>
    <t>Наименование ОМСУ, где нет военного комиссариата</t>
  </si>
  <si>
    <t>Тес-Хемский район</t>
  </si>
  <si>
    <t>Исполнение</t>
  </si>
  <si>
    <t>% исполнения</t>
  </si>
  <si>
    <t xml:space="preserve">к Решению Хурала представителей </t>
  </si>
  <si>
    <t xml:space="preserve">к Решению Хурала представителей                            </t>
  </si>
  <si>
    <t xml:space="preserve">к Решению Хурала представителей  </t>
  </si>
  <si>
    <t xml:space="preserve">ИСПОЛНЕНИЯ ВЕДОМСТВЕННЫХ СТРУКТУР РАСХОДОВ </t>
  </si>
  <si>
    <t>к Решению Хурала представителей</t>
  </si>
  <si>
    <t>ИСПОЛНЕНИЕ</t>
  </si>
  <si>
    <t>"Развитие физической культуры и спорта в Тес-Хемском кожууне" на 2015-2016 годы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</si>
  <si>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</si>
  <si>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Субвенции на осуществление полномочий по проведению Всероссийской сельскохозяйственной переписи в 2016 году</t>
  </si>
  <si>
    <t>Субвенции на составление (изменение) списков кандидатов в присяжные заседатели федеральных судов общей юридикции в Российской Федерации</t>
  </si>
  <si>
    <t xml:space="preserve">об исполнении "О кожуунном бюджете муниципального района </t>
  </si>
  <si>
    <t>"Тес-Хемский кожуун РТ" на 2016 год"</t>
  </si>
  <si>
    <t>Утвержденный бюджет</t>
  </si>
  <si>
    <t>1 05 02000 02 0000 110</t>
  </si>
  <si>
    <t>1 06 00000 00 0000 000</t>
  </si>
  <si>
    <t>2 02 03007 05 0000 151</t>
  </si>
  <si>
    <t>2 02 03121 05 0000 151</t>
  </si>
  <si>
    <t>03 1 52 25400</t>
  </si>
  <si>
    <t>МП"Развитие сельского хозяйства и расширение рынка сельскохозяйственной продукции в Тес-Хемском кожуун на 2016 год"</t>
  </si>
  <si>
    <t>04 1 02 17200</t>
  </si>
  <si>
    <t>04 0 00 0000</t>
  </si>
  <si>
    <t>07 0 00 00000</t>
  </si>
  <si>
    <t>07 1 01 76020</t>
  </si>
  <si>
    <t>07 1 05 37500</t>
  </si>
  <si>
    <t>07 6 06 75040</t>
  </si>
  <si>
    <t>08 1 06 17600</t>
  </si>
  <si>
    <t>08 1 06 27600</t>
  </si>
  <si>
    <t>Межбюджетные трансферты на комплектование книжных фондов библиотек муниципальных образование</t>
  </si>
  <si>
    <t>08 1 02 51440</t>
  </si>
  <si>
    <t>Реализация молодежной политики в Тес-хемском кожууне на 2016-2017 годы</t>
  </si>
  <si>
    <t>07 1 07 07701</t>
  </si>
  <si>
    <t>Реализация программы здравохранение в Тес-хемском кожууне на 2016-2017 годы</t>
  </si>
  <si>
    <t>09 1 01 22010</t>
  </si>
  <si>
    <t>11 1 07 07700</t>
  </si>
  <si>
    <t>01 1 78 50000</t>
  </si>
  <si>
    <t>01 1 78 50011</t>
  </si>
  <si>
    <t>01 1 79 50000</t>
  </si>
  <si>
    <t>01 1 79 50011</t>
  </si>
  <si>
    <t>01 1 79 50019</t>
  </si>
  <si>
    <t>01 1 79 60000</t>
  </si>
  <si>
    <t>01 1 79 60011</t>
  </si>
  <si>
    <t>01 1 78 60000</t>
  </si>
  <si>
    <t>01 1 78 60011</t>
  </si>
  <si>
    <t>01 1 78 60019</t>
  </si>
  <si>
    <t>Судебная система</t>
  </si>
  <si>
    <t>92 0 0051200</t>
  </si>
  <si>
    <t>01 1 79 80000</t>
  </si>
  <si>
    <t>01 1 79 80011</t>
  </si>
  <si>
    <t>01 1 79 80019</t>
  </si>
  <si>
    <t>01 1 80 040000</t>
  </si>
  <si>
    <t>01 1 80 040011</t>
  </si>
  <si>
    <t>01 1 80 040019</t>
  </si>
  <si>
    <t>01 7 94 50019</t>
  </si>
  <si>
    <t>01 1 97 50400</t>
  </si>
  <si>
    <t>97 0 00 76050</t>
  </si>
  <si>
    <t>97 0 00 76130</t>
  </si>
  <si>
    <t>01 3 78 70011</t>
  </si>
  <si>
    <t>99 9 00 51180</t>
  </si>
  <si>
    <t>03 1 09 17016</t>
  </si>
  <si>
    <t>04 1 78 80000</t>
  </si>
  <si>
    <t>04 1 78 80011</t>
  </si>
  <si>
    <t>04 1 78 80019</t>
  </si>
  <si>
    <t>04 1 05 17006</t>
  </si>
  <si>
    <t>Субвенция на осуществление полномочий по проведению Всероссийской сельскохозяйственной переписи</t>
  </si>
  <si>
    <t>99 9 00 53910</t>
  </si>
  <si>
    <t>04 1 07 55505</t>
  </si>
  <si>
    <t>16 0 01 75030</t>
  </si>
  <si>
    <t>05 1 04 27400</t>
  </si>
  <si>
    <t>07 1 87 77800</t>
  </si>
  <si>
    <t>07 1 87 77900</t>
  </si>
  <si>
    <t>07 1 87 77911</t>
  </si>
  <si>
    <t>97 0 00 76100</t>
  </si>
  <si>
    <t>07 1 01 47250</t>
  </si>
  <si>
    <t>07 1 01 47020</t>
  </si>
  <si>
    <t>07 1 87 77959</t>
  </si>
  <si>
    <t>08 4 87 80211</t>
  </si>
  <si>
    <t>08 4 87 74559</t>
  </si>
  <si>
    <t>пенсионное обеспечение</t>
  </si>
  <si>
    <t>01 0 50 51401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</si>
  <si>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</si>
  <si>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</si>
  <si>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</si>
  <si>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</si>
  <si>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</si>
  <si>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</si>
  <si>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</si>
  <si>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Субвенция на коспенсацию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</si>
  <si>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87 2 00 76140</t>
  </si>
  <si>
    <t>07 1 04 76090</t>
  </si>
  <si>
    <t>10 1 86 70400</t>
  </si>
  <si>
    <t>10 1 86 70411</t>
  </si>
  <si>
    <t>10 1 86 70419</t>
  </si>
  <si>
    <t>01 1 00 76040</t>
  </si>
  <si>
    <t>12 1 09 17560</t>
  </si>
  <si>
    <t>13 1 09 27003</t>
  </si>
  <si>
    <t>13 1 02 70010</t>
  </si>
  <si>
    <t>Приложение 6</t>
  </si>
  <si>
    <t xml:space="preserve">об исполнении " О кожуунном бюджете муниципального района </t>
  </si>
  <si>
    <t>"Тес-Хемский кожуун РТ"на 2016 год"</t>
  </si>
  <si>
    <t xml:space="preserve">Уплата штрафов, пеней </t>
  </si>
  <si>
    <t xml:space="preserve">"Тес-Хемский кожуун РТ" на 2015 год" </t>
  </si>
  <si>
    <t>Приложение 8</t>
  </si>
  <si>
    <t>Благоустройство</t>
  </si>
  <si>
    <t>Молодежная политика и оздоровление детей</t>
  </si>
  <si>
    <t>МП "Реализация молодежной политики в Тес-хемском кожууне на 2016-2017 годы"</t>
  </si>
  <si>
    <t>Здравоохранение</t>
  </si>
  <si>
    <t>МП "Реализация программы здравохранение в Тес-хемском кожууне на 2016-2017 годы"</t>
  </si>
  <si>
    <t>12 2 09 17560</t>
  </si>
  <si>
    <t>Пенсионное обеспечение</t>
  </si>
  <si>
    <t>Межбюджетные трансферты на комплектование книжных фондов библиотек муниципальных образований</t>
  </si>
  <si>
    <t>МП"Развитие сельского хозяйства и расширение рынка сельскохозяйственной продукции в Тес-Хемском кожуун на 2016 год"года""</t>
  </si>
  <si>
    <t>11 1 070 77 00</t>
  </si>
  <si>
    <t>Приложение 9</t>
  </si>
  <si>
    <t>об исполнении " О кожуунном бюджете муниципального района</t>
  </si>
  <si>
    <t xml:space="preserve"> "Тес-Хемский кожуун РТ" на 2016 год" </t>
  </si>
  <si>
    <t xml:space="preserve">кожуунных целевых программ муниципального района "Тес-Хемский кожуун Республики Тыва"  за 1 квартал 2016 года </t>
  </si>
  <si>
    <t>08 1 06 00000</t>
  </si>
  <si>
    <t>Приложение 10</t>
  </si>
  <si>
    <t xml:space="preserve"> "Тес-Хемский кожуун РТ" на 2015 год"</t>
  </si>
  <si>
    <t>Таблица  2</t>
  </si>
  <si>
    <t>приложения 10</t>
  </si>
  <si>
    <t>Приложение 7</t>
  </si>
  <si>
    <t xml:space="preserve">к   Решению Хурала представителей </t>
  </si>
  <si>
    <t>"Тес-Хемский кожуун Республики Тыва на 2016 год"</t>
  </si>
  <si>
    <t>Исполнитель</t>
  </si>
  <si>
    <t>Рз</t>
  </si>
  <si>
    <t>Пр</t>
  </si>
  <si>
    <t>ЦС</t>
  </si>
  <si>
    <t>Вр</t>
  </si>
  <si>
    <t>Наименование программ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</si>
  <si>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</si>
  <si>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</si>
  <si>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</si>
  <si>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</si>
  <si>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</si>
  <si>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</si>
  <si>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</si>
  <si>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</si>
  <si>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0110376120</t>
  </si>
  <si>
    <t>313</t>
  </si>
  <si>
    <t>Субвенции на реализацию Закона Республики Т ыва"О погребении и похороннем деле в Республике Тыва"</t>
  </si>
  <si>
    <t>2410276100</t>
  </si>
  <si>
    <t>Обеспечение равной доступности услуг общественного транспорта для отдельных категорий граждан</t>
  </si>
  <si>
    <t>0110052500</t>
  </si>
  <si>
    <t>0110076030</t>
  </si>
  <si>
    <t>1030176070</t>
  </si>
  <si>
    <t>0110176060</t>
  </si>
  <si>
    <t>Обеспечение мер социальной поддержки ветеранов труда и труженников тыла</t>
  </si>
  <si>
    <t>1030653800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</si>
  <si>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</si>
  <si>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Финансовое управление</t>
  </si>
  <si>
    <t>0710476090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</si>
  <si>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</si>
  <si>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Всего</t>
  </si>
  <si>
    <t>об исполнении "О кожуунном бюджете муниципального района</t>
  </si>
  <si>
    <t>КОЖУУННОГО БЮДЖЕТА за 1 квартал 2016 года</t>
  </si>
  <si>
    <t>ИСПОЛНЕНИЯ БЮДЖЕТНЫХ АССИГНОВАНИЙ ПО РАЗДЕЛАМ, ПОДРАЗДЕЛАМ, ЦЕЛЕВЫМ СТАТЬЯМ И ГРУППАМ ВИДОВ РАСХОДОВ КЛАССИФИКАЦИИ РАСХОДОВ КОЖУУННОГО БЮДЖЕТА                                                             за 1 квартал 2016 года</t>
  </si>
  <si>
    <t xml:space="preserve"> за 1 квартал 2016 года дотаций на выравнивание бюджетной обеспеченности бюджетам сельских поселенияй</t>
  </si>
  <si>
    <t>за 1 квартал 2016 года субвенций на осуществление первичного воинского учета на территориях, где отсутствуют военные комиссариаты</t>
  </si>
  <si>
    <t xml:space="preserve">ИСПОЛНЕНИЕ                                                                                                                                          бюджетных ассигнований  публичных нормативных обязательств                                                                 за 1 квартал 2016 года </t>
  </si>
  <si>
    <t xml:space="preserve">Приложение 3 </t>
  </si>
  <si>
    <t xml:space="preserve"> ИСПОЛНЕНИЯ ПОСТУПЛЕНИЯ ДОХОДОВ В БЮДЖЕТ МУНИЦИПАЛЬНОГО РАЙОНА "Тес-Хемский кожуун РТ" за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</si>
</sst>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[$-F800]dddd\,\ mmmm\ dd\,\ yyyy"/>
    <numFmt numFmtId="165" formatCode="_(* #,##0.00_);_(* \(#,##0.00\);_(* &quot;-&quot;??_);_(@_)"/>
    <numFmt numFmtId="166" formatCode="_-* #,##0.0_р_._-;\-* #,##0.0_р_._-;_-* &quot;-&quot;??_р_._-;_-@_-"/>
    <numFmt numFmtId="167" formatCode="_-* #,##0_р_._-;\-* #,##0_р_._-;_-* &quot;-&quot;??_р_._-;_-@_-"/>
    <numFmt numFmtId="168" formatCode="#,##0.0_ ;[Red]\-#,##0.0\ "/>
    <numFmt numFmtId="169" formatCode="#,##0.0"/>
    <numFmt numFmtId="170" formatCode="0.0"/>
    <numFmt numFmtId="171" formatCode="_(* #,##0.0_);_(* \(#,##0.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0" fontId="3" fillId="0" borderId="0"/>
    <xf numFmtId="0" fontId="3" fillId="0" borderId="0"/>
  </cellStyleXfs>
  <cellXfs count="246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0" applyFont="1" applyFill="1" applyAlignment="1">
      <alignment horizontal="right"/>
    </xf>
    <xf numFmtId="0" fontId="2" fillId="0" borderId="0" xfId="3" applyFont="1" applyFill="1"/>
    <xf numFmtId="164" fontId="2" fillId="0" borderId="0" xfId="3" applyNumberFormat="1" applyFont="1" applyFill="1"/>
    <xf numFmtId="0" fontId="4" fillId="0" borderId="0" xfId="1" applyFont="1" applyFill="1" applyAlignment="1">
      <alignment horizontal="right"/>
    </xf>
    <xf numFmtId="0" fontId="5" fillId="0" borderId="0" xfId="3" applyFont="1" applyFill="1"/>
    <xf numFmtId="0" fontId="2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6" fillId="0" borderId="0" xfId="3" applyFont="1" applyFill="1" applyAlignment="1">
      <alignment vertical="top" wrapText="1"/>
    </xf>
    <xf numFmtId="0" fontId="6" fillId="0" borderId="0" xfId="3" applyFont="1" applyFill="1"/>
    <xf numFmtId="0" fontId="7" fillId="0" borderId="0" xfId="3" applyFont="1" applyFill="1" applyBorder="1" applyAlignment="1">
      <alignment horizontal="center" vertical="top" wrapText="1"/>
    </xf>
    <xf numFmtId="0" fontId="5" fillId="0" borderId="0" xfId="3" applyFont="1" applyFill="1" applyAlignment="1">
      <alignment vertical="top" wrapText="1"/>
    </xf>
    <xf numFmtId="166" fontId="5" fillId="0" borderId="0" xfId="4" applyNumberFormat="1" applyFont="1" applyFill="1" applyBorder="1" applyAlignment="1">
      <alignment horizontal="center" vertical="center" wrapText="1"/>
    </xf>
    <xf numFmtId="167" fontId="5" fillId="0" borderId="0" xfId="4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top" wrapText="1"/>
    </xf>
    <xf numFmtId="0" fontId="2" fillId="0" borderId="0" xfId="3" applyFont="1" applyFill="1" applyAlignment="1">
      <alignment vertical="top" wrapText="1"/>
    </xf>
    <xf numFmtId="167" fontId="2" fillId="0" borderId="0" xfId="4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vertical="top" wrapText="1"/>
    </xf>
    <xf numFmtId="167" fontId="9" fillId="0" borderId="0" xfId="4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top" wrapText="1"/>
    </xf>
    <xf numFmtId="167" fontId="10" fillId="0" borderId="0" xfId="4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2" fillId="0" borderId="0" xfId="1" applyFont="1" applyFill="1" applyAlignment="1">
      <alignment horizontal="center" vertical="top" wrapText="1"/>
    </xf>
    <xf numFmtId="0" fontId="2" fillId="0" borderId="0" xfId="3" applyFont="1" applyFill="1" applyAlignment="1">
      <alignment horizontal="left" wrapText="1"/>
    </xf>
    <xf numFmtId="0" fontId="9" fillId="0" borderId="0" xfId="1" applyFont="1" applyFill="1" applyAlignment="1">
      <alignment horizontal="justify" vertical="top" wrapText="1"/>
    </xf>
    <xf numFmtId="168" fontId="5" fillId="0" borderId="0" xfId="1" applyNumberFormat="1" applyFont="1" applyFill="1" applyAlignment="1">
      <alignment horizontal="right" vertical="center"/>
    </xf>
    <xf numFmtId="168" fontId="2" fillId="0" borderId="0" xfId="1" applyNumberFormat="1" applyFont="1" applyFill="1" applyAlignment="1">
      <alignment horizontal="right" vertical="center"/>
    </xf>
    <xf numFmtId="0" fontId="13" fillId="0" borderId="0" xfId="3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168" fontId="15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2" fillId="0" borderId="0" xfId="1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justify" vertical="top" wrapText="1"/>
    </xf>
    <xf numFmtId="0" fontId="2" fillId="0" borderId="0" xfId="3" applyFont="1" applyFill="1" applyBorder="1" applyAlignment="1">
      <alignment horizontal="justify" wrapText="1"/>
    </xf>
    <xf numFmtId="166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justify"/>
    </xf>
    <xf numFmtId="168" fontId="2" fillId="0" borderId="0" xfId="3" applyNumberFormat="1" applyFont="1" applyFill="1"/>
    <xf numFmtId="0" fontId="0" fillId="0" borderId="0" xfId="0" applyAlignment="1">
      <alignment horizontal="right"/>
    </xf>
    <xf numFmtId="0" fontId="16" fillId="0" borderId="0" xfId="0" applyNumberFormat="1" applyFont="1" applyFill="1" applyBorder="1" applyAlignment="1">
      <alignment horizontal="right" vertical="center" wrapText="1" shrinkToFit="1"/>
    </xf>
    <xf numFmtId="0" fontId="16" fillId="0" borderId="3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9" fillId="0" borderId="0" xfId="0" applyFont="1"/>
    <xf numFmtId="169" fontId="18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169" fontId="20" fillId="0" borderId="0" xfId="0" applyNumberFormat="1" applyFont="1"/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24" fillId="0" borderId="0" xfId="0" applyNumberFormat="1" applyFont="1" applyFill="1" applyBorder="1" applyAlignment="1">
      <alignment horizontal="left" vertical="center" wrapText="1"/>
    </xf>
    <xf numFmtId="0" fontId="25" fillId="0" borderId="0" xfId="0" applyFont="1"/>
    <xf numFmtId="169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169" fontId="26" fillId="0" borderId="0" xfId="0" applyNumberFormat="1" applyFont="1" applyFill="1" applyBorder="1" applyAlignment="1">
      <alignment horizontal="right" vertical="center" wrapText="1"/>
    </xf>
    <xf numFmtId="169" fontId="21" fillId="2" borderId="0" xfId="0" applyNumberFormat="1" applyFont="1" applyFill="1" applyBorder="1" applyAlignment="1">
      <alignment horizontal="right" vertical="center" wrapText="1"/>
    </xf>
    <xf numFmtId="169" fontId="16" fillId="2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 shrinkToFi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vertical="center" wrapText="1" shrinkToFit="1"/>
    </xf>
    <xf numFmtId="0" fontId="28" fillId="0" borderId="0" xfId="0" applyFont="1" applyAlignment="1">
      <alignment horizontal="center" wrapText="1" shrinkToFit="1"/>
    </xf>
    <xf numFmtId="0" fontId="28" fillId="0" borderId="0" xfId="0" applyFont="1"/>
    <xf numFmtId="0" fontId="30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/>
    <xf numFmtId="4" fontId="30" fillId="0" borderId="0" xfId="0" applyNumberFormat="1" applyFont="1"/>
    <xf numFmtId="169" fontId="30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 shrinkToFit="1"/>
    </xf>
    <xf numFmtId="0" fontId="30" fillId="0" borderId="0" xfId="0" applyFont="1"/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70" fontId="21" fillId="0" borderId="0" xfId="0" applyNumberFormat="1" applyFont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170" fontId="16" fillId="0" borderId="0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Border="1" applyAlignment="1">
      <alignment horizontal="right" wrapText="1"/>
    </xf>
    <xf numFmtId="170" fontId="28" fillId="0" borderId="0" xfId="0" applyNumberFormat="1" applyFont="1"/>
    <xf numFmtId="0" fontId="21" fillId="0" borderId="0" xfId="0" applyFont="1"/>
    <xf numFmtId="170" fontId="30" fillId="0" borderId="0" xfId="0" applyNumberFormat="1" applyFont="1"/>
    <xf numFmtId="4" fontId="28" fillId="0" borderId="0" xfId="0" applyNumberFormat="1" applyFont="1"/>
    <xf numFmtId="0" fontId="4" fillId="0" borderId="0" xfId="2" applyFont="1"/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1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/>
    <xf numFmtId="16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/>
    <xf numFmtId="169" fontId="4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31" fillId="0" borderId="6" xfId="0" applyFont="1" applyBorder="1" applyAlignment="1"/>
    <xf numFmtId="169" fontId="31" fillId="0" borderId="14" xfId="0" applyNumberFormat="1" applyFont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3" fillId="0" borderId="0" xfId="6"/>
    <xf numFmtId="0" fontId="4" fillId="0" borderId="0" xfId="6" applyFont="1" applyFill="1" applyAlignment="1">
      <alignment horizontal="right"/>
    </xf>
    <xf numFmtId="0" fontId="4" fillId="0" borderId="0" xfId="6" applyFont="1" applyAlignment="1">
      <alignment horizontal="right"/>
    </xf>
    <xf numFmtId="0" fontId="8" fillId="0" borderId="0" xfId="6" applyNumberFormat="1" applyFont="1" applyFill="1" applyBorder="1" applyAlignment="1" applyProtection="1">
      <alignment vertical="top"/>
    </xf>
    <xf numFmtId="0" fontId="4" fillId="0" borderId="0" xfId="6" applyNumberFormat="1" applyFont="1" applyFill="1" applyBorder="1" applyAlignment="1" applyProtection="1">
      <alignment horizontal="right" vertical="top"/>
    </xf>
    <xf numFmtId="0" fontId="31" fillId="0" borderId="11" xfId="6" applyNumberFormat="1" applyFont="1" applyFill="1" applyBorder="1" applyAlignment="1" applyProtection="1">
      <alignment horizontal="center" vertical="center" wrapText="1"/>
    </xf>
    <xf numFmtId="0" fontId="31" fillId="0" borderId="9" xfId="6" applyNumberFormat="1" applyFont="1" applyFill="1" applyBorder="1" applyAlignment="1" applyProtection="1">
      <alignment horizontal="center" vertical="center" wrapText="1"/>
    </xf>
    <xf numFmtId="0" fontId="4" fillId="0" borderId="9" xfId="6" applyNumberFormat="1" applyFont="1" applyFill="1" applyBorder="1" applyAlignment="1" applyProtection="1">
      <alignment horizontal="center" vertical="top"/>
    </xf>
    <xf numFmtId="0" fontId="31" fillId="0" borderId="9" xfId="6" applyNumberFormat="1" applyFont="1" applyFill="1" applyBorder="1" applyAlignment="1" applyProtection="1">
      <alignment horizontal="left" vertical="top" indent="1"/>
    </xf>
    <xf numFmtId="0" fontId="31" fillId="0" borderId="9" xfId="6" applyNumberFormat="1" applyFont="1" applyFill="1" applyBorder="1" applyAlignment="1" applyProtection="1">
      <alignment horizontal="left" vertical="top" wrapText="1"/>
    </xf>
    <xf numFmtId="170" fontId="31" fillId="0" borderId="9" xfId="6" applyNumberFormat="1" applyFont="1" applyFill="1" applyBorder="1" applyAlignment="1" applyProtection="1">
      <alignment horizontal="center" vertical="top"/>
    </xf>
    <xf numFmtId="0" fontId="4" fillId="0" borderId="9" xfId="6" applyNumberFormat="1" applyFont="1" applyFill="1" applyBorder="1" applyAlignment="1" applyProtection="1">
      <alignment horizontal="left" vertical="top" indent="1"/>
    </xf>
    <xf numFmtId="0" fontId="4" fillId="0" borderId="9" xfId="6" applyNumberFormat="1" applyFont="1" applyFill="1" applyBorder="1" applyAlignment="1" applyProtection="1">
      <alignment horizontal="left" vertical="top" wrapText="1"/>
    </xf>
    <xf numFmtId="0" fontId="4" fillId="0" borderId="9" xfId="6" applyNumberFormat="1" applyFont="1" applyFill="1" applyBorder="1" applyAlignment="1" applyProtection="1">
      <alignment horizontal="left" vertical="center" wrapText="1"/>
    </xf>
    <xf numFmtId="0" fontId="8" fillId="0" borderId="0" xfId="6" applyNumberFormat="1" applyFont="1" applyFill="1" applyBorder="1" applyAlignment="1" applyProtection="1">
      <alignment horizontal="center" vertical="top"/>
    </xf>
    <xf numFmtId="2" fontId="8" fillId="0" borderId="0" xfId="6" applyNumberFormat="1" applyFont="1" applyFill="1" applyBorder="1" applyAlignment="1" applyProtection="1">
      <alignment horizontal="center" vertical="top"/>
    </xf>
    <xf numFmtId="170" fontId="5" fillId="0" borderId="0" xfId="4" applyNumberFormat="1" applyFont="1" applyFill="1" applyBorder="1" applyAlignment="1">
      <alignment horizontal="center" vertical="center" wrapText="1"/>
    </xf>
    <xf numFmtId="170" fontId="2" fillId="0" borderId="0" xfId="4" applyNumberFormat="1" applyFont="1" applyFill="1" applyBorder="1" applyAlignment="1">
      <alignment horizontal="center" vertical="center" wrapText="1"/>
    </xf>
    <xf numFmtId="170" fontId="9" fillId="0" borderId="0" xfId="4" applyNumberFormat="1" applyFont="1" applyFill="1" applyBorder="1" applyAlignment="1">
      <alignment horizontal="center" vertical="center" wrapText="1"/>
    </xf>
    <xf numFmtId="170" fontId="10" fillId="0" borderId="0" xfId="4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 applyAlignment="1">
      <alignment horizontal="right" vertical="center"/>
    </xf>
    <xf numFmtId="170" fontId="15" fillId="0" borderId="0" xfId="1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right" vertical="center"/>
    </xf>
    <xf numFmtId="169" fontId="32" fillId="0" borderId="0" xfId="0" applyNumberFormat="1" applyFont="1" applyAlignment="1">
      <alignment horizontal="right" vertical="center"/>
    </xf>
    <xf numFmtId="169" fontId="27" fillId="0" borderId="0" xfId="0" applyNumberFormat="1" applyFont="1" applyAlignment="1">
      <alignment horizontal="right" vertical="center"/>
    </xf>
    <xf numFmtId="169" fontId="33" fillId="0" borderId="0" xfId="0" applyNumberFormat="1" applyFont="1" applyAlignment="1">
      <alignment horizontal="right" vertical="center"/>
    </xf>
    <xf numFmtId="0" fontId="0" fillId="0" borderId="0" xfId="0" applyFont="1"/>
    <xf numFmtId="169" fontId="4" fillId="0" borderId="15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 vertical="center"/>
    </xf>
    <xf numFmtId="0" fontId="34" fillId="0" borderId="9" xfId="0" applyFont="1" applyBorder="1"/>
    <xf numFmtId="0" fontId="35" fillId="0" borderId="9" xfId="0" applyFont="1" applyBorder="1" applyAlignment="1">
      <alignment horizontal="center" wrapText="1"/>
    </xf>
    <xf numFmtId="0" fontId="34" fillId="0" borderId="9" xfId="0" applyFont="1" applyBorder="1" applyAlignment="1">
      <alignment horizontal="center"/>
    </xf>
    <xf numFmtId="170" fontId="34" fillId="0" borderId="9" xfId="0" applyNumberFormat="1" applyFont="1" applyBorder="1" applyAlignment="1">
      <alignment horizontal="center"/>
    </xf>
    <xf numFmtId="169" fontId="4" fillId="0" borderId="9" xfId="0" applyNumberFormat="1" applyFont="1" applyBorder="1" applyAlignment="1">
      <alignment horizontal="center" vertical="center"/>
    </xf>
    <xf numFmtId="169" fontId="31" fillId="0" borderId="9" xfId="0" applyNumberFormat="1" applyFont="1" applyBorder="1" applyAlignment="1">
      <alignment horizontal="center" vertical="center"/>
    </xf>
    <xf numFmtId="169" fontId="31" fillId="0" borderId="14" xfId="0" applyNumberFormat="1" applyFont="1" applyBorder="1" applyAlignment="1">
      <alignment horizontal="center" vertical="center"/>
    </xf>
    <xf numFmtId="169" fontId="27" fillId="0" borderId="0" xfId="0" applyNumberFormat="1" applyFont="1" applyAlignment="1">
      <alignment horizontal="right"/>
    </xf>
    <xf numFmtId="169" fontId="30" fillId="0" borderId="0" xfId="0" applyNumberFormat="1" applyFont="1"/>
    <xf numFmtId="169" fontId="30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0" fontId="36" fillId="0" borderId="0" xfId="0" applyFont="1"/>
    <xf numFmtId="169" fontId="15" fillId="0" borderId="0" xfId="0" applyNumberFormat="1" applyFont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169" fontId="4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6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7" fillId="0" borderId="0" xfId="8" applyFont="1" applyFill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center" wrapText="1"/>
    </xf>
    <xf numFmtId="43" fontId="8" fillId="0" borderId="9" xfId="7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8" applyNumberFormat="1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top" wrapText="1"/>
    </xf>
    <xf numFmtId="0" fontId="7" fillId="0" borderId="9" xfId="8" applyFont="1" applyFill="1" applyBorder="1" applyAlignment="1">
      <alignment vertical="top" wrapText="1"/>
    </xf>
    <xf numFmtId="0" fontId="7" fillId="0" borderId="9" xfId="8" applyFont="1" applyFill="1" applyBorder="1" applyAlignment="1">
      <alignment horizontal="center" vertical="top" wrapText="1"/>
    </xf>
    <xf numFmtId="169" fontId="7" fillId="0" borderId="9" xfId="8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171" fontId="8" fillId="0" borderId="9" xfId="7" applyNumberFormat="1" applyFont="1" applyFill="1" applyBorder="1" applyAlignment="1">
      <alignment vertical="center"/>
    </xf>
    <xf numFmtId="0" fontId="8" fillId="0" borderId="9" xfId="8" applyFont="1" applyFill="1" applyBorder="1" applyAlignment="1">
      <alignment vertical="top" wrapText="1"/>
    </xf>
    <xf numFmtId="0" fontId="8" fillId="0" borderId="9" xfId="9" applyFont="1" applyFill="1" applyBorder="1" applyAlignment="1">
      <alignment vertical="center" wrapText="1"/>
    </xf>
    <xf numFmtId="171" fontId="8" fillId="0" borderId="9" xfId="7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8" applyNumberFormat="1" applyFont="1" applyFill="1" applyBorder="1" applyAlignment="1">
      <alignment horizontal="center" vertical="center" wrapText="1"/>
    </xf>
    <xf numFmtId="49" fontId="7" fillId="0" borderId="9" xfId="8" applyNumberFormat="1" applyFont="1" applyFill="1" applyBorder="1" applyAlignment="1">
      <alignment vertical="center" wrapText="1"/>
    </xf>
    <xf numFmtId="0" fontId="7" fillId="0" borderId="9" xfId="9" applyFont="1" applyFill="1" applyBorder="1" applyAlignment="1">
      <alignment vertical="center" wrapText="1"/>
    </xf>
    <xf numFmtId="171" fontId="7" fillId="0" borderId="9" xfId="7" applyNumberFormat="1" applyFont="1" applyFill="1" applyBorder="1" applyAlignment="1">
      <alignment vertical="center"/>
    </xf>
    <xf numFmtId="0" fontId="8" fillId="0" borderId="0" xfId="0" applyFont="1" applyFill="1" applyAlignment="1"/>
    <xf numFmtId="0" fontId="0" fillId="0" borderId="9" xfId="0" applyBorder="1"/>
    <xf numFmtId="0" fontId="16" fillId="0" borderId="17" xfId="0" applyNumberFormat="1" applyFont="1" applyFill="1" applyBorder="1" applyAlignment="1">
      <alignment vertical="center" wrapText="1"/>
    </xf>
    <xf numFmtId="0" fontId="16" fillId="0" borderId="18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69" fontId="8" fillId="0" borderId="9" xfId="0" applyNumberFormat="1" applyFont="1" applyBorder="1" applyAlignment="1">
      <alignment horizontal="center" vertical="center"/>
    </xf>
    <xf numFmtId="169" fontId="7" fillId="0" borderId="9" xfId="0" applyNumberFormat="1" applyFont="1" applyBorder="1" applyAlignment="1">
      <alignment horizontal="center" vertical="center"/>
    </xf>
    <xf numFmtId="0" fontId="5" fillId="0" borderId="0" xfId="3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 shrinkToFi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 shrinkToFit="1"/>
    </xf>
    <xf numFmtId="0" fontId="29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0" xfId="0" applyNumberFormat="1" applyFont="1" applyFill="1" applyBorder="1" applyAlignment="1">
      <alignment horizontal="right" vertical="center" wrapText="1"/>
    </xf>
    <xf numFmtId="0" fontId="28" fillId="0" borderId="7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right" vertical="center" wrapText="1"/>
    </xf>
    <xf numFmtId="0" fontId="28" fillId="0" borderId="7" xfId="0" applyNumberFormat="1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6" applyNumberFormat="1" applyFont="1" applyFill="1" applyBorder="1" applyAlignment="1" applyProtection="1">
      <alignment horizontal="center" vertical="center" wrapText="1"/>
    </xf>
    <xf numFmtId="0" fontId="31" fillId="0" borderId="0" xfId="6" applyNumberFormat="1" applyFont="1" applyFill="1" applyBorder="1" applyAlignment="1" applyProtection="1">
      <alignment horizontal="center" vertical="top" wrapText="1"/>
    </xf>
    <xf numFmtId="0" fontId="31" fillId="0" borderId="0" xfId="8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_Взаимные Москв 9мес2006" xfId="5"/>
    <cellStyle name="Обычный_военкомат-2" xfId="6"/>
    <cellStyle name="Обычный_Инвест 06 уточн" xfId="9"/>
    <cellStyle name="Обычный_Инвестиц.программа на 2005г. для Минфина по новой структк" xfId="8"/>
    <cellStyle name="Обычный_прил.финпом" xfId="2"/>
    <cellStyle name="Обычный_республиканский  2005 г" xfId="3"/>
    <cellStyle name="Финансовый" xfId="7" builtinId="3"/>
    <cellStyle name="Финансов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workbookViewId="0">
      <selection activeCell="E14" sqref="E14"/>
    </sheetView>
  </sheetViews>
  <sheetFormatPr defaultRowHeight="15" x14ac:dyDescent="0.25"/>
  <cols>
    <col min="1" max="1" width="19.5703125" style="4" customWidth="1"/>
    <col min="2" max="2" width="49.7109375" style="4" customWidth="1"/>
    <col min="3" max="3" width="12.5703125" style="4" customWidth="1"/>
    <col min="4" max="4" width="10.5703125" style="4" customWidth="1"/>
    <col min="5" max="5" width="8.140625" style="4" customWidth="1"/>
  </cols>
  <sheetData>
    <row r="1" spans="1:5" ht="15.75" x14ac:dyDescent="0.25">
      <c r="A1" s="1"/>
      <c r="B1" s="2"/>
      <c r="C1" s="2"/>
      <c r="D1" s="2"/>
      <c r="E1" s="3" t="s">
        <v>483</v>
      </c>
    </row>
    <row r="2" spans="1:5" ht="15.75" x14ac:dyDescent="0.25">
      <c r="A2" s="1"/>
      <c r="B2" s="2"/>
      <c r="C2" s="2"/>
      <c r="D2" s="2"/>
      <c r="E2" s="3" t="s">
        <v>323</v>
      </c>
    </row>
    <row r="3" spans="1:5" ht="15.75" x14ac:dyDescent="0.25">
      <c r="A3" s="219" t="s">
        <v>333</v>
      </c>
      <c r="B3" s="219"/>
      <c r="C3" s="219"/>
      <c r="D3" s="219"/>
      <c r="E3" s="219"/>
    </row>
    <row r="4" spans="1:5" ht="15.75" x14ac:dyDescent="0.25">
      <c r="B4" s="2"/>
      <c r="C4" s="2"/>
      <c r="D4" s="2"/>
      <c r="E4" s="3" t="s">
        <v>334</v>
      </c>
    </row>
    <row r="5" spans="1:5" ht="15.75" x14ac:dyDescent="0.25">
      <c r="A5" s="5"/>
      <c r="E5" s="6"/>
    </row>
    <row r="6" spans="1:5" x14ac:dyDescent="0.25">
      <c r="A6" s="5"/>
    </row>
    <row r="7" spans="1:5" x14ac:dyDescent="0.25">
      <c r="A7" s="218" t="s">
        <v>484</v>
      </c>
      <c r="B7" s="218"/>
      <c r="C7" s="218"/>
      <c r="D7" s="218"/>
      <c r="E7" s="218"/>
    </row>
    <row r="8" spans="1:5" x14ac:dyDescent="0.25">
      <c r="A8" s="218"/>
      <c r="B8" s="218"/>
      <c r="C8" s="218"/>
      <c r="D8" s="218"/>
      <c r="E8" s="218"/>
    </row>
    <row r="9" spans="1:5" x14ac:dyDescent="0.25">
      <c r="A9" s="218"/>
      <c r="B9" s="218"/>
      <c r="C9" s="218"/>
      <c r="D9" s="218"/>
      <c r="E9" s="218"/>
    </row>
    <row r="10" spans="1:5" ht="15.75" thickBot="1" x14ac:dyDescent="0.3">
      <c r="A10" s="7"/>
      <c r="B10" s="7"/>
      <c r="C10" s="7"/>
      <c r="D10" s="7"/>
      <c r="E10" s="8" t="s">
        <v>0</v>
      </c>
    </row>
    <row r="11" spans="1:5" ht="41.25" customHeight="1" thickBot="1" x14ac:dyDescent="0.3">
      <c r="A11" s="9" t="s">
        <v>1</v>
      </c>
      <c r="B11" s="9" t="s">
        <v>2</v>
      </c>
      <c r="C11" s="9" t="s">
        <v>335</v>
      </c>
      <c r="D11" s="9" t="s">
        <v>321</v>
      </c>
      <c r="E11" s="9" t="s">
        <v>322</v>
      </c>
    </row>
    <row r="12" spans="1:5" ht="15.75" thickBot="1" x14ac:dyDescent="0.3">
      <c r="A12" s="10">
        <v>1</v>
      </c>
      <c r="B12" s="11">
        <v>2</v>
      </c>
      <c r="C12" s="11"/>
      <c r="D12" s="11"/>
      <c r="E12" s="12">
        <v>3</v>
      </c>
    </row>
    <row r="13" spans="1:5" x14ac:dyDescent="0.25">
      <c r="A13" s="13"/>
      <c r="B13" s="14"/>
      <c r="C13" s="14"/>
      <c r="D13" s="14"/>
      <c r="E13" s="14"/>
    </row>
    <row r="14" spans="1:5" ht="25.5" x14ac:dyDescent="0.25">
      <c r="A14" s="15" t="s">
        <v>3</v>
      </c>
      <c r="B14" s="16" t="s">
        <v>4</v>
      </c>
      <c r="C14" s="17">
        <f>C15+C17+C20+C27+C29+C30+C34+C36+C38+C40</f>
        <v>33482</v>
      </c>
      <c r="D14" s="141">
        <f>D15+D17+D20+D27+D29+D30+D34+D36+D38+D40</f>
        <v>8269.8000000000011</v>
      </c>
      <c r="E14" s="147">
        <f>D14*100/C14</f>
        <v>24.699241383429907</v>
      </c>
    </row>
    <row r="15" spans="1:5" ht="25.5" x14ac:dyDescent="0.25">
      <c r="A15" s="15" t="s">
        <v>5</v>
      </c>
      <c r="B15" s="16" t="s">
        <v>6</v>
      </c>
      <c r="C15" s="18">
        <v>19623</v>
      </c>
      <c r="D15" s="141">
        <f>D16</f>
        <v>5220.3</v>
      </c>
      <c r="E15" s="147">
        <f t="shared" ref="E15:E75" si="0">D15*100/C15</f>
        <v>26.602965907353617</v>
      </c>
    </row>
    <row r="16" spans="1:5" x14ac:dyDescent="0.25">
      <c r="A16" s="19" t="s">
        <v>7</v>
      </c>
      <c r="B16" s="20" t="s">
        <v>8</v>
      </c>
      <c r="C16" s="21">
        <v>19623</v>
      </c>
      <c r="D16" s="142">
        <v>5220.3</v>
      </c>
      <c r="E16" s="148">
        <f t="shared" si="0"/>
        <v>26.602965907353617</v>
      </c>
    </row>
    <row r="17" spans="1:5" ht="42.75" x14ac:dyDescent="0.25">
      <c r="A17" s="15" t="s">
        <v>9</v>
      </c>
      <c r="B17" s="16" t="s">
        <v>10</v>
      </c>
      <c r="C17" s="18">
        <v>7894</v>
      </c>
      <c r="D17" s="141">
        <f>D18</f>
        <v>1978.7</v>
      </c>
      <c r="E17" s="147">
        <f t="shared" si="0"/>
        <v>25.065872814796048</v>
      </c>
    </row>
    <row r="18" spans="1:5" ht="45" x14ac:dyDescent="0.25">
      <c r="A18" s="19" t="s">
        <v>11</v>
      </c>
      <c r="B18" s="20" t="s">
        <v>12</v>
      </c>
      <c r="C18" s="21">
        <v>7894</v>
      </c>
      <c r="D18" s="142">
        <v>1978.7</v>
      </c>
      <c r="E18" s="148">
        <f t="shared" si="0"/>
        <v>25.065872814796048</v>
      </c>
    </row>
    <row r="19" spans="1:5" ht="90" x14ac:dyDescent="0.25">
      <c r="A19" s="19" t="s">
        <v>13</v>
      </c>
      <c r="B19" s="20" t="s">
        <v>14</v>
      </c>
      <c r="C19" s="21">
        <v>7894</v>
      </c>
      <c r="D19" s="142">
        <v>1978.7</v>
      </c>
      <c r="E19" s="148">
        <f t="shared" si="0"/>
        <v>25.065872814796048</v>
      </c>
    </row>
    <row r="20" spans="1:5" ht="25.5" x14ac:dyDescent="0.25">
      <c r="A20" s="15" t="s">
        <v>15</v>
      </c>
      <c r="B20" s="16" t="s">
        <v>16</v>
      </c>
      <c r="C20" s="18">
        <f>C21+C23+C25</f>
        <v>1727</v>
      </c>
      <c r="D20" s="141">
        <f>D21+D23+D25</f>
        <v>476.40000000000003</v>
      </c>
      <c r="E20" s="147">
        <f t="shared" si="0"/>
        <v>27.585408222350896</v>
      </c>
    </row>
    <row r="21" spans="1:5" ht="30" x14ac:dyDescent="0.25">
      <c r="A21" s="19" t="s">
        <v>17</v>
      </c>
      <c r="B21" s="20" t="s">
        <v>18</v>
      </c>
      <c r="C21" s="21">
        <v>157</v>
      </c>
      <c r="D21" s="142">
        <v>69.3</v>
      </c>
      <c r="E21" s="148">
        <f t="shared" si="0"/>
        <v>44.140127388535035</v>
      </c>
    </row>
    <row r="22" spans="1:5" ht="45" x14ac:dyDescent="0.25">
      <c r="A22" s="19" t="s">
        <v>19</v>
      </c>
      <c r="B22" s="20" t="s">
        <v>20</v>
      </c>
      <c r="C22" s="21">
        <v>157</v>
      </c>
      <c r="D22" s="142">
        <v>69.3</v>
      </c>
      <c r="E22" s="148">
        <f t="shared" si="0"/>
        <v>44.140127388535035</v>
      </c>
    </row>
    <row r="23" spans="1:5" ht="30" x14ac:dyDescent="0.25">
      <c r="A23" s="19" t="s">
        <v>336</v>
      </c>
      <c r="B23" s="20" t="s">
        <v>21</v>
      </c>
      <c r="C23" s="21">
        <v>1500</v>
      </c>
      <c r="D23" s="142">
        <v>385.8</v>
      </c>
      <c r="E23" s="148">
        <f t="shared" si="0"/>
        <v>25.72</v>
      </c>
    </row>
    <row r="24" spans="1:5" ht="30" x14ac:dyDescent="0.25">
      <c r="A24" s="19" t="s">
        <v>22</v>
      </c>
      <c r="B24" s="20" t="s">
        <v>21</v>
      </c>
      <c r="C24" s="21">
        <v>1500</v>
      </c>
      <c r="D24" s="142">
        <v>385.8</v>
      </c>
      <c r="E24" s="148">
        <f t="shared" si="0"/>
        <v>25.72</v>
      </c>
    </row>
    <row r="25" spans="1:5" x14ac:dyDescent="0.25">
      <c r="A25" s="19" t="s">
        <v>23</v>
      </c>
      <c r="B25" s="20" t="s">
        <v>24</v>
      </c>
      <c r="C25" s="21">
        <v>70</v>
      </c>
      <c r="D25" s="142">
        <v>21.3</v>
      </c>
      <c r="E25" s="148">
        <f t="shared" si="0"/>
        <v>30.428571428571427</v>
      </c>
    </row>
    <row r="26" spans="1:5" x14ac:dyDescent="0.25">
      <c r="A26" s="19" t="s">
        <v>25</v>
      </c>
      <c r="B26" s="20" t="s">
        <v>24</v>
      </c>
      <c r="C26" s="21">
        <v>70</v>
      </c>
      <c r="D26" s="142">
        <v>21.3</v>
      </c>
      <c r="E26" s="148">
        <f t="shared" si="0"/>
        <v>30.428571428571427</v>
      </c>
    </row>
    <row r="27" spans="1:5" ht="25.5" x14ac:dyDescent="0.25">
      <c r="A27" s="15" t="s">
        <v>337</v>
      </c>
      <c r="B27" s="16" t="s">
        <v>26</v>
      </c>
      <c r="C27" s="18">
        <f>C28</f>
        <v>1270</v>
      </c>
      <c r="D27" s="141">
        <f>D28</f>
        <v>65.099999999999994</v>
      </c>
      <c r="E27" s="147">
        <f t="shared" si="0"/>
        <v>5.1259842519685028</v>
      </c>
    </row>
    <row r="28" spans="1:5" x14ac:dyDescent="0.25">
      <c r="A28" s="19" t="s">
        <v>27</v>
      </c>
      <c r="B28" s="20" t="s">
        <v>28</v>
      </c>
      <c r="C28" s="21">
        <v>1270</v>
      </c>
      <c r="D28" s="142">
        <v>65.099999999999994</v>
      </c>
      <c r="E28" s="148">
        <f t="shared" si="0"/>
        <v>5.1259842519685028</v>
      </c>
    </row>
    <row r="29" spans="1:5" ht="25.5" x14ac:dyDescent="0.25">
      <c r="A29" s="22" t="s">
        <v>29</v>
      </c>
      <c r="B29" s="23" t="s">
        <v>30</v>
      </c>
      <c r="C29" s="24">
        <v>898</v>
      </c>
      <c r="D29" s="143">
        <v>140.1</v>
      </c>
      <c r="E29" s="147">
        <f t="shared" si="0"/>
        <v>15.601336302895323</v>
      </c>
    </row>
    <row r="30" spans="1:5" ht="57" x14ac:dyDescent="0.25">
      <c r="A30" s="15" t="s">
        <v>31</v>
      </c>
      <c r="B30" s="23" t="s">
        <v>32</v>
      </c>
      <c r="C30" s="24">
        <f>C31+C32</f>
        <v>870</v>
      </c>
      <c r="D30" s="143">
        <f>D31+D32</f>
        <v>125.2</v>
      </c>
      <c r="E30" s="147">
        <f t="shared" si="0"/>
        <v>14.39080459770115</v>
      </c>
    </row>
    <row r="31" spans="1:5" x14ac:dyDescent="0.25">
      <c r="A31" s="19" t="s">
        <v>33</v>
      </c>
      <c r="B31" s="25" t="s">
        <v>34</v>
      </c>
      <c r="C31" s="26">
        <v>170</v>
      </c>
      <c r="D31" s="144">
        <v>14.9</v>
      </c>
      <c r="E31" s="148">
        <f t="shared" si="0"/>
        <v>8.764705882352942</v>
      </c>
    </row>
    <row r="32" spans="1:5" x14ac:dyDescent="0.25">
      <c r="A32" s="19" t="s">
        <v>35</v>
      </c>
      <c r="B32" s="25" t="s">
        <v>36</v>
      </c>
      <c r="C32" s="26">
        <v>700</v>
      </c>
      <c r="D32" s="144">
        <v>110.3</v>
      </c>
      <c r="E32" s="148">
        <f t="shared" si="0"/>
        <v>15.757142857142858</v>
      </c>
    </row>
    <row r="33" spans="1:5" ht="90" x14ac:dyDescent="0.25">
      <c r="A33" s="27" t="s">
        <v>37</v>
      </c>
      <c r="B33" s="28" t="s">
        <v>38</v>
      </c>
      <c r="C33" s="26"/>
      <c r="D33" s="144"/>
      <c r="E33" s="147"/>
    </row>
    <row r="34" spans="1:5" ht="28.5" x14ac:dyDescent="0.25">
      <c r="A34" s="15" t="s">
        <v>39</v>
      </c>
      <c r="B34" s="23" t="s">
        <v>40</v>
      </c>
      <c r="C34" s="24">
        <v>228</v>
      </c>
      <c r="D34" s="143">
        <f>D35</f>
        <v>18.7</v>
      </c>
      <c r="E34" s="147">
        <f t="shared" si="0"/>
        <v>8.2017543859649127</v>
      </c>
    </row>
    <row r="35" spans="1:5" ht="30" x14ac:dyDescent="0.25">
      <c r="A35" s="19" t="s">
        <v>41</v>
      </c>
      <c r="B35" s="25" t="s">
        <v>42</v>
      </c>
      <c r="C35" s="26">
        <v>228</v>
      </c>
      <c r="D35" s="144">
        <v>18.7</v>
      </c>
      <c r="E35" s="148">
        <f t="shared" si="0"/>
        <v>8.2017543859649127</v>
      </c>
    </row>
    <row r="36" spans="1:5" ht="42.75" x14ac:dyDescent="0.25">
      <c r="A36" s="15" t="s">
        <v>43</v>
      </c>
      <c r="B36" s="23" t="s">
        <v>44</v>
      </c>
      <c r="C36" s="24">
        <v>322</v>
      </c>
      <c r="D36" s="143">
        <f>D37</f>
        <v>24.6</v>
      </c>
      <c r="E36" s="147">
        <f t="shared" si="0"/>
        <v>7.6397515527950315</v>
      </c>
    </row>
    <row r="37" spans="1:5" ht="45" x14ac:dyDescent="0.25">
      <c r="A37" s="19" t="s">
        <v>46</v>
      </c>
      <c r="B37" s="25" t="s">
        <v>47</v>
      </c>
      <c r="C37" s="26">
        <v>322</v>
      </c>
      <c r="D37" s="144">
        <v>24.6</v>
      </c>
      <c r="E37" s="148">
        <f t="shared" si="0"/>
        <v>7.6397515527950315</v>
      </c>
    </row>
    <row r="38" spans="1:5" ht="28.5" x14ac:dyDescent="0.25">
      <c r="A38" s="29" t="s">
        <v>48</v>
      </c>
      <c r="B38" s="23" t="s">
        <v>45</v>
      </c>
      <c r="C38" s="24">
        <v>100</v>
      </c>
      <c r="D38" s="143">
        <f>D39</f>
        <v>128</v>
      </c>
      <c r="E38" s="147">
        <f t="shared" si="0"/>
        <v>128</v>
      </c>
    </row>
    <row r="39" spans="1:5" ht="75" x14ac:dyDescent="0.25">
      <c r="A39" s="27" t="s">
        <v>49</v>
      </c>
      <c r="B39" s="25" t="s">
        <v>50</v>
      </c>
      <c r="C39" s="26">
        <v>100</v>
      </c>
      <c r="D39" s="144">
        <v>128</v>
      </c>
      <c r="E39" s="148">
        <f t="shared" si="0"/>
        <v>128</v>
      </c>
    </row>
    <row r="40" spans="1:5" ht="28.5" x14ac:dyDescent="0.25">
      <c r="A40" s="15" t="s">
        <v>51</v>
      </c>
      <c r="B40" s="23" t="s">
        <v>52</v>
      </c>
      <c r="C40" s="24">
        <v>550</v>
      </c>
      <c r="D40" s="143">
        <f>D41</f>
        <v>92.7</v>
      </c>
      <c r="E40" s="147">
        <f t="shared" si="0"/>
        <v>16.854545454545455</v>
      </c>
    </row>
    <row r="41" spans="1:5" ht="45" x14ac:dyDescent="0.25">
      <c r="A41" s="15" t="s">
        <v>53</v>
      </c>
      <c r="B41" s="30" t="s">
        <v>54</v>
      </c>
      <c r="C41" s="26">
        <v>550</v>
      </c>
      <c r="D41" s="144">
        <v>92.7</v>
      </c>
      <c r="E41" s="148">
        <f t="shared" si="0"/>
        <v>16.854545454545455</v>
      </c>
    </row>
    <row r="42" spans="1:5" ht="25.5" x14ac:dyDescent="0.25">
      <c r="A42" s="15" t="s">
        <v>55</v>
      </c>
      <c r="B42" s="31" t="s">
        <v>56</v>
      </c>
      <c r="C42" s="32">
        <f>C43</f>
        <v>372138.3</v>
      </c>
      <c r="D42" s="32">
        <f>D43</f>
        <v>112794.00000000001</v>
      </c>
      <c r="E42" s="147">
        <f t="shared" si="0"/>
        <v>30.309699377892581</v>
      </c>
    </row>
    <row r="43" spans="1:5" ht="30" x14ac:dyDescent="0.25">
      <c r="A43" s="19" t="s">
        <v>57</v>
      </c>
      <c r="B43" s="28" t="s">
        <v>58</v>
      </c>
      <c r="C43" s="33">
        <f>C44+C47+C52+C72</f>
        <v>372138.3</v>
      </c>
      <c r="D43" s="33">
        <f>D44+D47+D52+D72</f>
        <v>112794.00000000001</v>
      </c>
      <c r="E43" s="148">
        <f t="shared" si="0"/>
        <v>30.309699377892581</v>
      </c>
    </row>
    <row r="44" spans="1:5" ht="30" x14ac:dyDescent="0.25">
      <c r="A44" s="34" t="s">
        <v>59</v>
      </c>
      <c r="B44" s="35" t="s">
        <v>60</v>
      </c>
      <c r="C44" s="36">
        <f>C45+C46</f>
        <v>85128</v>
      </c>
      <c r="D44" s="36">
        <f>D45+D46</f>
        <v>21524.5</v>
      </c>
      <c r="E44" s="169">
        <f t="shared" si="0"/>
        <v>25.284865144253359</v>
      </c>
    </row>
    <row r="45" spans="1:5" ht="30" x14ac:dyDescent="0.25">
      <c r="A45" s="19" t="s">
        <v>61</v>
      </c>
      <c r="B45" s="28" t="s">
        <v>62</v>
      </c>
      <c r="C45" s="33">
        <v>69302.899999999994</v>
      </c>
      <c r="D45" s="145">
        <v>19526.7</v>
      </c>
      <c r="E45" s="148">
        <f t="shared" si="0"/>
        <v>28.175877199944015</v>
      </c>
    </row>
    <row r="46" spans="1:5" ht="30" x14ac:dyDescent="0.25">
      <c r="A46" s="19" t="s">
        <v>63</v>
      </c>
      <c r="B46" s="37" t="s">
        <v>64</v>
      </c>
      <c r="C46" s="33">
        <v>15825.1</v>
      </c>
      <c r="D46" s="145">
        <v>1997.8</v>
      </c>
      <c r="E46" s="148">
        <f t="shared" si="0"/>
        <v>12.624248819912671</v>
      </c>
    </row>
    <row r="47" spans="1:5" ht="30" x14ac:dyDescent="0.25">
      <c r="A47" s="34" t="s">
        <v>65</v>
      </c>
      <c r="B47" s="38" t="s">
        <v>66</v>
      </c>
      <c r="C47" s="36">
        <f>C48+C49+C50+C51</f>
        <v>21830.799999999999</v>
      </c>
      <c r="D47" s="146">
        <f>D48+D49+D50+D51</f>
        <v>6465.3</v>
      </c>
      <c r="E47" s="169">
        <f t="shared" si="0"/>
        <v>29.615497370687287</v>
      </c>
    </row>
    <row r="48" spans="1:5" ht="90" x14ac:dyDescent="0.25">
      <c r="A48" s="19" t="s">
        <v>67</v>
      </c>
      <c r="B48" s="39" t="s">
        <v>68</v>
      </c>
      <c r="C48" s="33">
        <v>13923.5</v>
      </c>
      <c r="D48" s="145">
        <v>5900</v>
      </c>
      <c r="E48" s="148">
        <f t="shared" si="0"/>
        <v>42.374402987754515</v>
      </c>
    </row>
    <row r="49" spans="1:5" ht="45" x14ac:dyDescent="0.25">
      <c r="A49" s="19" t="s">
        <v>67</v>
      </c>
      <c r="B49" s="39" t="s">
        <v>69</v>
      </c>
      <c r="C49" s="33">
        <v>5296</v>
      </c>
      <c r="D49" s="145"/>
      <c r="E49" s="148">
        <f t="shared" si="0"/>
        <v>0</v>
      </c>
    </row>
    <row r="50" spans="1:5" ht="30" x14ac:dyDescent="0.25">
      <c r="A50" s="19" t="s">
        <v>67</v>
      </c>
      <c r="B50" s="39" t="s">
        <v>70</v>
      </c>
      <c r="C50" s="33">
        <v>565.29999999999995</v>
      </c>
      <c r="D50" s="145">
        <v>565.29999999999995</v>
      </c>
      <c r="E50" s="148">
        <f t="shared" si="0"/>
        <v>100</v>
      </c>
    </row>
    <row r="51" spans="1:5" x14ac:dyDescent="0.25">
      <c r="A51" s="19" t="s">
        <v>67</v>
      </c>
      <c r="B51" s="39" t="s">
        <v>71</v>
      </c>
      <c r="C51" s="33">
        <v>2046</v>
      </c>
      <c r="D51" s="145"/>
      <c r="E51" s="148">
        <f t="shared" si="0"/>
        <v>0</v>
      </c>
    </row>
    <row r="52" spans="1:5" ht="30" x14ac:dyDescent="0.25">
      <c r="A52" s="34" t="s">
        <v>72</v>
      </c>
      <c r="B52" s="35" t="s">
        <v>73</v>
      </c>
      <c r="C52" s="36">
        <f>C53+C54+C55+C56+C57+C58+C59+C60+C61+C62+C63+C64+C65+C66+C67+C68+C69+C70+C71</f>
        <v>264020.5</v>
      </c>
      <c r="D52" s="146">
        <f>D53+D54+D55+D56+D57+D58+D59+D60+D61+D62+D63+D64+D65+D66+D67+D68</f>
        <v>84545.200000000012</v>
      </c>
      <c r="E52" s="169">
        <f t="shared" si="0"/>
        <v>32.022210396541183</v>
      </c>
    </row>
    <row r="53" spans="1:5" ht="30" x14ac:dyDescent="0.25">
      <c r="A53" s="19" t="s">
        <v>74</v>
      </c>
      <c r="B53" s="40" t="s">
        <v>75</v>
      </c>
      <c r="C53" s="33">
        <v>4359.1000000000004</v>
      </c>
      <c r="D53" s="145">
        <v>1177.8</v>
      </c>
      <c r="E53" s="148">
        <f t="shared" si="0"/>
        <v>27.019338854350668</v>
      </c>
    </row>
    <row r="54" spans="1:5" ht="90" x14ac:dyDescent="0.25">
      <c r="A54" s="19" t="s">
        <v>76</v>
      </c>
      <c r="B54" s="40" t="s">
        <v>77</v>
      </c>
      <c r="C54" s="33">
        <v>155320</v>
      </c>
      <c r="D54" s="145">
        <v>53914.3</v>
      </c>
      <c r="E54" s="148">
        <f t="shared" si="0"/>
        <v>34.711756373937675</v>
      </c>
    </row>
    <row r="55" spans="1:5" ht="90" x14ac:dyDescent="0.25">
      <c r="A55" s="19" t="s">
        <v>76</v>
      </c>
      <c r="B55" s="40" t="s">
        <v>78</v>
      </c>
      <c r="C55" s="33">
        <v>46411</v>
      </c>
      <c r="D55" s="145">
        <v>16248.8</v>
      </c>
      <c r="E55" s="148">
        <f t="shared" si="0"/>
        <v>35.010665574971448</v>
      </c>
    </row>
    <row r="56" spans="1:5" ht="45" x14ac:dyDescent="0.25">
      <c r="A56" s="19" t="s">
        <v>76</v>
      </c>
      <c r="B56" s="40" t="s">
        <v>79</v>
      </c>
      <c r="C56" s="33">
        <v>3072</v>
      </c>
      <c r="D56" s="145">
        <v>767.8</v>
      </c>
      <c r="E56" s="148">
        <f t="shared" si="0"/>
        <v>24.993489583333332</v>
      </c>
    </row>
    <row r="57" spans="1:5" ht="45" x14ac:dyDescent="0.25">
      <c r="A57" s="19" t="s">
        <v>76</v>
      </c>
      <c r="B57" s="40" t="s">
        <v>80</v>
      </c>
      <c r="C57" s="33">
        <v>9868</v>
      </c>
      <c r="D57" s="145">
        <v>1665.7</v>
      </c>
      <c r="E57" s="148">
        <f t="shared" si="0"/>
        <v>16.879813538710984</v>
      </c>
    </row>
    <row r="58" spans="1:5" ht="105" x14ac:dyDescent="0.25">
      <c r="A58" s="19" t="s">
        <v>76</v>
      </c>
      <c r="B58" s="41" t="s">
        <v>81</v>
      </c>
      <c r="C58" s="33">
        <v>4278</v>
      </c>
      <c r="D58" s="145">
        <v>1069.5</v>
      </c>
      <c r="E58" s="148">
        <f t="shared" si="0"/>
        <v>25</v>
      </c>
    </row>
    <row r="59" spans="1:5" ht="45" x14ac:dyDescent="0.25">
      <c r="A59" s="19" t="s">
        <v>76</v>
      </c>
      <c r="B59" s="40" t="s">
        <v>82</v>
      </c>
      <c r="C59" s="33">
        <v>7</v>
      </c>
      <c r="D59" s="145"/>
      <c r="E59" s="148">
        <f t="shared" si="0"/>
        <v>0</v>
      </c>
    </row>
    <row r="60" spans="1:5" ht="45" x14ac:dyDescent="0.25">
      <c r="A60" s="19" t="s">
        <v>83</v>
      </c>
      <c r="B60" s="42" t="s">
        <v>84</v>
      </c>
      <c r="C60" s="33">
        <v>432</v>
      </c>
      <c r="D60" s="145">
        <v>101.4</v>
      </c>
      <c r="E60" s="148">
        <f t="shared" si="0"/>
        <v>23.472222222222221</v>
      </c>
    </row>
    <row r="61" spans="1:5" ht="75" x14ac:dyDescent="0.25">
      <c r="A61" s="19" t="s">
        <v>85</v>
      </c>
      <c r="B61" s="40" t="s">
        <v>86</v>
      </c>
      <c r="C61" s="33">
        <v>3352.6</v>
      </c>
      <c r="D61" s="145">
        <v>1057.5999999999999</v>
      </c>
      <c r="E61" s="148">
        <f t="shared" si="0"/>
        <v>31.54566605022967</v>
      </c>
    </row>
    <row r="62" spans="1:5" ht="75" x14ac:dyDescent="0.25">
      <c r="A62" s="19" t="s">
        <v>76</v>
      </c>
      <c r="B62" s="40" t="s">
        <v>87</v>
      </c>
      <c r="C62" s="33">
        <v>321</v>
      </c>
      <c r="D62" s="145">
        <v>58</v>
      </c>
      <c r="E62" s="148">
        <f t="shared" si="0"/>
        <v>18.068535825545172</v>
      </c>
    </row>
    <row r="63" spans="1:5" ht="45" x14ac:dyDescent="0.25">
      <c r="A63" s="19" t="s">
        <v>76</v>
      </c>
      <c r="B63" s="40" t="s">
        <v>88</v>
      </c>
      <c r="C63" s="33">
        <v>208</v>
      </c>
      <c r="D63" s="145"/>
      <c r="E63" s="148">
        <f t="shared" si="0"/>
        <v>0</v>
      </c>
    </row>
    <row r="64" spans="1:5" ht="45" x14ac:dyDescent="0.25">
      <c r="A64" s="19" t="s">
        <v>76</v>
      </c>
      <c r="B64" s="42" t="s">
        <v>89</v>
      </c>
      <c r="C64" s="33">
        <v>407</v>
      </c>
      <c r="D64" s="145">
        <v>101.8</v>
      </c>
      <c r="E64" s="148">
        <f t="shared" si="0"/>
        <v>25.012285012285012</v>
      </c>
    </row>
    <row r="65" spans="1:5" ht="60" x14ac:dyDescent="0.25">
      <c r="A65" s="19" t="s">
        <v>76</v>
      </c>
      <c r="B65" s="42" t="s">
        <v>90</v>
      </c>
      <c r="C65" s="33">
        <v>372</v>
      </c>
      <c r="D65" s="145">
        <v>93</v>
      </c>
      <c r="E65" s="148">
        <f t="shared" si="0"/>
        <v>25</v>
      </c>
    </row>
    <row r="66" spans="1:5" ht="30" x14ac:dyDescent="0.25">
      <c r="A66" s="19" t="s">
        <v>91</v>
      </c>
      <c r="B66" s="42" t="s">
        <v>92</v>
      </c>
      <c r="C66" s="33">
        <v>6744</v>
      </c>
      <c r="D66" s="145">
        <v>2534.6999999999998</v>
      </c>
      <c r="E66" s="148">
        <f t="shared" si="0"/>
        <v>37.584519572953731</v>
      </c>
    </row>
    <row r="67" spans="1:5" ht="30" x14ac:dyDescent="0.25">
      <c r="A67" s="19" t="s">
        <v>76</v>
      </c>
      <c r="B67" s="42" t="s">
        <v>93</v>
      </c>
      <c r="C67" s="33">
        <v>155</v>
      </c>
      <c r="D67" s="145">
        <v>132.19999999999999</v>
      </c>
      <c r="E67" s="148">
        <f t="shared" si="0"/>
        <v>85.290322580645153</v>
      </c>
    </row>
    <row r="68" spans="1:5" ht="135" x14ac:dyDescent="0.25">
      <c r="A68" s="19" t="s">
        <v>94</v>
      </c>
      <c r="B68" s="42" t="s">
        <v>95</v>
      </c>
      <c r="C68" s="33">
        <v>26956</v>
      </c>
      <c r="D68" s="145">
        <v>5622.6</v>
      </c>
      <c r="E68" s="148">
        <f t="shared" si="0"/>
        <v>20.858435969728447</v>
      </c>
    </row>
    <row r="69" spans="1:5" ht="60" x14ac:dyDescent="0.25">
      <c r="A69" s="19"/>
      <c r="B69" s="42" t="s">
        <v>330</v>
      </c>
      <c r="C69" s="33">
        <v>1292</v>
      </c>
      <c r="D69" s="145"/>
      <c r="E69" s="148">
        <f t="shared" si="0"/>
        <v>0</v>
      </c>
    </row>
    <row r="70" spans="1:5" ht="45" x14ac:dyDescent="0.25">
      <c r="A70" s="19" t="s">
        <v>339</v>
      </c>
      <c r="B70" s="42" t="s">
        <v>331</v>
      </c>
      <c r="C70" s="33">
        <v>440.5</v>
      </c>
      <c r="D70" s="145"/>
      <c r="E70" s="148">
        <f t="shared" si="0"/>
        <v>0</v>
      </c>
    </row>
    <row r="71" spans="1:5" ht="45" x14ac:dyDescent="0.25">
      <c r="A71" s="19" t="s">
        <v>338</v>
      </c>
      <c r="B71" s="42" t="s">
        <v>332</v>
      </c>
      <c r="C71" s="33">
        <v>25.3</v>
      </c>
      <c r="D71" s="145"/>
      <c r="E71" s="148">
        <f t="shared" si="0"/>
        <v>0</v>
      </c>
    </row>
    <row r="72" spans="1:5" x14ac:dyDescent="0.25">
      <c r="A72" s="19" t="s">
        <v>96</v>
      </c>
      <c r="B72" s="43" t="s">
        <v>97</v>
      </c>
      <c r="C72" s="36">
        <f>C73+C74</f>
        <v>1159</v>
      </c>
      <c r="D72" s="146">
        <f>D73+D74</f>
        <v>259</v>
      </c>
      <c r="E72" s="169">
        <f t="shared" si="0"/>
        <v>22.346850733390855</v>
      </c>
    </row>
    <row r="73" spans="1:5" ht="30" x14ac:dyDescent="0.25">
      <c r="A73" s="19" t="s">
        <v>98</v>
      </c>
      <c r="B73" s="42" t="s">
        <v>99</v>
      </c>
      <c r="C73" s="33">
        <v>5</v>
      </c>
      <c r="D73" s="145"/>
      <c r="E73" s="148">
        <f t="shared" si="0"/>
        <v>0</v>
      </c>
    </row>
    <row r="74" spans="1:5" ht="75" x14ac:dyDescent="0.25">
      <c r="A74" s="19" t="s">
        <v>100</v>
      </c>
      <c r="B74" s="41" t="s">
        <v>101</v>
      </c>
      <c r="C74" s="33">
        <v>1154</v>
      </c>
      <c r="D74" s="145">
        <v>259</v>
      </c>
      <c r="E74" s="148">
        <f t="shared" si="0"/>
        <v>22.44367417677643</v>
      </c>
    </row>
    <row r="75" spans="1:5" x14ac:dyDescent="0.25">
      <c r="A75" s="44"/>
      <c r="B75" s="45" t="s">
        <v>102</v>
      </c>
      <c r="C75" s="32">
        <f>C43+C14</f>
        <v>405620.3</v>
      </c>
      <c r="D75" s="32">
        <f>D43+D14</f>
        <v>121063.80000000002</v>
      </c>
      <c r="E75" s="147">
        <f t="shared" si="0"/>
        <v>29.846583122195813</v>
      </c>
    </row>
    <row r="76" spans="1:5" x14ac:dyDescent="0.25">
      <c r="B76" s="46"/>
      <c r="C76" s="46"/>
      <c r="D76" s="46"/>
      <c r="E76" s="47"/>
    </row>
    <row r="77" spans="1:5" x14ac:dyDescent="0.25">
      <c r="B77" s="48"/>
      <c r="C77" s="48"/>
      <c r="D77" s="48"/>
    </row>
    <row r="78" spans="1:5" x14ac:dyDescent="0.25">
      <c r="B78" s="48"/>
      <c r="C78" s="48"/>
      <c r="D78" s="48"/>
      <c r="E78" s="49"/>
    </row>
    <row r="79" spans="1:5" x14ac:dyDescent="0.25">
      <c r="B79" s="48"/>
      <c r="C79" s="48"/>
      <c r="D79" s="48"/>
    </row>
    <row r="80" spans="1:5" x14ac:dyDescent="0.25">
      <c r="B80" s="48"/>
      <c r="C80" s="48"/>
      <c r="D80" s="48"/>
    </row>
    <row r="81" spans="2:4" x14ac:dyDescent="0.25">
      <c r="B81" s="48"/>
      <c r="C81" s="48"/>
      <c r="D81" s="48"/>
    </row>
    <row r="82" spans="2:4" x14ac:dyDescent="0.25">
      <c r="B82" s="48"/>
      <c r="C82" s="48"/>
      <c r="D82" s="48"/>
    </row>
    <row r="83" spans="2:4" x14ac:dyDescent="0.25">
      <c r="B83" s="48"/>
      <c r="C83" s="48"/>
      <c r="D83" s="48"/>
    </row>
    <row r="84" spans="2:4" x14ac:dyDescent="0.25">
      <c r="B84" s="48"/>
      <c r="C84" s="48"/>
      <c r="D84" s="48"/>
    </row>
    <row r="85" spans="2:4" x14ac:dyDescent="0.25">
      <c r="B85" s="48"/>
      <c r="C85" s="48"/>
      <c r="D85" s="48"/>
    </row>
    <row r="86" spans="2:4" x14ac:dyDescent="0.25">
      <c r="B86" s="48"/>
      <c r="C86" s="48"/>
      <c r="D86" s="48"/>
    </row>
    <row r="87" spans="2:4" x14ac:dyDescent="0.25">
      <c r="B87" s="48"/>
      <c r="C87" s="48"/>
      <c r="D87" s="48"/>
    </row>
    <row r="88" spans="2:4" x14ac:dyDescent="0.25">
      <c r="B88" s="48"/>
      <c r="C88" s="48"/>
      <c r="D88" s="48"/>
    </row>
    <row r="89" spans="2:4" x14ac:dyDescent="0.25">
      <c r="B89" s="48"/>
      <c r="C89" s="48"/>
      <c r="D89" s="48"/>
    </row>
    <row r="90" spans="2:4" x14ac:dyDescent="0.25">
      <c r="B90" s="48"/>
      <c r="C90" s="48"/>
      <c r="D90" s="48"/>
    </row>
    <row r="91" spans="2:4" x14ac:dyDescent="0.25">
      <c r="B91" s="48"/>
      <c r="C91" s="48"/>
      <c r="D91" s="48"/>
    </row>
    <row r="92" spans="2:4" x14ac:dyDescent="0.25">
      <c r="B92" s="48"/>
      <c r="C92" s="48"/>
      <c r="D92" s="48"/>
    </row>
    <row r="93" spans="2:4" x14ac:dyDescent="0.25">
      <c r="B93" s="48"/>
      <c r="C93" s="48"/>
      <c r="D93" s="48"/>
    </row>
    <row r="94" spans="2:4" x14ac:dyDescent="0.25">
      <c r="B94" s="48"/>
      <c r="C94" s="48"/>
      <c r="D94" s="48"/>
    </row>
    <row r="95" spans="2:4" x14ac:dyDescent="0.25">
      <c r="B95" s="48"/>
      <c r="C95" s="48"/>
      <c r="D95" s="48"/>
    </row>
    <row r="96" spans="2:4" x14ac:dyDescent="0.25">
      <c r="B96" s="48"/>
      <c r="C96" s="48"/>
      <c r="D96" s="48"/>
    </row>
    <row r="97" spans="2:4" x14ac:dyDescent="0.25">
      <c r="B97" s="48"/>
      <c r="C97" s="48"/>
      <c r="D97" s="48"/>
    </row>
    <row r="98" spans="2:4" x14ac:dyDescent="0.25">
      <c r="B98" s="48"/>
      <c r="C98" s="48"/>
      <c r="D98" s="48"/>
    </row>
    <row r="99" spans="2:4" x14ac:dyDescent="0.25">
      <c r="B99" s="48"/>
      <c r="C99" s="48"/>
      <c r="D99" s="48"/>
    </row>
    <row r="100" spans="2:4" x14ac:dyDescent="0.25">
      <c r="B100" s="48"/>
      <c r="C100" s="48"/>
      <c r="D100" s="48"/>
    </row>
    <row r="101" spans="2:4" x14ac:dyDescent="0.25">
      <c r="B101" s="48"/>
      <c r="C101" s="48"/>
      <c r="D101" s="48"/>
    </row>
    <row r="102" spans="2:4" x14ac:dyDescent="0.25">
      <c r="B102" s="48"/>
      <c r="C102" s="48"/>
      <c r="D102" s="48"/>
    </row>
    <row r="103" spans="2:4" x14ac:dyDescent="0.25">
      <c r="B103" s="48"/>
      <c r="C103" s="48"/>
      <c r="D103" s="48"/>
    </row>
    <row r="104" spans="2:4" x14ac:dyDescent="0.25">
      <c r="B104" s="48"/>
      <c r="C104" s="48"/>
      <c r="D104" s="48"/>
    </row>
    <row r="105" spans="2:4" x14ac:dyDescent="0.25">
      <c r="B105" s="48"/>
      <c r="C105" s="48"/>
      <c r="D105" s="48"/>
    </row>
    <row r="106" spans="2:4" x14ac:dyDescent="0.25">
      <c r="B106" s="48"/>
      <c r="C106" s="48"/>
      <c r="D106" s="48"/>
    </row>
    <row r="107" spans="2:4" x14ac:dyDescent="0.25">
      <c r="B107" s="48"/>
      <c r="C107" s="48"/>
      <c r="D107" s="48"/>
    </row>
    <row r="108" spans="2:4" x14ac:dyDescent="0.25">
      <c r="B108" s="48"/>
      <c r="C108" s="48"/>
      <c r="D108" s="48"/>
    </row>
    <row r="109" spans="2:4" x14ac:dyDescent="0.25">
      <c r="B109" s="48"/>
      <c r="C109" s="48"/>
      <c r="D109" s="48"/>
    </row>
    <row r="110" spans="2:4" x14ac:dyDescent="0.25">
      <c r="B110" s="48"/>
      <c r="C110" s="48"/>
      <c r="D110" s="48"/>
    </row>
    <row r="111" spans="2:4" x14ac:dyDescent="0.25">
      <c r="B111" s="48"/>
      <c r="C111" s="48"/>
      <c r="D111" s="48"/>
    </row>
    <row r="112" spans="2:4" x14ac:dyDescent="0.25">
      <c r="B112" s="48"/>
      <c r="C112" s="48"/>
      <c r="D112" s="48"/>
    </row>
    <row r="113" spans="2:4" x14ac:dyDescent="0.25">
      <c r="B113" s="48"/>
      <c r="C113" s="48"/>
      <c r="D113" s="48"/>
    </row>
    <row r="114" spans="2:4" x14ac:dyDescent="0.25">
      <c r="B114" s="48"/>
      <c r="C114" s="48"/>
      <c r="D114" s="48"/>
    </row>
    <row r="115" spans="2:4" x14ac:dyDescent="0.25">
      <c r="B115" s="48"/>
      <c r="C115" s="48"/>
      <c r="D115" s="48"/>
    </row>
    <row r="116" spans="2:4" x14ac:dyDescent="0.25">
      <c r="B116" s="48"/>
      <c r="C116" s="48"/>
      <c r="D116" s="48"/>
    </row>
    <row r="117" spans="2:4" x14ac:dyDescent="0.25">
      <c r="B117" s="48"/>
      <c r="C117" s="48"/>
      <c r="D117" s="48"/>
    </row>
    <row r="118" spans="2:4" x14ac:dyDescent="0.25">
      <c r="B118" s="48"/>
      <c r="C118" s="48"/>
      <c r="D118" s="48"/>
    </row>
    <row r="119" spans="2:4" x14ac:dyDescent="0.25">
      <c r="B119" s="48"/>
      <c r="C119" s="48"/>
      <c r="D119" s="48"/>
    </row>
    <row r="120" spans="2:4" x14ac:dyDescent="0.25">
      <c r="B120" s="48"/>
      <c r="C120" s="48"/>
      <c r="D120" s="48"/>
    </row>
    <row r="121" spans="2:4" x14ac:dyDescent="0.25">
      <c r="B121" s="48"/>
      <c r="C121" s="48"/>
      <c r="D121" s="48"/>
    </row>
    <row r="122" spans="2:4" x14ac:dyDescent="0.25">
      <c r="B122" s="48"/>
      <c r="C122" s="48"/>
      <c r="D122" s="48"/>
    </row>
    <row r="123" spans="2:4" x14ac:dyDescent="0.25">
      <c r="B123" s="48"/>
      <c r="C123" s="48"/>
      <c r="D123" s="48"/>
    </row>
    <row r="124" spans="2:4" x14ac:dyDescent="0.25">
      <c r="B124" s="48"/>
      <c r="C124" s="48"/>
      <c r="D124" s="48"/>
    </row>
    <row r="125" spans="2:4" x14ac:dyDescent="0.25">
      <c r="B125" s="48"/>
      <c r="C125" s="48"/>
      <c r="D125" s="48"/>
    </row>
    <row r="126" spans="2:4" x14ac:dyDescent="0.25">
      <c r="B126" s="48"/>
      <c r="C126" s="48"/>
      <c r="D126" s="48"/>
    </row>
    <row r="127" spans="2:4" x14ac:dyDescent="0.25">
      <c r="B127" s="48"/>
      <c r="C127" s="48"/>
      <c r="D127" s="48"/>
    </row>
    <row r="128" spans="2:4" x14ac:dyDescent="0.25">
      <c r="B128" s="48"/>
      <c r="C128" s="48"/>
      <c r="D128" s="48"/>
    </row>
    <row r="129" spans="2:4" x14ac:dyDescent="0.25">
      <c r="B129" s="48"/>
      <c r="C129" s="48"/>
      <c r="D129" s="48"/>
    </row>
    <row r="130" spans="2:4" x14ac:dyDescent="0.25">
      <c r="B130" s="48"/>
      <c r="C130" s="48"/>
      <c r="D130" s="48"/>
    </row>
    <row r="131" spans="2:4" x14ac:dyDescent="0.25">
      <c r="B131" s="48"/>
      <c r="C131" s="48"/>
      <c r="D131" s="48"/>
    </row>
    <row r="132" spans="2:4" x14ac:dyDescent="0.25">
      <c r="B132" s="48"/>
      <c r="C132" s="48"/>
      <c r="D132" s="48"/>
    </row>
    <row r="133" spans="2:4" x14ac:dyDescent="0.25">
      <c r="B133" s="48"/>
      <c r="C133" s="48"/>
      <c r="D133" s="48"/>
    </row>
    <row r="134" spans="2:4" x14ac:dyDescent="0.25">
      <c r="B134" s="48"/>
      <c r="C134" s="48"/>
      <c r="D134" s="48"/>
    </row>
    <row r="135" spans="2:4" x14ac:dyDescent="0.25">
      <c r="B135" s="48"/>
      <c r="C135" s="48"/>
      <c r="D135" s="48"/>
    </row>
    <row r="136" spans="2:4" x14ac:dyDescent="0.25">
      <c r="B136" s="48"/>
      <c r="C136" s="48"/>
      <c r="D136" s="48"/>
    </row>
    <row r="137" spans="2:4" x14ac:dyDescent="0.25">
      <c r="B137" s="48"/>
      <c r="C137" s="48"/>
      <c r="D137" s="48"/>
    </row>
    <row r="138" spans="2:4" x14ac:dyDescent="0.25">
      <c r="B138" s="48"/>
      <c r="C138" s="48"/>
      <c r="D138" s="48"/>
    </row>
    <row r="139" spans="2:4" x14ac:dyDescent="0.25">
      <c r="B139" s="48"/>
      <c r="C139" s="48"/>
      <c r="D139" s="48"/>
    </row>
    <row r="140" spans="2:4" x14ac:dyDescent="0.25">
      <c r="B140" s="48"/>
      <c r="C140" s="48"/>
      <c r="D140" s="48"/>
    </row>
    <row r="141" spans="2:4" x14ac:dyDescent="0.25">
      <c r="B141" s="48"/>
      <c r="C141" s="48"/>
      <c r="D141" s="48"/>
    </row>
    <row r="142" spans="2:4" x14ac:dyDescent="0.25">
      <c r="B142" s="48"/>
      <c r="C142" s="48"/>
      <c r="D142" s="48"/>
    </row>
    <row r="143" spans="2:4" x14ac:dyDescent="0.25">
      <c r="B143" s="48"/>
      <c r="C143" s="48"/>
      <c r="D143" s="48"/>
    </row>
    <row r="144" spans="2:4" x14ac:dyDescent="0.25">
      <c r="B144" s="48"/>
      <c r="C144" s="48"/>
      <c r="D144" s="48"/>
    </row>
    <row r="145" spans="2:4" x14ac:dyDescent="0.25">
      <c r="B145" s="48"/>
      <c r="C145" s="48"/>
      <c r="D145" s="48"/>
    </row>
    <row r="146" spans="2:4" x14ac:dyDescent="0.25">
      <c r="B146" s="48"/>
      <c r="C146" s="48"/>
      <c r="D146" s="48"/>
    </row>
    <row r="147" spans="2:4" x14ac:dyDescent="0.25">
      <c r="B147" s="48"/>
      <c r="C147" s="48"/>
      <c r="D147" s="48"/>
    </row>
    <row r="148" spans="2:4" x14ac:dyDescent="0.25">
      <c r="B148" s="48"/>
      <c r="C148" s="48"/>
      <c r="D148" s="48"/>
    </row>
    <row r="149" spans="2:4" x14ac:dyDescent="0.25">
      <c r="B149" s="48"/>
      <c r="C149" s="48"/>
      <c r="D149" s="48"/>
    </row>
    <row r="150" spans="2:4" x14ac:dyDescent="0.25">
      <c r="B150" s="48"/>
      <c r="C150" s="48"/>
      <c r="D150" s="48"/>
    </row>
    <row r="151" spans="2:4" x14ac:dyDescent="0.25">
      <c r="B151" s="48"/>
      <c r="C151" s="48"/>
      <c r="D151" s="48"/>
    </row>
    <row r="152" spans="2:4" x14ac:dyDescent="0.25">
      <c r="B152" s="48"/>
      <c r="C152" s="48"/>
      <c r="D152" s="48"/>
    </row>
    <row r="153" spans="2:4" x14ac:dyDescent="0.25">
      <c r="B153" s="48"/>
      <c r="C153" s="48"/>
      <c r="D153" s="48"/>
    </row>
    <row r="154" spans="2:4" x14ac:dyDescent="0.25">
      <c r="B154" s="48"/>
      <c r="C154" s="48"/>
      <c r="D154" s="48"/>
    </row>
    <row r="155" spans="2:4" x14ac:dyDescent="0.25">
      <c r="B155" s="48"/>
      <c r="C155" s="48"/>
      <c r="D155" s="48"/>
    </row>
    <row r="156" spans="2:4" x14ac:dyDescent="0.25">
      <c r="B156" s="48"/>
      <c r="C156" s="48"/>
      <c r="D156" s="48"/>
    </row>
    <row r="157" spans="2:4" x14ac:dyDescent="0.25">
      <c r="B157" s="48"/>
      <c r="C157" s="48"/>
      <c r="D157" s="48"/>
    </row>
    <row r="158" spans="2:4" x14ac:dyDescent="0.25">
      <c r="B158" s="48"/>
      <c r="C158" s="48"/>
      <c r="D158" s="48"/>
    </row>
    <row r="159" spans="2:4" x14ac:dyDescent="0.25">
      <c r="B159" s="48"/>
      <c r="C159" s="48"/>
      <c r="D159" s="48"/>
    </row>
    <row r="160" spans="2:4" x14ac:dyDescent="0.25">
      <c r="B160" s="48"/>
      <c r="C160" s="48"/>
      <c r="D160" s="48"/>
    </row>
    <row r="161" spans="2:4" x14ac:dyDescent="0.25">
      <c r="B161" s="48"/>
      <c r="C161" s="48"/>
      <c r="D161" s="48"/>
    </row>
    <row r="162" spans="2:4" x14ac:dyDescent="0.25">
      <c r="B162" s="48"/>
      <c r="C162" s="48"/>
      <c r="D162" s="48"/>
    </row>
    <row r="163" spans="2:4" x14ac:dyDescent="0.25">
      <c r="B163" s="48"/>
      <c r="C163" s="48"/>
      <c r="D163" s="48"/>
    </row>
    <row r="164" spans="2:4" x14ac:dyDescent="0.25">
      <c r="B164" s="48"/>
      <c r="C164" s="48"/>
      <c r="D164" s="48"/>
    </row>
    <row r="165" spans="2:4" x14ac:dyDescent="0.25">
      <c r="B165" s="48"/>
      <c r="C165" s="48"/>
      <c r="D165" s="48"/>
    </row>
    <row r="166" spans="2:4" x14ac:dyDescent="0.25">
      <c r="B166" s="48"/>
      <c r="C166" s="48"/>
      <c r="D166" s="48"/>
    </row>
    <row r="167" spans="2:4" x14ac:dyDescent="0.25">
      <c r="B167" s="48"/>
      <c r="C167" s="48"/>
      <c r="D167" s="48"/>
    </row>
    <row r="168" spans="2:4" x14ac:dyDescent="0.25">
      <c r="B168" s="48"/>
      <c r="C168" s="48"/>
      <c r="D168" s="48"/>
    </row>
    <row r="169" spans="2:4" x14ac:dyDescent="0.25">
      <c r="B169" s="48"/>
      <c r="C169" s="48"/>
      <c r="D169" s="48"/>
    </row>
    <row r="170" spans="2:4" x14ac:dyDescent="0.25">
      <c r="B170" s="48"/>
      <c r="C170" s="48"/>
      <c r="D170" s="48"/>
    </row>
    <row r="171" spans="2:4" x14ac:dyDescent="0.25">
      <c r="B171" s="48"/>
      <c r="C171" s="48"/>
      <c r="D171" s="48"/>
    </row>
    <row r="172" spans="2:4" x14ac:dyDescent="0.25">
      <c r="B172" s="48"/>
      <c r="C172" s="48"/>
      <c r="D172" s="48"/>
    </row>
    <row r="173" spans="2:4" x14ac:dyDescent="0.25">
      <c r="B173" s="48"/>
      <c r="C173" s="48"/>
      <c r="D173" s="48"/>
    </row>
    <row r="174" spans="2:4" x14ac:dyDescent="0.25">
      <c r="B174" s="48"/>
      <c r="C174" s="48"/>
      <c r="D174" s="48"/>
    </row>
    <row r="175" spans="2:4" x14ac:dyDescent="0.25">
      <c r="B175" s="48"/>
      <c r="C175" s="48"/>
      <c r="D175" s="48"/>
    </row>
    <row r="176" spans="2:4" x14ac:dyDescent="0.25">
      <c r="B176" s="48"/>
      <c r="C176" s="48"/>
      <c r="D176" s="48"/>
    </row>
    <row r="177" spans="2:4" x14ac:dyDescent="0.25">
      <c r="B177" s="48"/>
      <c r="C177" s="48"/>
      <c r="D177" s="48"/>
    </row>
    <row r="178" spans="2:4" x14ac:dyDescent="0.25">
      <c r="B178" s="48"/>
      <c r="C178" s="48"/>
      <c r="D178" s="48"/>
    </row>
    <row r="179" spans="2:4" x14ac:dyDescent="0.25">
      <c r="B179" s="48"/>
      <c r="C179" s="48"/>
      <c r="D179" s="48"/>
    </row>
    <row r="180" spans="2:4" x14ac:dyDescent="0.25">
      <c r="B180" s="48"/>
      <c r="C180" s="48"/>
      <c r="D180" s="48"/>
    </row>
    <row r="181" spans="2:4" x14ac:dyDescent="0.25">
      <c r="B181" s="48"/>
      <c r="C181" s="48"/>
      <c r="D181" s="48"/>
    </row>
    <row r="182" spans="2:4" x14ac:dyDescent="0.25">
      <c r="B182" s="48"/>
      <c r="C182" s="48"/>
      <c r="D182" s="48"/>
    </row>
    <row r="183" spans="2:4" x14ac:dyDescent="0.25">
      <c r="B183" s="48"/>
      <c r="C183" s="48"/>
      <c r="D183" s="48"/>
    </row>
    <row r="184" spans="2:4" x14ac:dyDescent="0.25">
      <c r="B184" s="48"/>
      <c r="C184" s="48"/>
      <c r="D184" s="48"/>
    </row>
    <row r="185" spans="2:4" x14ac:dyDescent="0.25">
      <c r="B185" s="48"/>
      <c r="C185" s="48"/>
      <c r="D185" s="48"/>
    </row>
    <row r="186" spans="2:4" x14ac:dyDescent="0.25">
      <c r="B186" s="48"/>
      <c r="C186" s="48"/>
      <c r="D186" s="48"/>
    </row>
    <row r="187" spans="2:4" x14ac:dyDescent="0.25">
      <c r="B187" s="48"/>
      <c r="C187" s="48"/>
      <c r="D187" s="48"/>
    </row>
    <row r="188" spans="2:4" x14ac:dyDescent="0.25">
      <c r="B188" s="48"/>
      <c r="C188" s="48"/>
      <c r="D188" s="48"/>
    </row>
    <row r="189" spans="2:4" x14ac:dyDescent="0.25">
      <c r="B189" s="48"/>
      <c r="C189" s="48"/>
      <c r="D189" s="48"/>
    </row>
    <row r="190" spans="2:4" x14ac:dyDescent="0.25">
      <c r="B190" s="48"/>
      <c r="C190" s="48"/>
      <c r="D190" s="48"/>
    </row>
    <row r="191" spans="2:4" x14ac:dyDescent="0.25">
      <c r="B191" s="48"/>
      <c r="C191" s="48"/>
      <c r="D191" s="48"/>
    </row>
    <row r="192" spans="2:4" x14ac:dyDescent="0.25">
      <c r="B192" s="48"/>
      <c r="C192" s="48"/>
      <c r="D192" s="48"/>
    </row>
    <row r="193" spans="2:4" x14ac:dyDescent="0.25">
      <c r="B193" s="48"/>
      <c r="C193" s="48"/>
      <c r="D193" s="48"/>
    </row>
    <row r="194" spans="2:4" x14ac:dyDescent="0.25">
      <c r="B194" s="48"/>
      <c r="C194" s="48"/>
      <c r="D194" s="48"/>
    </row>
    <row r="195" spans="2:4" x14ac:dyDescent="0.25">
      <c r="B195" s="48"/>
      <c r="C195" s="48"/>
      <c r="D195" s="48"/>
    </row>
    <row r="196" spans="2:4" x14ac:dyDescent="0.25">
      <c r="B196" s="48"/>
      <c r="C196" s="48"/>
      <c r="D196" s="48"/>
    </row>
    <row r="197" spans="2:4" x14ac:dyDescent="0.25">
      <c r="B197" s="48"/>
      <c r="C197" s="48"/>
      <c r="D197" s="48"/>
    </row>
    <row r="198" spans="2:4" x14ac:dyDescent="0.25">
      <c r="B198" s="48"/>
      <c r="C198" s="48"/>
      <c r="D198" s="48"/>
    </row>
    <row r="199" spans="2:4" x14ac:dyDescent="0.25">
      <c r="B199" s="48"/>
      <c r="C199" s="48"/>
      <c r="D199" s="48"/>
    </row>
    <row r="200" spans="2:4" x14ac:dyDescent="0.25">
      <c r="B200" s="48"/>
      <c r="C200" s="48"/>
      <c r="D200" s="48"/>
    </row>
    <row r="201" spans="2:4" x14ac:dyDescent="0.25">
      <c r="B201" s="48"/>
      <c r="C201" s="48"/>
      <c r="D201" s="48"/>
    </row>
    <row r="202" spans="2:4" x14ac:dyDescent="0.25">
      <c r="B202" s="48"/>
      <c r="C202" s="48"/>
      <c r="D202" s="48"/>
    </row>
    <row r="203" spans="2:4" x14ac:dyDescent="0.25">
      <c r="B203" s="48"/>
      <c r="C203" s="48"/>
      <c r="D203" s="48"/>
    </row>
    <row r="204" spans="2:4" x14ac:dyDescent="0.25">
      <c r="B204" s="48"/>
      <c r="C204" s="48"/>
      <c r="D204" s="48"/>
    </row>
    <row r="205" spans="2:4" x14ac:dyDescent="0.25">
      <c r="B205" s="48"/>
      <c r="C205" s="48"/>
      <c r="D205" s="48"/>
    </row>
    <row r="206" spans="2:4" x14ac:dyDescent="0.25">
      <c r="B206" s="48"/>
      <c r="C206" s="48"/>
      <c r="D206" s="48"/>
    </row>
    <row r="207" spans="2:4" x14ac:dyDescent="0.25">
      <c r="B207" s="48"/>
      <c r="C207" s="48"/>
      <c r="D207" s="48"/>
    </row>
    <row r="208" spans="2:4" x14ac:dyDescent="0.25">
      <c r="B208" s="48"/>
      <c r="C208" s="48"/>
      <c r="D208" s="48"/>
    </row>
    <row r="209" spans="2:4" x14ac:dyDescent="0.25">
      <c r="B209" s="48"/>
      <c r="C209" s="48"/>
      <c r="D209" s="48"/>
    </row>
    <row r="210" spans="2:4" x14ac:dyDescent="0.25">
      <c r="B210" s="48"/>
      <c r="C210" s="48"/>
      <c r="D210" s="48"/>
    </row>
    <row r="211" spans="2:4" x14ac:dyDescent="0.25">
      <c r="B211" s="48"/>
      <c r="C211" s="48"/>
      <c r="D211" s="48"/>
    </row>
    <row r="212" spans="2:4" x14ac:dyDescent="0.25">
      <c r="B212" s="48"/>
      <c r="C212" s="48"/>
      <c r="D212" s="48"/>
    </row>
    <row r="213" spans="2:4" x14ac:dyDescent="0.25">
      <c r="B213" s="48"/>
      <c r="C213" s="48"/>
      <c r="D213" s="48"/>
    </row>
    <row r="214" spans="2:4" x14ac:dyDescent="0.25">
      <c r="B214" s="48"/>
      <c r="C214" s="48"/>
      <c r="D214" s="48"/>
    </row>
    <row r="215" spans="2:4" x14ac:dyDescent="0.25">
      <c r="B215" s="48"/>
      <c r="C215" s="48"/>
      <c r="D215" s="48"/>
    </row>
    <row r="216" spans="2:4" x14ac:dyDescent="0.25">
      <c r="B216" s="48"/>
      <c r="C216" s="48"/>
      <c r="D216" s="48"/>
    </row>
    <row r="217" spans="2:4" x14ac:dyDescent="0.25">
      <c r="B217" s="48"/>
      <c r="C217" s="48"/>
      <c r="D217" s="48"/>
    </row>
    <row r="218" spans="2:4" x14ac:dyDescent="0.25">
      <c r="B218" s="48"/>
      <c r="C218" s="48"/>
      <c r="D218" s="48"/>
    </row>
    <row r="219" spans="2:4" x14ac:dyDescent="0.25">
      <c r="B219" s="48"/>
      <c r="C219" s="48"/>
      <c r="D219" s="48"/>
    </row>
    <row r="220" spans="2:4" x14ac:dyDescent="0.25">
      <c r="B220" s="48"/>
      <c r="C220" s="48"/>
      <c r="D220" s="48"/>
    </row>
    <row r="221" spans="2:4" x14ac:dyDescent="0.25">
      <c r="B221" s="48"/>
      <c r="C221" s="48"/>
      <c r="D221" s="48"/>
    </row>
    <row r="222" spans="2:4" x14ac:dyDescent="0.25">
      <c r="B222" s="48"/>
      <c r="C222" s="48"/>
      <c r="D222" s="48"/>
    </row>
    <row r="223" spans="2:4" x14ac:dyDescent="0.25">
      <c r="B223" s="48"/>
      <c r="C223" s="48"/>
      <c r="D223" s="48"/>
    </row>
    <row r="224" spans="2:4" x14ac:dyDescent="0.25">
      <c r="B224" s="48"/>
      <c r="C224" s="48"/>
      <c r="D224" s="48"/>
    </row>
    <row r="225" spans="2:4" x14ac:dyDescent="0.25">
      <c r="B225" s="48"/>
      <c r="C225" s="48"/>
      <c r="D225" s="48"/>
    </row>
    <row r="226" spans="2:4" x14ac:dyDescent="0.25">
      <c r="B226" s="48"/>
      <c r="C226" s="48"/>
      <c r="D226" s="48"/>
    </row>
    <row r="227" spans="2:4" x14ac:dyDescent="0.25">
      <c r="B227" s="48"/>
      <c r="C227" s="48"/>
      <c r="D227" s="48"/>
    </row>
    <row r="228" spans="2:4" x14ac:dyDescent="0.25">
      <c r="B228" s="48"/>
      <c r="C228" s="48"/>
      <c r="D228" s="48"/>
    </row>
    <row r="229" spans="2:4" x14ac:dyDescent="0.25">
      <c r="B229" s="48"/>
      <c r="C229" s="48"/>
      <c r="D229" s="48"/>
    </row>
    <row r="230" spans="2:4" x14ac:dyDescent="0.25">
      <c r="B230" s="48"/>
      <c r="C230" s="48"/>
      <c r="D230" s="48"/>
    </row>
    <row r="231" spans="2:4" x14ac:dyDescent="0.25">
      <c r="B231" s="48"/>
      <c r="C231" s="48"/>
      <c r="D231" s="48"/>
    </row>
    <row r="232" spans="2:4" x14ac:dyDescent="0.25">
      <c r="B232" s="48"/>
      <c r="C232" s="48"/>
      <c r="D232" s="48"/>
    </row>
    <row r="233" spans="2:4" x14ac:dyDescent="0.25">
      <c r="B233" s="48"/>
      <c r="C233" s="48"/>
      <c r="D233" s="48"/>
    </row>
    <row r="234" spans="2:4" x14ac:dyDescent="0.25">
      <c r="B234" s="48"/>
      <c r="C234" s="48"/>
      <c r="D234" s="48"/>
    </row>
    <row r="235" spans="2:4" x14ac:dyDescent="0.25">
      <c r="B235" s="48"/>
      <c r="C235" s="48"/>
      <c r="D235" s="48"/>
    </row>
    <row r="236" spans="2:4" x14ac:dyDescent="0.25">
      <c r="B236" s="48"/>
      <c r="C236" s="48"/>
      <c r="D236" s="48"/>
    </row>
    <row r="237" spans="2:4" x14ac:dyDescent="0.25">
      <c r="B237" s="48"/>
      <c r="C237" s="48"/>
      <c r="D237" s="48"/>
    </row>
    <row r="238" spans="2:4" x14ac:dyDescent="0.25">
      <c r="B238" s="48"/>
      <c r="C238" s="48"/>
      <c r="D238" s="48"/>
    </row>
    <row r="239" spans="2:4" x14ac:dyDescent="0.25">
      <c r="B239" s="48"/>
      <c r="C239" s="48"/>
      <c r="D239" s="48"/>
    </row>
    <row r="240" spans="2:4" x14ac:dyDescent="0.25">
      <c r="B240" s="48"/>
      <c r="C240" s="48"/>
      <c r="D240" s="48"/>
    </row>
    <row r="241" spans="2:4" x14ac:dyDescent="0.25">
      <c r="B241" s="48"/>
      <c r="C241" s="48"/>
      <c r="D241" s="48"/>
    </row>
    <row r="242" spans="2:4" x14ac:dyDescent="0.25">
      <c r="B242" s="48"/>
      <c r="C242" s="48"/>
      <c r="D242" s="48"/>
    </row>
    <row r="243" spans="2:4" x14ac:dyDescent="0.25">
      <c r="B243" s="48"/>
      <c r="C243" s="48"/>
      <c r="D243" s="48"/>
    </row>
    <row r="244" spans="2:4" x14ac:dyDescent="0.25">
      <c r="B244" s="48"/>
      <c r="C244" s="48"/>
      <c r="D244" s="48"/>
    </row>
    <row r="245" spans="2:4" x14ac:dyDescent="0.25">
      <c r="B245" s="48"/>
      <c r="C245" s="48"/>
      <c r="D245" s="48"/>
    </row>
    <row r="246" spans="2:4" x14ac:dyDescent="0.25">
      <c r="B246" s="48"/>
      <c r="C246" s="48"/>
      <c r="D246" s="48"/>
    </row>
    <row r="247" spans="2:4" x14ac:dyDescent="0.25">
      <c r="B247" s="48"/>
      <c r="C247" s="48"/>
      <c r="D247" s="48"/>
    </row>
    <row r="248" spans="2:4" x14ac:dyDescent="0.25">
      <c r="B248" s="48"/>
      <c r="C248" s="48"/>
      <c r="D248" s="48"/>
    </row>
    <row r="249" spans="2:4" x14ac:dyDescent="0.25">
      <c r="B249" s="48"/>
      <c r="C249" s="48"/>
      <c r="D249" s="48"/>
    </row>
    <row r="250" spans="2:4" x14ac:dyDescent="0.25">
      <c r="B250" s="48"/>
      <c r="C250" s="48"/>
      <c r="D250" s="48"/>
    </row>
    <row r="251" spans="2:4" x14ac:dyDescent="0.25">
      <c r="B251" s="48"/>
      <c r="C251" s="48"/>
      <c r="D251" s="48"/>
    </row>
    <row r="252" spans="2:4" x14ac:dyDescent="0.25">
      <c r="B252" s="48"/>
      <c r="C252" s="48"/>
      <c r="D252" s="48"/>
    </row>
    <row r="253" spans="2:4" x14ac:dyDescent="0.25">
      <c r="B253" s="48"/>
      <c r="C253" s="48"/>
      <c r="D253" s="48"/>
    </row>
    <row r="254" spans="2:4" x14ac:dyDescent="0.25">
      <c r="B254" s="48"/>
      <c r="C254" s="48"/>
      <c r="D254" s="48"/>
    </row>
    <row r="255" spans="2:4" x14ac:dyDescent="0.25">
      <c r="B255" s="48"/>
      <c r="C255" s="48"/>
      <c r="D255" s="48"/>
    </row>
    <row r="256" spans="2:4" x14ac:dyDescent="0.25">
      <c r="B256" s="48"/>
      <c r="C256" s="48"/>
      <c r="D256" s="48"/>
    </row>
    <row r="257" spans="2:4" x14ac:dyDescent="0.25">
      <c r="B257" s="48"/>
      <c r="C257" s="48"/>
      <c r="D257" s="48"/>
    </row>
    <row r="258" spans="2:4" x14ac:dyDescent="0.25">
      <c r="B258" s="48"/>
      <c r="C258" s="48"/>
      <c r="D258" s="48"/>
    </row>
    <row r="259" spans="2:4" x14ac:dyDescent="0.25">
      <c r="B259" s="48"/>
      <c r="C259" s="48"/>
      <c r="D259" s="48"/>
    </row>
    <row r="260" spans="2:4" x14ac:dyDescent="0.25">
      <c r="B260" s="48"/>
      <c r="C260" s="48"/>
      <c r="D260" s="48"/>
    </row>
    <row r="261" spans="2:4" x14ac:dyDescent="0.25">
      <c r="B261" s="48"/>
      <c r="C261" s="48"/>
      <c r="D261" s="48"/>
    </row>
    <row r="262" spans="2:4" x14ac:dyDescent="0.25">
      <c r="B262" s="48"/>
      <c r="C262" s="48"/>
      <c r="D262" s="48"/>
    </row>
    <row r="263" spans="2:4" x14ac:dyDescent="0.25">
      <c r="B263" s="48"/>
      <c r="C263" s="48"/>
      <c r="D263" s="48"/>
    </row>
    <row r="264" spans="2:4" x14ac:dyDescent="0.25">
      <c r="B264" s="48"/>
      <c r="C264" s="48"/>
      <c r="D264" s="48"/>
    </row>
    <row r="265" spans="2:4" x14ac:dyDescent="0.25">
      <c r="B265" s="48"/>
      <c r="C265" s="48"/>
      <c r="D265" s="48"/>
    </row>
    <row r="266" spans="2:4" x14ac:dyDescent="0.25">
      <c r="B266" s="48"/>
      <c r="C266" s="48"/>
      <c r="D266" s="48"/>
    </row>
    <row r="267" spans="2:4" x14ac:dyDescent="0.25">
      <c r="B267" s="48"/>
      <c r="C267" s="48"/>
      <c r="D267" s="48"/>
    </row>
    <row r="268" spans="2:4" x14ac:dyDescent="0.25">
      <c r="B268" s="48"/>
      <c r="C268" s="48"/>
      <c r="D268" s="48"/>
    </row>
    <row r="269" spans="2:4" x14ac:dyDescent="0.25">
      <c r="B269" s="48"/>
      <c r="C269" s="48"/>
      <c r="D269" s="48"/>
    </row>
    <row r="270" spans="2:4" x14ac:dyDescent="0.25">
      <c r="B270" s="48"/>
      <c r="C270" s="48"/>
      <c r="D270" s="48"/>
    </row>
    <row r="271" spans="2:4" x14ac:dyDescent="0.25">
      <c r="B271" s="48"/>
      <c r="C271" s="48"/>
      <c r="D271" s="48"/>
    </row>
    <row r="272" spans="2:4" x14ac:dyDescent="0.25">
      <c r="B272" s="48"/>
      <c r="C272" s="48"/>
      <c r="D272" s="48"/>
    </row>
    <row r="273" spans="2:4" x14ac:dyDescent="0.25">
      <c r="B273" s="48"/>
      <c r="C273" s="48"/>
      <c r="D273" s="48"/>
    </row>
    <row r="274" spans="2:4" x14ac:dyDescent="0.25">
      <c r="B274" s="48"/>
      <c r="C274" s="48"/>
      <c r="D274" s="48"/>
    </row>
    <row r="275" spans="2:4" x14ac:dyDescent="0.25">
      <c r="B275" s="48"/>
      <c r="C275" s="48"/>
      <c r="D275" s="48"/>
    </row>
    <row r="276" spans="2:4" x14ac:dyDescent="0.25">
      <c r="B276" s="48"/>
      <c r="C276" s="48"/>
      <c r="D276" s="48"/>
    </row>
    <row r="277" spans="2:4" x14ac:dyDescent="0.25">
      <c r="B277" s="48"/>
      <c r="C277" s="48"/>
      <c r="D277" s="48"/>
    </row>
    <row r="278" spans="2:4" x14ac:dyDescent="0.25">
      <c r="B278" s="48"/>
      <c r="C278" s="48"/>
      <c r="D278" s="48"/>
    </row>
    <row r="279" spans="2:4" x14ac:dyDescent="0.25">
      <c r="B279" s="48"/>
      <c r="C279" s="48"/>
      <c r="D279" s="48"/>
    </row>
    <row r="280" spans="2:4" x14ac:dyDescent="0.25">
      <c r="B280" s="48"/>
      <c r="C280" s="48"/>
      <c r="D280" s="48"/>
    </row>
    <row r="281" spans="2:4" x14ac:dyDescent="0.25">
      <c r="B281" s="48"/>
      <c r="C281" s="48"/>
      <c r="D281" s="48"/>
    </row>
    <row r="282" spans="2:4" x14ac:dyDescent="0.25">
      <c r="B282" s="48"/>
      <c r="C282" s="48"/>
      <c r="D282" s="48"/>
    </row>
    <row r="283" spans="2:4" x14ac:dyDescent="0.25">
      <c r="B283" s="48"/>
      <c r="C283" s="48"/>
      <c r="D283" s="48"/>
    </row>
    <row r="284" spans="2:4" x14ac:dyDescent="0.25">
      <c r="B284" s="48"/>
      <c r="C284" s="48"/>
      <c r="D284" s="48"/>
    </row>
    <row r="285" spans="2:4" x14ac:dyDescent="0.25">
      <c r="B285" s="48"/>
      <c r="C285" s="48"/>
      <c r="D285" s="48"/>
    </row>
  </sheetData>
  <mergeCells count="2">
    <mergeCell ref="A7:E9"/>
    <mergeCell ref="A3:E3"/>
  </mergeCells>
  <pageMargins left="0.17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workbookViewId="0">
      <selection activeCell="G15" sqref="G15"/>
    </sheetView>
  </sheetViews>
  <sheetFormatPr defaultRowHeight="15" x14ac:dyDescent="0.25"/>
  <cols>
    <col min="1" max="1" width="35.42578125" customWidth="1"/>
    <col min="2" max="3" width="3.7109375" customWidth="1"/>
    <col min="4" max="4" width="13.7109375" customWidth="1"/>
    <col min="5" max="5" width="4.7109375" customWidth="1"/>
    <col min="6" max="6" width="11.42578125" customWidth="1"/>
    <col min="7" max="7" width="10.7109375" customWidth="1"/>
    <col min="8" max="8" width="12" customWidth="1"/>
  </cols>
  <sheetData>
    <row r="1" spans="1:8" x14ac:dyDescent="0.25">
      <c r="D1" s="50"/>
      <c r="E1" s="50"/>
      <c r="F1" s="50"/>
      <c r="G1" s="50"/>
      <c r="H1" s="51" t="s">
        <v>419</v>
      </c>
    </row>
    <row r="2" spans="1:8" x14ac:dyDescent="0.25">
      <c r="B2" s="222" t="s">
        <v>324</v>
      </c>
      <c r="C2" s="222"/>
      <c r="D2" s="222"/>
      <c r="E2" s="222"/>
      <c r="F2" s="222"/>
      <c r="G2" s="222"/>
      <c r="H2" s="222"/>
    </row>
    <row r="3" spans="1:8" x14ac:dyDescent="0.25">
      <c r="A3" s="222" t="s">
        <v>420</v>
      </c>
      <c r="B3" s="222"/>
      <c r="C3" s="222"/>
      <c r="D3" s="222"/>
      <c r="E3" s="222"/>
      <c r="F3" s="222"/>
      <c r="G3" s="222"/>
      <c r="H3" s="222"/>
    </row>
    <row r="4" spans="1:8" x14ac:dyDescent="0.25">
      <c r="A4" s="222" t="s">
        <v>421</v>
      </c>
      <c r="B4" s="222"/>
      <c r="C4" s="222"/>
      <c r="D4" s="222"/>
      <c r="E4" s="222"/>
      <c r="F4" s="222"/>
      <c r="G4" s="222"/>
      <c r="H4" s="222"/>
    </row>
    <row r="6" spans="1:8" ht="39" customHeight="1" x14ac:dyDescent="0.25">
      <c r="A6" s="223" t="s">
        <v>479</v>
      </c>
      <c r="B6" s="224"/>
      <c r="C6" s="224"/>
      <c r="D6" s="224"/>
      <c r="E6" s="224"/>
      <c r="F6" s="224"/>
      <c r="G6" s="224"/>
      <c r="H6" s="224"/>
    </row>
    <row r="7" spans="1:8" x14ac:dyDescent="0.25">
      <c r="H7" s="52" t="s">
        <v>103</v>
      </c>
    </row>
    <row r="8" spans="1:8" ht="15" customHeight="1" x14ac:dyDescent="0.25">
      <c r="A8" s="220" t="s">
        <v>104</v>
      </c>
      <c r="B8" s="220" t="s">
        <v>105</v>
      </c>
      <c r="C8" s="220" t="s">
        <v>106</v>
      </c>
      <c r="D8" s="220" t="s">
        <v>107</v>
      </c>
      <c r="E8" s="220" t="s">
        <v>108</v>
      </c>
      <c r="F8" s="220" t="s">
        <v>335</v>
      </c>
      <c r="G8" s="220" t="s">
        <v>321</v>
      </c>
      <c r="H8" s="220" t="s">
        <v>322</v>
      </c>
    </row>
    <row r="9" spans="1:8" x14ac:dyDescent="0.25">
      <c r="A9" s="221"/>
      <c r="B9" s="221"/>
      <c r="C9" s="221"/>
      <c r="D9" s="221"/>
      <c r="E9" s="221"/>
      <c r="F9" s="221"/>
      <c r="G9" s="221"/>
      <c r="H9" s="221"/>
    </row>
    <row r="10" spans="1:8" x14ac:dyDescent="0.25">
      <c r="A10" s="53" t="s">
        <v>109</v>
      </c>
      <c r="B10" s="54"/>
      <c r="C10" s="54"/>
      <c r="D10" s="54"/>
      <c r="E10" s="54"/>
      <c r="F10" s="55">
        <f>F11+F84</f>
        <v>406457.4</v>
      </c>
      <c r="G10" s="55">
        <f>G11+G84</f>
        <v>116043.65999999999</v>
      </c>
      <c r="H10" s="149">
        <f>G10*100/F10</f>
        <v>28.550017787841966</v>
      </c>
    </row>
    <row r="11" spans="1:8" x14ac:dyDescent="0.25">
      <c r="A11" s="56" t="s">
        <v>110</v>
      </c>
      <c r="B11" s="56"/>
      <c r="C11" s="56"/>
      <c r="D11" s="56"/>
      <c r="E11" s="56"/>
      <c r="F11" s="57">
        <f>F12+F25+F30+F58+F80+F76+F54</f>
        <v>280681.10000000003</v>
      </c>
      <c r="G11" s="57">
        <f>G12+G25+G30+G58+G80+G76</f>
        <v>87017.9</v>
      </c>
      <c r="H11" s="152">
        <f t="shared" ref="H11:H64" si="0">G11*100/F11</f>
        <v>31.002408070938866</v>
      </c>
    </row>
    <row r="12" spans="1:8" x14ac:dyDescent="0.25">
      <c r="A12" s="58" t="s">
        <v>111</v>
      </c>
      <c r="B12" s="59" t="s">
        <v>112</v>
      </c>
      <c r="C12" s="59">
        <v>10</v>
      </c>
      <c r="D12" s="59"/>
      <c r="E12" s="59"/>
      <c r="F12" s="60">
        <f>F13+F17+F21</f>
        <v>215</v>
      </c>
      <c r="G12" s="60">
        <f>G13+G17+G21</f>
        <v>0</v>
      </c>
      <c r="H12" s="150">
        <f t="shared" si="0"/>
        <v>0</v>
      </c>
    </row>
    <row r="13" spans="1:8" ht="33.75" x14ac:dyDescent="0.25">
      <c r="A13" s="61" t="s">
        <v>113</v>
      </c>
      <c r="B13" s="62" t="s">
        <v>112</v>
      </c>
      <c r="C13" s="62">
        <v>10</v>
      </c>
      <c r="D13" s="62" t="s">
        <v>340</v>
      </c>
      <c r="E13" s="62"/>
      <c r="F13" s="63">
        <v>145</v>
      </c>
      <c r="G13" s="63"/>
      <c r="H13" s="151">
        <f t="shared" si="0"/>
        <v>0</v>
      </c>
    </row>
    <row r="14" spans="1:8" ht="22.5" x14ac:dyDescent="0.25">
      <c r="A14" s="61" t="s">
        <v>114</v>
      </c>
      <c r="B14" s="62" t="s">
        <v>112</v>
      </c>
      <c r="C14" s="62">
        <v>10</v>
      </c>
      <c r="D14" s="62" t="s">
        <v>340</v>
      </c>
      <c r="E14" s="62">
        <v>200</v>
      </c>
      <c r="F14" s="63">
        <v>145</v>
      </c>
      <c r="G14" s="63"/>
      <c r="H14" s="151">
        <f t="shared" si="0"/>
        <v>0</v>
      </c>
    </row>
    <row r="15" spans="1:8" ht="22.5" x14ac:dyDescent="0.25">
      <c r="A15" s="61" t="s">
        <v>115</v>
      </c>
      <c r="B15" s="62" t="s">
        <v>112</v>
      </c>
      <c r="C15" s="62">
        <v>10</v>
      </c>
      <c r="D15" s="62" t="s">
        <v>340</v>
      </c>
      <c r="E15" s="62">
        <v>240</v>
      </c>
      <c r="F15" s="63">
        <v>145</v>
      </c>
      <c r="G15" s="63"/>
      <c r="H15" s="151">
        <f t="shared" si="0"/>
        <v>0</v>
      </c>
    </row>
    <row r="16" spans="1:8" ht="22.5" x14ac:dyDescent="0.25">
      <c r="A16" s="61" t="s">
        <v>116</v>
      </c>
      <c r="B16" s="62" t="s">
        <v>112</v>
      </c>
      <c r="C16" s="62">
        <v>10</v>
      </c>
      <c r="D16" s="62" t="s">
        <v>340</v>
      </c>
      <c r="E16" s="62">
        <v>244</v>
      </c>
      <c r="F16" s="63">
        <v>145</v>
      </c>
      <c r="G16" s="63"/>
      <c r="H16" s="151">
        <f t="shared" si="0"/>
        <v>0</v>
      </c>
    </row>
    <row r="17" spans="1:8" ht="33.75" x14ac:dyDescent="0.25">
      <c r="A17" s="61" t="s">
        <v>117</v>
      </c>
      <c r="B17" s="62" t="s">
        <v>112</v>
      </c>
      <c r="C17" s="62">
        <v>10</v>
      </c>
      <c r="D17" s="62" t="s">
        <v>340</v>
      </c>
      <c r="E17" s="62"/>
      <c r="F17" s="63">
        <v>20</v>
      </c>
      <c r="G17" s="63"/>
      <c r="H17" s="151">
        <f t="shared" si="0"/>
        <v>0</v>
      </c>
    </row>
    <row r="18" spans="1:8" ht="22.5" x14ac:dyDescent="0.25">
      <c r="A18" s="61" t="s">
        <v>114</v>
      </c>
      <c r="B18" s="62" t="s">
        <v>112</v>
      </c>
      <c r="C18" s="62">
        <v>10</v>
      </c>
      <c r="D18" s="62" t="s">
        <v>340</v>
      </c>
      <c r="E18" s="62">
        <v>200</v>
      </c>
      <c r="F18" s="63">
        <v>20</v>
      </c>
      <c r="G18" s="63"/>
      <c r="H18" s="151">
        <f t="shared" si="0"/>
        <v>0</v>
      </c>
    </row>
    <row r="19" spans="1:8" ht="22.5" x14ac:dyDescent="0.25">
      <c r="A19" s="61" t="s">
        <v>115</v>
      </c>
      <c r="B19" s="62" t="s">
        <v>112</v>
      </c>
      <c r="C19" s="62">
        <v>10</v>
      </c>
      <c r="D19" s="62" t="s">
        <v>340</v>
      </c>
      <c r="E19" s="62">
        <v>240</v>
      </c>
      <c r="F19" s="63">
        <v>20</v>
      </c>
      <c r="G19" s="63"/>
      <c r="H19" s="151">
        <f t="shared" si="0"/>
        <v>0</v>
      </c>
    </row>
    <row r="20" spans="1:8" ht="22.5" x14ac:dyDescent="0.25">
      <c r="A20" s="61" t="s">
        <v>116</v>
      </c>
      <c r="B20" s="62" t="s">
        <v>112</v>
      </c>
      <c r="C20" s="62">
        <v>10</v>
      </c>
      <c r="D20" s="62" t="s">
        <v>340</v>
      </c>
      <c r="E20" s="62">
        <v>244</v>
      </c>
      <c r="F20" s="63">
        <v>20</v>
      </c>
      <c r="G20" s="63"/>
      <c r="H20" s="151">
        <f t="shared" si="0"/>
        <v>0</v>
      </c>
    </row>
    <row r="21" spans="1:8" ht="22.5" x14ac:dyDescent="0.25">
      <c r="A21" s="61" t="s">
        <v>118</v>
      </c>
      <c r="B21" s="62" t="s">
        <v>112</v>
      </c>
      <c r="C21" s="62">
        <v>10</v>
      </c>
      <c r="D21" s="62" t="s">
        <v>340</v>
      </c>
      <c r="E21" s="62"/>
      <c r="F21" s="63">
        <v>50</v>
      </c>
      <c r="G21" s="63"/>
      <c r="H21" s="151">
        <f t="shared" si="0"/>
        <v>0</v>
      </c>
    </row>
    <row r="22" spans="1:8" ht="22.5" x14ac:dyDescent="0.25">
      <c r="A22" s="61" t="s">
        <v>114</v>
      </c>
      <c r="B22" s="62" t="s">
        <v>112</v>
      </c>
      <c r="C22" s="62">
        <v>10</v>
      </c>
      <c r="D22" s="62" t="s">
        <v>340</v>
      </c>
      <c r="E22" s="62">
        <v>200</v>
      </c>
      <c r="F22" s="63">
        <v>50</v>
      </c>
      <c r="G22" s="63"/>
      <c r="H22" s="151">
        <f t="shared" si="0"/>
        <v>0</v>
      </c>
    </row>
    <row r="23" spans="1:8" ht="22.5" x14ac:dyDescent="0.25">
      <c r="A23" s="61" t="s">
        <v>115</v>
      </c>
      <c r="B23" s="62" t="s">
        <v>112</v>
      </c>
      <c r="C23" s="62">
        <v>10</v>
      </c>
      <c r="D23" s="62" t="s">
        <v>340</v>
      </c>
      <c r="E23" s="62">
        <v>240</v>
      </c>
      <c r="F23" s="63">
        <v>50</v>
      </c>
      <c r="G23" s="63"/>
      <c r="H23" s="151">
        <f t="shared" si="0"/>
        <v>0</v>
      </c>
    </row>
    <row r="24" spans="1:8" ht="22.5" x14ac:dyDescent="0.25">
      <c r="A24" s="61" t="s">
        <v>116</v>
      </c>
      <c r="B24" s="62" t="s">
        <v>112</v>
      </c>
      <c r="C24" s="62">
        <v>10</v>
      </c>
      <c r="D24" s="62" t="s">
        <v>340</v>
      </c>
      <c r="E24" s="62">
        <v>244</v>
      </c>
      <c r="F24" s="63">
        <v>50</v>
      </c>
      <c r="G24" s="63"/>
      <c r="H24" s="151">
        <f t="shared" si="0"/>
        <v>0</v>
      </c>
    </row>
    <row r="25" spans="1:8" ht="21" x14ac:dyDescent="0.25">
      <c r="A25" s="58" t="s">
        <v>119</v>
      </c>
      <c r="B25" s="59" t="s">
        <v>120</v>
      </c>
      <c r="C25" s="59" t="s">
        <v>121</v>
      </c>
      <c r="D25" s="59" t="s">
        <v>343</v>
      </c>
      <c r="E25" s="59" t="s">
        <v>122</v>
      </c>
      <c r="F25" s="60">
        <f>F26</f>
        <v>442</v>
      </c>
      <c r="G25" s="60">
        <f>G26</f>
        <v>99.8</v>
      </c>
      <c r="H25" s="150">
        <f t="shared" si="0"/>
        <v>22.579185520361992</v>
      </c>
    </row>
    <row r="26" spans="1:8" ht="33.75" x14ac:dyDescent="0.25">
      <c r="A26" s="61" t="s">
        <v>341</v>
      </c>
      <c r="B26" s="62" t="s">
        <v>120</v>
      </c>
      <c r="C26" s="62" t="s">
        <v>123</v>
      </c>
      <c r="D26" s="62" t="s">
        <v>342</v>
      </c>
      <c r="E26" s="62"/>
      <c r="F26" s="63">
        <v>442</v>
      </c>
      <c r="G26" s="63">
        <f>G27</f>
        <v>99.8</v>
      </c>
      <c r="H26" s="151">
        <f t="shared" si="0"/>
        <v>22.579185520361992</v>
      </c>
    </row>
    <row r="27" spans="1:8" ht="22.5" x14ac:dyDescent="0.25">
      <c r="A27" s="61" t="s">
        <v>114</v>
      </c>
      <c r="B27" s="62" t="s">
        <v>120</v>
      </c>
      <c r="C27" s="62" t="s">
        <v>123</v>
      </c>
      <c r="D27" s="62" t="s">
        <v>342</v>
      </c>
      <c r="E27" s="62">
        <v>200</v>
      </c>
      <c r="F27" s="63">
        <v>442</v>
      </c>
      <c r="G27" s="63">
        <v>99.8</v>
      </c>
      <c r="H27" s="151">
        <f t="shared" si="0"/>
        <v>22.579185520361992</v>
      </c>
    </row>
    <row r="28" spans="1:8" ht="22.5" x14ac:dyDescent="0.25">
      <c r="A28" s="61" t="s">
        <v>115</v>
      </c>
      <c r="B28" s="62" t="s">
        <v>120</v>
      </c>
      <c r="C28" s="62" t="s">
        <v>123</v>
      </c>
      <c r="D28" s="62" t="s">
        <v>342</v>
      </c>
      <c r="E28" s="62">
        <v>240</v>
      </c>
      <c r="F28" s="63">
        <v>442</v>
      </c>
      <c r="G28" s="63">
        <v>99.8</v>
      </c>
      <c r="H28" s="151">
        <f t="shared" si="0"/>
        <v>22.579185520361992</v>
      </c>
    </row>
    <row r="29" spans="1:8" ht="22.5" x14ac:dyDescent="0.25">
      <c r="A29" s="61" t="s">
        <v>116</v>
      </c>
      <c r="B29" s="62" t="s">
        <v>120</v>
      </c>
      <c r="C29" s="62" t="s">
        <v>123</v>
      </c>
      <c r="D29" s="62" t="s">
        <v>342</v>
      </c>
      <c r="E29" s="62">
        <v>244</v>
      </c>
      <c r="F29" s="63">
        <v>442</v>
      </c>
      <c r="G29" s="63">
        <v>99.8</v>
      </c>
      <c r="H29" s="151">
        <f t="shared" si="0"/>
        <v>22.579185520361992</v>
      </c>
    </row>
    <row r="30" spans="1:8" ht="31.5" x14ac:dyDescent="0.25">
      <c r="A30" s="58" t="s">
        <v>130</v>
      </c>
      <c r="B30" s="65" t="s">
        <v>131</v>
      </c>
      <c r="C30" s="59" t="s">
        <v>121</v>
      </c>
      <c r="D30" s="59" t="s">
        <v>344</v>
      </c>
      <c r="E30" s="59"/>
      <c r="F30" s="66">
        <f>F31+F37+F48</f>
        <v>254611.40000000002</v>
      </c>
      <c r="G30" s="66">
        <f>G31+G37+G48</f>
        <v>80360.7</v>
      </c>
      <c r="H30" s="150">
        <f t="shared" si="0"/>
        <v>31.562098162140419</v>
      </c>
    </row>
    <row r="31" spans="1:8" x14ac:dyDescent="0.25">
      <c r="A31" s="61" t="s">
        <v>132</v>
      </c>
      <c r="B31" s="62" t="s">
        <v>131</v>
      </c>
      <c r="C31" s="62" t="s">
        <v>133</v>
      </c>
      <c r="D31" s="62" t="s">
        <v>345</v>
      </c>
      <c r="E31" s="170"/>
      <c r="F31" s="63">
        <f>F32</f>
        <v>70579.3</v>
      </c>
      <c r="G31" s="63">
        <f>G32</f>
        <v>21407.3</v>
      </c>
      <c r="H31" s="151">
        <f t="shared" si="0"/>
        <v>30.330847713139686</v>
      </c>
    </row>
    <row r="32" spans="1:8" ht="45" x14ac:dyDescent="0.25">
      <c r="A32" s="61" t="s">
        <v>134</v>
      </c>
      <c r="B32" s="62" t="s">
        <v>131</v>
      </c>
      <c r="C32" s="62" t="s">
        <v>133</v>
      </c>
      <c r="D32" s="62" t="s">
        <v>345</v>
      </c>
      <c r="E32" s="62" t="s">
        <v>135</v>
      </c>
      <c r="F32" s="63">
        <f>F33+F35</f>
        <v>70579.3</v>
      </c>
      <c r="G32" s="63">
        <f>G33+G35</f>
        <v>21407.3</v>
      </c>
      <c r="H32" s="151">
        <f t="shared" si="0"/>
        <v>30.330847713139686</v>
      </c>
    </row>
    <row r="33" spans="1:8" x14ac:dyDescent="0.25">
      <c r="A33" s="61" t="s">
        <v>136</v>
      </c>
      <c r="B33" s="62" t="s">
        <v>131</v>
      </c>
      <c r="C33" s="62" t="s">
        <v>133</v>
      </c>
      <c r="D33" s="62" t="s">
        <v>345</v>
      </c>
      <c r="E33" s="62" t="s">
        <v>137</v>
      </c>
      <c r="F33" s="63">
        <v>58856.9</v>
      </c>
      <c r="G33" s="63">
        <v>17786.599999999999</v>
      </c>
      <c r="H33" s="151">
        <f t="shared" si="0"/>
        <v>30.220076150799645</v>
      </c>
    </row>
    <row r="34" spans="1:8" ht="56.25" x14ac:dyDescent="0.25">
      <c r="A34" s="61" t="s">
        <v>138</v>
      </c>
      <c r="B34" s="62" t="s">
        <v>131</v>
      </c>
      <c r="C34" s="62" t="s">
        <v>133</v>
      </c>
      <c r="D34" s="62" t="s">
        <v>345</v>
      </c>
      <c r="E34" s="62" t="s">
        <v>139</v>
      </c>
      <c r="F34" s="63">
        <v>58856.9</v>
      </c>
      <c r="G34" s="63">
        <v>17786.599999999999</v>
      </c>
      <c r="H34" s="151">
        <f t="shared" si="0"/>
        <v>30.220076150799645</v>
      </c>
    </row>
    <row r="35" spans="1:8" x14ac:dyDescent="0.25">
      <c r="A35" s="61" t="s">
        <v>140</v>
      </c>
      <c r="B35" s="62" t="s">
        <v>131</v>
      </c>
      <c r="C35" s="62" t="s">
        <v>133</v>
      </c>
      <c r="D35" s="62" t="s">
        <v>345</v>
      </c>
      <c r="E35" s="62" t="s">
        <v>141</v>
      </c>
      <c r="F35" s="63">
        <v>11722.4</v>
      </c>
      <c r="G35" s="63">
        <v>3620.7</v>
      </c>
      <c r="H35" s="151">
        <f t="shared" si="0"/>
        <v>30.887019722923636</v>
      </c>
    </row>
    <row r="36" spans="1:8" ht="56.25" x14ac:dyDescent="0.25">
      <c r="A36" s="61" t="s">
        <v>142</v>
      </c>
      <c r="B36" s="62" t="s">
        <v>131</v>
      </c>
      <c r="C36" s="62" t="s">
        <v>133</v>
      </c>
      <c r="D36" s="62" t="s">
        <v>345</v>
      </c>
      <c r="E36" s="62" t="s">
        <v>143</v>
      </c>
      <c r="F36" s="63">
        <v>11722.4</v>
      </c>
      <c r="G36" s="63">
        <v>3620.7</v>
      </c>
      <c r="H36" s="151">
        <f t="shared" si="0"/>
        <v>30.887019722923636</v>
      </c>
    </row>
    <row r="37" spans="1:8" x14ac:dyDescent="0.25">
      <c r="A37" s="61" t="s">
        <v>144</v>
      </c>
      <c r="B37" s="62" t="s">
        <v>131</v>
      </c>
      <c r="C37" s="62" t="s">
        <v>145</v>
      </c>
      <c r="D37" s="62" t="s">
        <v>345</v>
      </c>
      <c r="E37" s="170" t="s">
        <v>122</v>
      </c>
      <c r="F37" s="63">
        <f>F38+F43</f>
        <v>181886.1</v>
      </c>
      <c r="G37" s="63">
        <f>G38+G43</f>
        <v>58953.4</v>
      </c>
      <c r="H37" s="151">
        <f t="shared" si="0"/>
        <v>32.412262399380708</v>
      </c>
    </row>
    <row r="38" spans="1:8" ht="22.5" x14ac:dyDescent="0.25">
      <c r="A38" s="61" t="s">
        <v>146</v>
      </c>
      <c r="B38" s="62" t="s">
        <v>131</v>
      </c>
      <c r="C38" s="62" t="s">
        <v>145</v>
      </c>
      <c r="D38" s="62" t="s">
        <v>345</v>
      </c>
      <c r="E38" s="62" t="s">
        <v>122</v>
      </c>
      <c r="F38" s="63">
        <v>172317.6</v>
      </c>
      <c r="G38" s="63">
        <v>55956.1</v>
      </c>
      <c r="H38" s="151">
        <f t="shared" si="0"/>
        <v>32.472655143757805</v>
      </c>
    </row>
    <row r="39" spans="1:8" ht="22.5" x14ac:dyDescent="0.25">
      <c r="A39" s="61" t="s">
        <v>147</v>
      </c>
      <c r="B39" s="62" t="s">
        <v>131</v>
      </c>
      <c r="C39" s="62" t="s">
        <v>145</v>
      </c>
      <c r="D39" s="62" t="s">
        <v>345</v>
      </c>
      <c r="E39" s="62" t="s">
        <v>122</v>
      </c>
      <c r="F39" s="63">
        <v>172317.6</v>
      </c>
      <c r="G39" s="63">
        <v>55956.1</v>
      </c>
      <c r="H39" s="151">
        <f t="shared" si="0"/>
        <v>32.472655143757805</v>
      </c>
    </row>
    <row r="40" spans="1:8" ht="45" x14ac:dyDescent="0.25">
      <c r="A40" s="61" t="s">
        <v>134</v>
      </c>
      <c r="B40" s="62" t="s">
        <v>131</v>
      </c>
      <c r="C40" s="62" t="s">
        <v>145</v>
      </c>
      <c r="D40" s="62" t="s">
        <v>345</v>
      </c>
      <c r="E40" s="62" t="s">
        <v>135</v>
      </c>
      <c r="F40" s="63">
        <v>172317.6</v>
      </c>
      <c r="G40" s="63">
        <v>55956.1</v>
      </c>
      <c r="H40" s="151">
        <f t="shared" si="0"/>
        <v>32.472655143757805</v>
      </c>
    </row>
    <row r="41" spans="1:8" x14ac:dyDescent="0.25">
      <c r="A41" s="61" t="s">
        <v>136</v>
      </c>
      <c r="B41" s="62" t="s">
        <v>131</v>
      </c>
      <c r="C41" s="62" t="s">
        <v>145</v>
      </c>
      <c r="D41" s="62" t="s">
        <v>345</v>
      </c>
      <c r="E41" s="62" t="s">
        <v>137</v>
      </c>
      <c r="F41" s="63">
        <v>172317.6</v>
      </c>
      <c r="G41" s="63">
        <v>55956.1</v>
      </c>
      <c r="H41" s="151">
        <f t="shared" si="0"/>
        <v>32.472655143757805</v>
      </c>
    </row>
    <row r="42" spans="1:8" ht="56.25" x14ac:dyDescent="0.25">
      <c r="A42" s="61" t="s">
        <v>138</v>
      </c>
      <c r="B42" s="62" t="s">
        <v>131</v>
      </c>
      <c r="C42" s="62" t="s">
        <v>145</v>
      </c>
      <c r="D42" s="62" t="s">
        <v>345</v>
      </c>
      <c r="E42" s="62" t="s">
        <v>139</v>
      </c>
      <c r="F42" s="63">
        <v>172317.6</v>
      </c>
      <c r="G42" s="63">
        <v>55956.1</v>
      </c>
      <c r="H42" s="151">
        <f t="shared" si="0"/>
        <v>32.472655143757805</v>
      </c>
    </row>
    <row r="43" spans="1:8" ht="22.5" x14ac:dyDescent="0.25">
      <c r="A43" s="61" t="s">
        <v>148</v>
      </c>
      <c r="B43" s="62" t="s">
        <v>131</v>
      </c>
      <c r="C43" s="62" t="s">
        <v>145</v>
      </c>
      <c r="D43" s="62" t="s">
        <v>346</v>
      </c>
      <c r="E43" s="59" t="s">
        <v>122</v>
      </c>
      <c r="F43" s="63">
        <v>9568.5</v>
      </c>
      <c r="G43" s="63">
        <v>2997.3</v>
      </c>
      <c r="H43" s="151">
        <f t="shared" si="0"/>
        <v>31.324659037466688</v>
      </c>
    </row>
    <row r="44" spans="1:8" ht="22.5" x14ac:dyDescent="0.25">
      <c r="A44" s="61" t="s">
        <v>147</v>
      </c>
      <c r="B44" s="62" t="s">
        <v>131</v>
      </c>
      <c r="C44" s="62" t="s">
        <v>145</v>
      </c>
      <c r="D44" s="62" t="s">
        <v>346</v>
      </c>
      <c r="E44" s="62" t="s">
        <v>122</v>
      </c>
      <c r="F44" s="63">
        <v>9568.5</v>
      </c>
      <c r="G44" s="63">
        <v>2997.3</v>
      </c>
      <c r="H44" s="151">
        <f t="shared" si="0"/>
        <v>31.324659037466688</v>
      </c>
    </row>
    <row r="45" spans="1:8" ht="45" x14ac:dyDescent="0.25">
      <c r="A45" s="61" t="s">
        <v>134</v>
      </c>
      <c r="B45" s="62" t="s">
        <v>131</v>
      </c>
      <c r="C45" s="62" t="s">
        <v>145</v>
      </c>
      <c r="D45" s="62" t="s">
        <v>346</v>
      </c>
      <c r="E45" s="62" t="s">
        <v>135</v>
      </c>
      <c r="F45" s="63">
        <v>9568.5</v>
      </c>
      <c r="G45" s="63">
        <v>2997.3</v>
      </c>
      <c r="H45" s="151">
        <f t="shared" si="0"/>
        <v>31.324659037466688</v>
      </c>
    </row>
    <row r="46" spans="1:8" x14ac:dyDescent="0.25">
      <c r="A46" s="61" t="s">
        <v>136</v>
      </c>
      <c r="B46" s="62" t="s">
        <v>131</v>
      </c>
      <c r="C46" s="62" t="s">
        <v>145</v>
      </c>
      <c r="D46" s="62" t="s">
        <v>346</v>
      </c>
      <c r="E46" s="62" t="s">
        <v>137</v>
      </c>
      <c r="F46" s="63">
        <v>9568.5</v>
      </c>
      <c r="G46" s="63">
        <v>2997.3</v>
      </c>
      <c r="H46" s="151">
        <f t="shared" si="0"/>
        <v>31.324659037466688</v>
      </c>
    </row>
    <row r="47" spans="1:8" ht="56.25" x14ac:dyDescent="0.25">
      <c r="A47" s="61" t="s">
        <v>138</v>
      </c>
      <c r="B47" s="62" t="s">
        <v>131</v>
      </c>
      <c r="C47" s="62" t="s">
        <v>145</v>
      </c>
      <c r="D47" s="62" t="s">
        <v>346</v>
      </c>
      <c r="E47" s="62" t="s">
        <v>139</v>
      </c>
      <c r="F47" s="63">
        <v>9568.5</v>
      </c>
      <c r="G47" s="63">
        <v>2997.3</v>
      </c>
      <c r="H47" s="151">
        <f t="shared" si="0"/>
        <v>31.324659037466688</v>
      </c>
    </row>
    <row r="48" spans="1:8" x14ac:dyDescent="0.25">
      <c r="A48" s="58" t="s">
        <v>149</v>
      </c>
      <c r="B48" s="59" t="s">
        <v>131</v>
      </c>
      <c r="C48" s="59" t="s">
        <v>131</v>
      </c>
      <c r="D48" s="59" t="s">
        <v>347</v>
      </c>
      <c r="E48" s="59" t="s">
        <v>122</v>
      </c>
      <c r="F48" s="60">
        <v>2146</v>
      </c>
      <c r="G48" s="60"/>
      <c r="H48" s="150">
        <f t="shared" si="0"/>
        <v>0</v>
      </c>
    </row>
    <row r="49" spans="1:8" ht="22.5" x14ac:dyDescent="0.25">
      <c r="A49" s="61" t="s">
        <v>150</v>
      </c>
      <c r="B49" s="62" t="s">
        <v>131</v>
      </c>
      <c r="C49" s="62" t="s">
        <v>131</v>
      </c>
      <c r="D49" s="62" t="s">
        <v>347</v>
      </c>
      <c r="E49" s="62" t="s">
        <v>122</v>
      </c>
      <c r="F49" s="63">
        <v>2146</v>
      </c>
      <c r="G49" s="63"/>
      <c r="H49" s="151">
        <f t="shared" si="0"/>
        <v>0</v>
      </c>
    </row>
    <row r="50" spans="1:8" x14ac:dyDescent="0.25">
      <c r="A50" s="61" t="s">
        <v>151</v>
      </c>
      <c r="B50" s="62" t="s">
        <v>131</v>
      </c>
      <c r="C50" s="62" t="s">
        <v>131</v>
      </c>
      <c r="D50" s="62" t="s">
        <v>347</v>
      </c>
      <c r="E50" s="62" t="s">
        <v>122</v>
      </c>
      <c r="F50" s="63">
        <v>2146</v>
      </c>
      <c r="G50" s="63"/>
      <c r="H50" s="151">
        <f t="shared" si="0"/>
        <v>0</v>
      </c>
    </row>
    <row r="51" spans="1:8" ht="45" x14ac:dyDescent="0.25">
      <c r="A51" s="61" t="s">
        <v>134</v>
      </c>
      <c r="B51" s="62" t="s">
        <v>131</v>
      </c>
      <c r="C51" s="62" t="s">
        <v>131</v>
      </c>
      <c r="D51" s="62" t="s">
        <v>347</v>
      </c>
      <c r="E51" s="62">
        <v>600</v>
      </c>
      <c r="F51" s="63">
        <v>2146</v>
      </c>
      <c r="G51" s="63"/>
      <c r="H51" s="151">
        <f t="shared" si="0"/>
        <v>0</v>
      </c>
    </row>
    <row r="52" spans="1:8" x14ac:dyDescent="0.25">
      <c r="A52" s="61" t="s">
        <v>136</v>
      </c>
      <c r="B52" s="62" t="s">
        <v>131</v>
      </c>
      <c r="C52" s="62" t="s">
        <v>131</v>
      </c>
      <c r="D52" s="62" t="s">
        <v>347</v>
      </c>
      <c r="E52" s="62">
        <v>610</v>
      </c>
      <c r="F52" s="63">
        <v>2146</v>
      </c>
      <c r="G52" s="63"/>
      <c r="H52" s="151">
        <f t="shared" si="0"/>
        <v>0</v>
      </c>
    </row>
    <row r="53" spans="1:8" ht="56.25" x14ac:dyDescent="0.25">
      <c r="A53" s="61" t="s">
        <v>138</v>
      </c>
      <c r="B53" s="62" t="s">
        <v>131</v>
      </c>
      <c r="C53" s="62" t="s">
        <v>131</v>
      </c>
      <c r="D53" s="62" t="s">
        <v>347</v>
      </c>
      <c r="E53" s="62">
        <v>611</v>
      </c>
      <c r="F53" s="63">
        <v>2146</v>
      </c>
      <c r="G53" s="63"/>
      <c r="H53" s="151">
        <f t="shared" si="0"/>
        <v>0</v>
      </c>
    </row>
    <row r="54" spans="1:8" ht="21" x14ac:dyDescent="0.25">
      <c r="A54" s="58" t="s">
        <v>352</v>
      </c>
      <c r="B54" s="59" t="s">
        <v>131</v>
      </c>
      <c r="C54" s="59" t="s">
        <v>131</v>
      </c>
      <c r="D54" s="59"/>
      <c r="E54" s="59"/>
      <c r="F54" s="60">
        <v>200</v>
      </c>
      <c r="G54" s="60"/>
      <c r="H54" s="150">
        <f t="shared" si="0"/>
        <v>0</v>
      </c>
    </row>
    <row r="55" spans="1:8" ht="22.5" x14ac:dyDescent="0.25">
      <c r="A55" s="61" t="s">
        <v>114</v>
      </c>
      <c r="B55" s="62" t="s">
        <v>131</v>
      </c>
      <c r="C55" s="62" t="s">
        <v>131</v>
      </c>
      <c r="D55" s="62" t="s">
        <v>353</v>
      </c>
      <c r="E55" s="62">
        <v>200</v>
      </c>
      <c r="F55" s="63">
        <v>200</v>
      </c>
      <c r="G55" s="63"/>
      <c r="H55" s="151">
        <f t="shared" si="0"/>
        <v>0</v>
      </c>
    </row>
    <row r="56" spans="1:8" ht="22.5" x14ac:dyDescent="0.25">
      <c r="A56" s="61" t="s">
        <v>115</v>
      </c>
      <c r="B56" s="62" t="s">
        <v>131</v>
      </c>
      <c r="C56" s="62" t="s">
        <v>131</v>
      </c>
      <c r="D56" s="62" t="s">
        <v>353</v>
      </c>
      <c r="E56" s="62">
        <v>240</v>
      </c>
      <c r="F56" s="63">
        <v>200</v>
      </c>
      <c r="G56" s="63"/>
      <c r="H56" s="151">
        <f t="shared" si="0"/>
        <v>0</v>
      </c>
    </row>
    <row r="57" spans="1:8" ht="22.5" x14ac:dyDescent="0.25">
      <c r="A57" s="61" t="s">
        <v>116</v>
      </c>
      <c r="B57" s="62" t="s">
        <v>131</v>
      </c>
      <c r="C57" s="62" t="s">
        <v>131</v>
      </c>
      <c r="D57" s="62" t="s">
        <v>353</v>
      </c>
      <c r="E57" s="62">
        <v>244</v>
      </c>
      <c r="F57" s="63">
        <v>200</v>
      </c>
      <c r="G57" s="63"/>
      <c r="H57" s="151">
        <f t="shared" si="0"/>
        <v>0</v>
      </c>
    </row>
    <row r="58" spans="1:8" ht="21" x14ac:dyDescent="0.25">
      <c r="A58" s="58" t="s">
        <v>152</v>
      </c>
      <c r="B58" s="59" t="s">
        <v>153</v>
      </c>
      <c r="C58" s="59" t="s">
        <v>154</v>
      </c>
      <c r="D58" s="59"/>
      <c r="E58" s="59" t="s">
        <v>122</v>
      </c>
      <c r="F58" s="60">
        <f>F59+F63+F68+F71</f>
        <v>24537.7</v>
      </c>
      <c r="G58" s="60">
        <f>G59+G63+G68+G71</f>
        <v>6464.9</v>
      </c>
      <c r="H58" s="150">
        <f t="shared" si="0"/>
        <v>26.346805120284298</v>
      </c>
    </row>
    <row r="59" spans="1:8" ht="22.5" x14ac:dyDescent="0.25">
      <c r="A59" s="61" t="s">
        <v>156</v>
      </c>
      <c r="B59" s="62" t="s">
        <v>153</v>
      </c>
      <c r="C59" s="62" t="s">
        <v>154</v>
      </c>
      <c r="D59" s="62" t="s">
        <v>348</v>
      </c>
      <c r="E59" s="62"/>
      <c r="F59" s="63">
        <v>10401.1</v>
      </c>
      <c r="G59" s="63">
        <v>2310.6999999999998</v>
      </c>
      <c r="H59" s="151">
        <f t="shared" si="0"/>
        <v>22.215919470056047</v>
      </c>
    </row>
    <row r="60" spans="1:8" ht="45" x14ac:dyDescent="0.25">
      <c r="A60" s="61" t="s">
        <v>134</v>
      </c>
      <c r="B60" s="62" t="s">
        <v>153</v>
      </c>
      <c r="C60" s="62" t="s">
        <v>154</v>
      </c>
      <c r="D60" s="62" t="s">
        <v>348</v>
      </c>
      <c r="E60" s="62" t="s">
        <v>135</v>
      </c>
      <c r="F60" s="63">
        <v>10401.1</v>
      </c>
      <c r="G60" s="63">
        <v>2310.6999999999998</v>
      </c>
      <c r="H60" s="151">
        <f t="shared" si="0"/>
        <v>22.215919470056047</v>
      </c>
    </row>
    <row r="61" spans="1:8" x14ac:dyDescent="0.25">
      <c r="A61" s="61" t="s">
        <v>136</v>
      </c>
      <c r="B61" s="62" t="s">
        <v>153</v>
      </c>
      <c r="C61" s="62" t="s">
        <v>154</v>
      </c>
      <c r="D61" s="62" t="s">
        <v>348</v>
      </c>
      <c r="E61" s="62" t="s">
        <v>137</v>
      </c>
      <c r="F61" s="63">
        <v>10401.1</v>
      </c>
      <c r="G61" s="63">
        <v>2310.6999999999998</v>
      </c>
      <c r="H61" s="151">
        <f t="shared" si="0"/>
        <v>22.215919470056047</v>
      </c>
    </row>
    <row r="62" spans="1:8" ht="56.25" x14ac:dyDescent="0.25">
      <c r="A62" s="61" t="s">
        <v>138</v>
      </c>
      <c r="B62" s="62" t="s">
        <v>153</v>
      </c>
      <c r="C62" s="62" t="s">
        <v>154</v>
      </c>
      <c r="D62" s="62" t="s">
        <v>348</v>
      </c>
      <c r="E62" s="62" t="s">
        <v>139</v>
      </c>
      <c r="F62" s="63">
        <v>10401.1</v>
      </c>
      <c r="G62" s="63">
        <v>2310.6999999999998</v>
      </c>
      <c r="H62" s="151">
        <f t="shared" si="0"/>
        <v>22.215919470056047</v>
      </c>
    </row>
    <row r="63" spans="1:8" x14ac:dyDescent="0.25">
      <c r="A63" s="61" t="s">
        <v>157</v>
      </c>
      <c r="B63" s="62" t="s">
        <v>153</v>
      </c>
      <c r="C63" s="62" t="s">
        <v>154</v>
      </c>
      <c r="D63" s="62" t="s">
        <v>349</v>
      </c>
      <c r="E63" s="62" t="s">
        <v>122</v>
      </c>
      <c r="F63" s="63">
        <v>4970.3999999999996</v>
      </c>
      <c r="G63" s="63">
        <v>1250.5999999999999</v>
      </c>
      <c r="H63" s="151">
        <f t="shared" si="0"/>
        <v>25.160952840817639</v>
      </c>
    </row>
    <row r="64" spans="1:8" ht="22.5" x14ac:dyDescent="0.25">
      <c r="A64" s="61" t="s">
        <v>147</v>
      </c>
      <c r="B64" s="62" t="s">
        <v>153</v>
      </c>
      <c r="C64" s="62" t="s">
        <v>154</v>
      </c>
      <c r="D64" s="62" t="s">
        <v>349</v>
      </c>
      <c r="E64" s="62" t="s">
        <v>122</v>
      </c>
      <c r="F64" s="63">
        <v>4970.3999999999996</v>
      </c>
      <c r="G64" s="63">
        <v>1250.5999999999999</v>
      </c>
      <c r="H64" s="151">
        <f t="shared" si="0"/>
        <v>25.160952840817639</v>
      </c>
    </row>
    <row r="65" spans="1:8" ht="45" x14ac:dyDescent="0.25">
      <c r="A65" s="61" t="s">
        <v>134</v>
      </c>
      <c r="B65" s="62" t="s">
        <v>153</v>
      </c>
      <c r="C65" s="62" t="s">
        <v>154</v>
      </c>
      <c r="D65" s="62" t="s">
        <v>349</v>
      </c>
      <c r="E65" s="62" t="s">
        <v>135</v>
      </c>
      <c r="F65" s="63">
        <v>4970.3999999999996</v>
      </c>
      <c r="G65" s="63">
        <v>1250.5999999999999</v>
      </c>
      <c r="H65" s="151">
        <f t="shared" ref="H65:H147" si="1">G65*100/F65</f>
        <v>25.160952840817639</v>
      </c>
    </row>
    <row r="66" spans="1:8" x14ac:dyDescent="0.25">
      <c r="A66" s="61" t="s">
        <v>136</v>
      </c>
      <c r="B66" s="62" t="s">
        <v>153</v>
      </c>
      <c r="C66" s="62" t="s">
        <v>154</v>
      </c>
      <c r="D66" s="62" t="s">
        <v>349</v>
      </c>
      <c r="E66" s="62" t="s">
        <v>137</v>
      </c>
      <c r="F66" s="63">
        <v>4970.3999999999996</v>
      </c>
      <c r="G66" s="63">
        <v>1250.5999999999999</v>
      </c>
      <c r="H66" s="151">
        <f t="shared" si="1"/>
        <v>25.160952840817639</v>
      </c>
    </row>
    <row r="67" spans="1:8" ht="56.25" x14ac:dyDescent="0.25">
      <c r="A67" s="61" t="s">
        <v>138</v>
      </c>
      <c r="B67" s="62" t="s">
        <v>153</v>
      </c>
      <c r="C67" s="62" t="s">
        <v>154</v>
      </c>
      <c r="D67" s="62" t="s">
        <v>349</v>
      </c>
      <c r="E67" s="62" t="s">
        <v>139</v>
      </c>
      <c r="F67" s="63">
        <v>4970.3999999999996</v>
      </c>
      <c r="G67" s="63">
        <v>1250.5999999999999</v>
      </c>
      <c r="H67" s="151">
        <f t="shared" si="1"/>
        <v>25.160952840817639</v>
      </c>
    </row>
    <row r="68" spans="1:8" ht="22.5" x14ac:dyDescent="0.25">
      <c r="A68" s="61" t="s">
        <v>208</v>
      </c>
      <c r="B68" s="171" t="s">
        <v>153</v>
      </c>
      <c r="C68" s="171" t="s">
        <v>154</v>
      </c>
      <c r="D68" s="62"/>
      <c r="E68" s="62"/>
      <c r="F68" s="63">
        <v>5</v>
      </c>
      <c r="G68" s="63"/>
      <c r="H68" s="151">
        <f t="shared" si="1"/>
        <v>0</v>
      </c>
    </row>
    <row r="69" spans="1:8" ht="33.75" x14ac:dyDescent="0.25">
      <c r="A69" s="61" t="s">
        <v>350</v>
      </c>
      <c r="B69" s="62" t="s">
        <v>153</v>
      </c>
      <c r="C69" s="62" t="s">
        <v>154</v>
      </c>
      <c r="D69" s="62" t="s">
        <v>351</v>
      </c>
      <c r="E69" s="62" t="s">
        <v>137</v>
      </c>
      <c r="F69" s="63">
        <v>5</v>
      </c>
      <c r="G69" s="63"/>
      <c r="H69" s="151">
        <f t="shared" si="1"/>
        <v>0</v>
      </c>
    </row>
    <row r="70" spans="1:8" ht="56.25" x14ac:dyDescent="0.25">
      <c r="A70" s="61" t="s">
        <v>138</v>
      </c>
      <c r="B70" s="62" t="s">
        <v>153</v>
      </c>
      <c r="C70" s="62" t="s">
        <v>154</v>
      </c>
      <c r="D70" s="62" t="s">
        <v>351</v>
      </c>
      <c r="E70" s="62" t="s">
        <v>139</v>
      </c>
      <c r="F70" s="63">
        <v>5</v>
      </c>
      <c r="G70" s="63"/>
      <c r="H70" s="151">
        <f t="shared" si="1"/>
        <v>0</v>
      </c>
    </row>
    <row r="71" spans="1:8" ht="22.5" x14ac:dyDescent="0.25">
      <c r="A71" s="61" t="s">
        <v>148</v>
      </c>
      <c r="B71" s="62" t="s">
        <v>131</v>
      </c>
      <c r="C71" s="62" t="s">
        <v>145</v>
      </c>
      <c r="D71" s="62" t="s">
        <v>346</v>
      </c>
      <c r="E71" s="62" t="s">
        <v>122</v>
      </c>
      <c r="F71" s="63">
        <v>9161.2000000000007</v>
      </c>
      <c r="G71" s="63">
        <v>2903.6</v>
      </c>
      <c r="H71" s="151">
        <f t="shared" si="1"/>
        <v>31.694537833471596</v>
      </c>
    </row>
    <row r="72" spans="1:8" ht="22.5" x14ac:dyDescent="0.25">
      <c r="A72" s="61" t="s">
        <v>147</v>
      </c>
      <c r="B72" s="62" t="s">
        <v>131</v>
      </c>
      <c r="C72" s="62" t="s">
        <v>145</v>
      </c>
      <c r="D72" s="62" t="s">
        <v>346</v>
      </c>
      <c r="E72" s="62" t="s">
        <v>122</v>
      </c>
      <c r="F72" s="63">
        <v>9161.2000000000007</v>
      </c>
      <c r="G72" s="63">
        <v>2903.6</v>
      </c>
      <c r="H72" s="151">
        <f t="shared" si="1"/>
        <v>31.694537833471596</v>
      </c>
    </row>
    <row r="73" spans="1:8" ht="45" x14ac:dyDescent="0.25">
      <c r="A73" s="61" t="s">
        <v>134</v>
      </c>
      <c r="B73" s="62" t="s">
        <v>131</v>
      </c>
      <c r="C73" s="62" t="s">
        <v>145</v>
      </c>
      <c r="D73" s="62" t="s">
        <v>346</v>
      </c>
      <c r="E73" s="62" t="s">
        <v>135</v>
      </c>
      <c r="F73" s="63">
        <v>9161.2000000000007</v>
      </c>
      <c r="G73" s="63">
        <v>2903.6</v>
      </c>
      <c r="H73" s="151">
        <f t="shared" si="1"/>
        <v>31.694537833471596</v>
      </c>
    </row>
    <row r="74" spans="1:8" x14ac:dyDescent="0.25">
      <c r="A74" s="61" t="s">
        <v>136</v>
      </c>
      <c r="B74" s="62" t="s">
        <v>131</v>
      </c>
      <c r="C74" s="62" t="s">
        <v>145</v>
      </c>
      <c r="D74" s="62" t="s">
        <v>346</v>
      </c>
      <c r="E74" s="62" t="s">
        <v>137</v>
      </c>
      <c r="F74" s="63">
        <v>9161.2000000000007</v>
      </c>
      <c r="G74" s="63">
        <v>2903.6</v>
      </c>
      <c r="H74" s="151">
        <f t="shared" si="1"/>
        <v>31.694537833471596</v>
      </c>
    </row>
    <row r="75" spans="1:8" ht="56.25" x14ac:dyDescent="0.25">
      <c r="A75" s="61" t="s">
        <v>138</v>
      </c>
      <c r="B75" s="62" t="s">
        <v>131</v>
      </c>
      <c r="C75" s="62" t="s">
        <v>145</v>
      </c>
      <c r="D75" s="62" t="s">
        <v>346</v>
      </c>
      <c r="E75" s="62" t="s">
        <v>139</v>
      </c>
      <c r="F75" s="63">
        <v>9161.2000000000007</v>
      </c>
      <c r="G75" s="63">
        <v>2903.6</v>
      </c>
      <c r="H75" s="151">
        <f t="shared" si="1"/>
        <v>31.694537833471596</v>
      </c>
    </row>
    <row r="76" spans="1:8" ht="21" x14ac:dyDescent="0.25">
      <c r="A76" s="58" t="s">
        <v>354</v>
      </c>
      <c r="B76" s="172" t="s">
        <v>246</v>
      </c>
      <c r="C76" s="59" t="s">
        <v>154</v>
      </c>
      <c r="D76" s="59"/>
      <c r="E76" s="59"/>
      <c r="F76" s="60">
        <v>100</v>
      </c>
    </row>
    <row r="77" spans="1:8" ht="22.5" x14ac:dyDescent="0.25">
      <c r="A77" s="61" t="s">
        <v>114</v>
      </c>
      <c r="B77" s="171" t="s">
        <v>246</v>
      </c>
      <c r="C77" s="62" t="s">
        <v>154</v>
      </c>
      <c r="D77" s="62" t="s">
        <v>355</v>
      </c>
      <c r="E77" s="62">
        <v>200</v>
      </c>
      <c r="F77" s="63">
        <v>100</v>
      </c>
    </row>
    <row r="78" spans="1:8" ht="22.5" x14ac:dyDescent="0.25">
      <c r="A78" s="61" t="s">
        <v>115</v>
      </c>
      <c r="B78" s="171" t="s">
        <v>246</v>
      </c>
      <c r="C78" s="62" t="s">
        <v>154</v>
      </c>
      <c r="D78" s="62" t="s">
        <v>355</v>
      </c>
      <c r="E78" s="62">
        <v>240</v>
      </c>
      <c r="F78" s="63">
        <v>100</v>
      </c>
    </row>
    <row r="79" spans="1:8" ht="22.5" x14ac:dyDescent="0.25">
      <c r="A79" s="61" t="s">
        <v>116</v>
      </c>
      <c r="B79" s="171" t="s">
        <v>246</v>
      </c>
      <c r="C79" s="62" t="s">
        <v>154</v>
      </c>
      <c r="D79" s="62" t="s">
        <v>355</v>
      </c>
      <c r="E79" s="62">
        <v>244</v>
      </c>
      <c r="F79" s="63">
        <v>100</v>
      </c>
    </row>
    <row r="80" spans="1:8" ht="21" x14ac:dyDescent="0.25">
      <c r="A80" s="58" t="s">
        <v>158</v>
      </c>
      <c r="B80" s="59" t="s">
        <v>159</v>
      </c>
      <c r="C80" s="59" t="s">
        <v>154</v>
      </c>
      <c r="D80" s="59" t="s">
        <v>434</v>
      </c>
      <c r="E80" s="59" t="s">
        <v>122</v>
      </c>
      <c r="F80" s="60">
        <v>575</v>
      </c>
      <c r="G80" s="60">
        <v>92.5</v>
      </c>
      <c r="H80" s="150">
        <f t="shared" si="1"/>
        <v>16.086956521739129</v>
      </c>
    </row>
    <row r="81" spans="1:9" ht="22.5" x14ac:dyDescent="0.25">
      <c r="A81" s="61" t="s">
        <v>114</v>
      </c>
      <c r="B81" s="62" t="s">
        <v>159</v>
      </c>
      <c r="C81" s="62" t="s">
        <v>154</v>
      </c>
      <c r="D81" s="62" t="s">
        <v>356</v>
      </c>
      <c r="E81" s="62" t="s">
        <v>161</v>
      </c>
      <c r="F81" s="63">
        <v>575</v>
      </c>
      <c r="G81" s="63">
        <v>92.5</v>
      </c>
      <c r="H81" s="151">
        <f t="shared" si="1"/>
        <v>16.086956521739129</v>
      </c>
    </row>
    <row r="82" spans="1:9" ht="22.5" x14ac:dyDescent="0.25">
      <c r="A82" s="61" t="s">
        <v>115</v>
      </c>
      <c r="B82" s="62" t="s">
        <v>159</v>
      </c>
      <c r="C82" s="62" t="s">
        <v>154</v>
      </c>
      <c r="D82" s="62" t="s">
        <v>356</v>
      </c>
      <c r="E82" s="62" t="s">
        <v>162</v>
      </c>
      <c r="F82" s="63">
        <v>575</v>
      </c>
      <c r="G82" s="63">
        <v>92.5</v>
      </c>
      <c r="H82" s="151">
        <f t="shared" si="1"/>
        <v>16.086956521739129</v>
      </c>
    </row>
    <row r="83" spans="1:9" ht="22.5" x14ac:dyDescent="0.25">
      <c r="A83" s="61" t="s">
        <v>116</v>
      </c>
      <c r="B83" s="62" t="s">
        <v>159</v>
      </c>
      <c r="C83" s="62" t="s">
        <v>154</v>
      </c>
      <c r="D83" s="62" t="s">
        <v>356</v>
      </c>
      <c r="E83" s="62" t="s">
        <v>163</v>
      </c>
      <c r="F83" s="63">
        <v>575</v>
      </c>
      <c r="G83" s="63">
        <v>92.5</v>
      </c>
      <c r="H83" s="151">
        <f t="shared" si="1"/>
        <v>16.086956521739129</v>
      </c>
    </row>
    <row r="84" spans="1:9" x14ac:dyDescent="0.25">
      <c r="A84" s="67" t="s">
        <v>164</v>
      </c>
      <c r="B84" s="68"/>
      <c r="C84" s="68"/>
      <c r="D84" s="68"/>
      <c r="E84" s="68"/>
      <c r="F84" s="69">
        <f>F85+F179+F184+F195+F228+F263+F282+F345+F351+F357+F224</f>
        <v>125776.3</v>
      </c>
      <c r="G84" s="69">
        <f>G85+G179+G184+G195+G228+G263+G282+G345+G351+G357+G224</f>
        <v>29025.759999999998</v>
      </c>
      <c r="H84" s="178">
        <f t="shared" si="1"/>
        <v>23.07728880560169</v>
      </c>
    </row>
    <row r="85" spans="1:9" x14ac:dyDescent="0.25">
      <c r="A85" s="58" t="s">
        <v>165</v>
      </c>
      <c r="B85" s="65" t="s">
        <v>154</v>
      </c>
      <c r="C85" s="59"/>
      <c r="D85" s="59"/>
      <c r="E85" s="59"/>
      <c r="F85" s="60">
        <f>F86++F91+F109+F129+F153+F158++F163+F125</f>
        <v>26238.899999999994</v>
      </c>
      <c r="G85" s="60">
        <f>G86++G91+G109+G129+G153+G158++G163+G125</f>
        <v>7792.3200000000006</v>
      </c>
      <c r="H85" s="150">
        <f t="shared" si="1"/>
        <v>29.69758640796681</v>
      </c>
    </row>
    <row r="86" spans="1:9" ht="31.5" x14ac:dyDescent="0.25">
      <c r="A86" s="64" t="s">
        <v>166</v>
      </c>
      <c r="B86" s="65" t="s">
        <v>154</v>
      </c>
      <c r="C86" s="65" t="s">
        <v>145</v>
      </c>
      <c r="D86" s="65" t="s">
        <v>167</v>
      </c>
      <c r="E86" s="65" t="s">
        <v>122</v>
      </c>
      <c r="F86" s="60">
        <v>1099</v>
      </c>
      <c r="G86" s="66">
        <v>262.10000000000002</v>
      </c>
      <c r="H86" s="150">
        <f t="shared" si="1"/>
        <v>23.848953594176528</v>
      </c>
    </row>
    <row r="87" spans="1:9" ht="22.5" x14ac:dyDescent="0.25">
      <c r="A87" s="61" t="s">
        <v>168</v>
      </c>
      <c r="B87" s="62" t="s">
        <v>154</v>
      </c>
      <c r="C87" s="62" t="s">
        <v>145</v>
      </c>
      <c r="D87" s="62" t="s">
        <v>357</v>
      </c>
      <c r="E87" s="62" t="s">
        <v>122</v>
      </c>
      <c r="F87" s="63">
        <v>1099</v>
      </c>
      <c r="G87" s="63">
        <v>262.10000000000002</v>
      </c>
      <c r="H87" s="151">
        <f t="shared" si="1"/>
        <v>23.848953594176528</v>
      </c>
    </row>
    <row r="88" spans="1:9" ht="33.75" x14ac:dyDescent="0.25">
      <c r="A88" s="61" t="s">
        <v>169</v>
      </c>
      <c r="B88" s="62" t="s">
        <v>154</v>
      </c>
      <c r="C88" s="62" t="s">
        <v>145</v>
      </c>
      <c r="D88" s="62" t="s">
        <v>358</v>
      </c>
      <c r="E88" s="62" t="s">
        <v>170</v>
      </c>
      <c r="F88" s="63">
        <v>1099</v>
      </c>
      <c r="G88" s="63">
        <v>262.10000000000002</v>
      </c>
      <c r="H88" s="151">
        <f t="shared" si="1"/>
        <v>23.848953594176528</v>
      </c>
    </row>
    <row r="89" spans="1:9" ht="22.5" x14ac:dyDescent="0.25">
      <c r="A89" s="61" t="s">
        <v>171</v>
      </c>
      <c r="B89" s="62" t="s">
        <v>154</v>
      </c>
      <c r="C89" s="62" t="s">
        <v>145</v>
      </c>
      <c r="D89" s="62" t="s">
        <v>358</v>
      </c>
      <c r="E89" s="62" t="s">
        <v>172</v>
      </c>
      <c r="F89" s="63">
        <v>1099</v>
      </c>
      <c r="G89" s="63">
        <v>262.10000000000002</v>
      </c>
      <c r="H89" s="151">
        <f t="shared" si="1"/>
        <v>23.848953594176528</v>
      </c>
    </row>
    <row r="90" spans="1:9" x14ac:dyDescent="0.25">
      <c r="A90" s="61" t="s">
        <v>173</v>
      </c>
      <c r="B90" s="62" t="s">
        <v>154</v>
      </c>
      <c r="C90" s="62" t="s">
        <v>145</v>
      </c>
      <c r="D90" s="62" t="s">
        <v>358</v>
      </c>
      <c r="E90" s="62" t="s">
        <v>174</v>
      </c>
      <c r="F90" s="63">
        <v>1099</v>
      </c>
      <c r="G90" s="63">
        <v>262.10000000000002</v>
      </c>
      <c r="H90" s="151">
        <f t="shared" si="1"/>
        <v>23.848953594176528</v>
      </c>
    </row>
    <row r="91" spans="1:9" ht="52.5" x14ac:dyDescent="0.25">
      <c r="A91" s="64" t="s">
        <v>175</v>
      </c>
      <c r="B91" s="65" t="s">
        <v>154</v>
      </c>
      <c r="C91" s="65" t="s">
        <v>112</v>
      </c>
      <c r="D91" s="65" t="s">
        <v>167</v>
      </c>
      <c r="E91" s="65" t="s">
        <v>122</v>
      </c>
      <c r="F91" s="66">
        <f>F92+F105</f>
        <v>2355.6999999999998</v>
      </c>
      <c r="G91" s="66">
        <f>G92+G105</f>
        <v>750</v>
      </c>
      <c r="H91" s="150">
        <f t="shared" si="1"/>
        <v>31.837670331536277</v>
      </c>
    </row>
    <row r="92" spans="1:9" ht="22.5" x14ac:dyDescent="0.25">
      <c r="A92" s="61" t="s">
        <v>176</v>
      </c>
      <c r="B92" s="62" t="s">
        <v>154</v>
      </c>
      <c r="C92" s="62" t="s">
        <v>112</v>
      </c>
      <c r="D92" s="62" t="s">
        <v>359</v>
      </c>
      <c r="E92" s="62" t="s">
        <v>122</v>
      </c>
      <c r="F92" s="63">
        <f>F93+F96</f>
        <v>1012.9000000000001</v>
      </c>
      <c r="G92" s="63">
        <f>G93+G96</f>
        <v>327.2</v>
      </c>
      <c r="H92" s="151">
        <f t="shared" si="1"/>
        <v>32.303287590087862</v>
      </c>
      <c r="I92" s="153"/>
    </row>
    <row r="93" spans="1:9" ht="67.5" x14ac:dyDescent="0.25">
      <c r="A93" s="61" t="s">
        <v>177</v>
      </c>
      <c r="B93" s="62" t="s">
        <v>154</v>
      </c>
      <c r="C93" s="62" t="s">
        <v>112</v>
      </c>
      <c r="D93" s="62" t="s">
        <v>360</v>
      </c>
      <c r="E93" s="62" t="s">
        <v>170</v>
      </c>
      <c r="F93" s="63">
        <v>671.2</v>
      </c>
      <c r="G93" s="63">
        <v>271.3</v>
      </c>
      <c r="H93" s="151">
        <f t="shared" si="1"/>
        <v>40.420143027413587</v>
      </c>
      <c r="I93" s="153"/>
    </row>
    <row r="94" spans="1:9" ht="22.5" x14ac:dyDescent="0.25">
      <c r="A94" s="61" t="s">
        <v>171</v>
      </c>
      <c r="B94" s="62" t="s">
        <v>154</v>
      </c>
      <c r="C94" s="62" t="s">
        <v>112</v>
      </c>
      <c r="D94" s="62" t="s">
        <v>360</v>
      </c>
      <c r="E94" s="62" t="s">
        <v>172</v>
      </c>
      <c r="F94" s="63">
        <v>671.2</v>
      </c>
      <c r="G94" s="63">
        <v>271.3</v>
      </c>
      <c r="H94" s="151">
        <f t="shared" si="1"/>
        <v>40.420143027413587</v>
      </c>
      <c r="I94" s="153"/>
    </row>
    <row r="95" spans="1:9" x14ac:dyDescent="0.25">
      <c r="A95" s="61" t="s">
        <v>173</v>
      </c>
      <c r="B95" s="62" t="s">
        <v>154</v>
      </c>
      <c r="C95" s="62" t="s">
        <v>112</v>
      </c>
      <c r="D95" s="62" t="s">
        <v>360</v>
      </c>
      <c r="E95" s="62" t="s">
        <v>174</v>
      </c>
      <c r="F95" s="63">
        <v>671.2</v>
      </c>
      <c r="G95" s="63">
        <v>271.3</v>
      </c>
      <c r="H95" s="151">
        <f t="shared" si="1"/>
        <v>40.420143027413587</v>
      </c>
      <c r="I95" s="153"/>
    </row>
    <row r="96" spans="1:9" ht="33.75" x14ac:dyDescent="0.25">
      <c r="A96" s="61" t="s">
        <v>178</v>
      </c>
      <c r="B96" s="62" t="s">
        <v>154</v>
      </c>
      <c r="C96" s="62" t="s">
        <v>112</v>
      </c>
      <c r="D96" s="62" t="s">
        <v>361</v>
      </c>
      <c r="E96" s="62"/>
      <c r="F96" s="63">
        <f>F97+F101</f>
        <v>341.7</v>
      </c>
      <c r="G96" s="63">
        <f>G97+G101</f>
        <v>55.9</v>
      </c>
      <c r="H96" s="151">
        <f t="shared" si="1"/>
        <v>16.359379572724613</v>
      </c>
      <c r="I96" s="153"/>
    </row>
    <row r="97" spans="1:9" ht="22.5" x14ac:dyDescent="0.25">
      <c r="A97" s="61" t="s">
        <v>114</v>
      </c>
      <c r="B97" s="62" t="s">
        <v>154</v>
      </c>
      <c r="C97" s="62" t="s">
        <v>112</v>
      </c>
      <c r="D97" s="62" t="s">
        <v>361</v>
      </c>
      <c r="E97" s="62" t="s">
        <v>161</v>
      </c>
      <c r="F97" s="63">
        <f>F98</f>
        <v>340.9</v>
      </c>
      <c r="G97" s="63">
        <f t="shared" ref="G97" si="2">G98</f>
        <v>55.1</v>
      </c>
      <c r="H97" s="151">
        <f t="shared" si="1"/>
        <v>16.163097682604871</v>
      </c>
      <c r="I97" s="153"/>
    </row>
    <row r="98" spans="1:9" ht="22.5" x14ac:dyDescent="0.25">
      <c r="A98" s="61" t="s">
        <v>115</v>
      </c>
      <c r="B98" s="62" t="s">
        <v>154</v>
      </c>
      <c r="C98" s="62" t="s">
        <v>112</v>
      </c>
      <c r="D98" s="62" t="s">
        <v>361</v>
      </c>
      <c r="E98" s="62" t="s">
        <v>162</v>
      </c>
      <c r="F98" s="63">
        <f>F99+F100</f>
        <v>340.9</v>
      </c>
      <c r="G98" s="63">
        <f>G99+G100</f>
        <v>55.1</v>
      </c>
      <c r="H98" s="151">
        <f t="shared" si="1"/>
        <v>16.163097682604871</v>
      </c>
      <c r="I98" s="153"/>
    </row>
    <row r="99" spans="1:9" ht="22.5" x14ac:dyDescent="0.25">
      <c r="A99" s="61" t="s">
        <v>179</v>
      </c>
      <c r="B99" s="62" t="s">
        <v>154</v>
      </c>
      <c r="C99" s="62" t="s">
        <v>112</v>
      </c>
      <c r="D99" s="62" t="s">
        <v>361</v>
      </c>
      <c r="E99" s="62">
        <v>242</v>
      </c>
      <c r="F99" s="63">
        <v>129.4</v>
      </c>
      <c r="G99" s="63">
        <v>26.1</v>
      </c>
      <c r="H99" s="151">
        <f t="shared" si="1"/>
        <v>20.170015455950541</v>
      </c>
      <c r="I99" s="153"/>
    </row>
    <row r="100" spans="1:9" ht="22.5" x14ac:dyDescent="0.25">
      <c r="A100" s="61" t="s">
        <v>116</v>
      </c>
      <c r="B100" s="62" t="s">
        <v>154</v>
      </c>
      <c r="C100" s="62" t="s">
        <v>112</v>
      </c>
      <c r="D100" s="62" t="s">
        <v>361</v>
      </c>
      <c r="E100" s="62" t="s">
        <v>163</v>
      </c>
      <c r="F100" s="63">
        <v>211.5</v>
      </c>
      <c r="G100" s="63">
        <v>29</v>
      </c>
      <c r="H100" s="151">
        <f t="shared" si="1"/>
        <v>13.711583924349881</v>
      </c>
      <c r="I100" s="153"/>
    </row>
    <row r="101" spans="1:9" x14ac:dyDescent="0.25">
      <c r="A101" s="61" t="s">
        <v>187</v>
      </c>
      <c r="B101" s="62" t="s">
        <v>154</v>
      </c>
      <c r="C101" s="62" t="s">
        <v>112</v>
      </c>
      <c r="D101" s="62" t="s">
        <v>361</v>
      </c>
      <c r="E101" s="62" t="s">
        <v>188</v>
      </c>
      <c r="F101" s="63">
        <f>F102</f>
        <v>0.8</v>
      </c>
      <c r="G101" s="63">
        <f>G102</f>
        <v>0.8</v>
      </c>
      <c r="H101" s="151">
        <f t="shared" ref="H101:H104" si="3">G101*100/F101</f>
        <v>100</v>
      </c>
    </row>
    <row r="102" spans="1:9" ht="33.75" x14ac:dyDescent="0.25">
      <c r="A102" s="61" t="s">
        <v>189</v>
      </c>
      <c r="B102" s="62" t="s">
        <v>154</v>
      </c>
      <c r="C102" s="62" t="s">
        <v>112</v>
      </c>
      <c r="D102" s="62" t="s">
        <v>361</v>
      </c>
      <c r="E102" s="62" t="s">
        <v>190</v>
      </c>
      <c r="F102" s="63">
        <f>F103+F104</f>
        <v>0.8</v>
      </c>
      <c r="G102" s="63">
        <f>G103+G104</f>
        <v>0.8</v>
      </c>
      <c r="H102" s="151">
        <f t="shared" si="3"/>
        <v>100</v>
      </c>
    </row>
    <row r="103" spans="1:9" ht="22.5" x14ac:dyDescent="0.25">
      <c r="A103" s="61" t="s">
        <v>191</v>
      </c>
      <c r="B103" s="62" t="s">
        <v>154</v>
      </c>
      <c r="C103" s="62" t="s">
        <v>112</v>
      </c>
      <c r="D103" s="62" t="s">
        <v>361</v>
      </c>
      <c r="E103" s="62" t="s">
        <v>192</v>
      </c>
      <c r="F103" s="63"/>
      <c r="G103" s="63"/>
      <c r="H103" s="151"/>
    </row>
    <row r="104" spans="1:9" ht="22.5" x14ac:dyDescent="0.25">
      <c r="A104" s="61" t="s">
        <v>193</v>
      </c>
      <c r="B104" s="62" t="s">
        <v>154</v>
      </c>
      <c r="C104" s="62" t="s">
        <v>112</v>
      </c>
      <c r="D104" s="62" t="s">
        <v>361</v>
      </c>
      <c r="E104" s="62">
        <v>852</v>
      </c>
      <c r="F104" s="63">
        <v>0.8</v>
      </c>
      <c r="G104" s="63">
        <v>0.8</v>
      </c>
      <c r="H104" s="151">
        <f t="shared" si="3"/>
        <v>100</v>
      </c>
    </row>
    <row r="105" spans="1:9" x14ac:dyDescent="0.25">
      <c r="A105" s="61" t="s">
        <v>180</v>
      </c>
      <c r="B105" s="62" t="s">
        <v>154</v>
      </c>
      <c r="C105" s="62" t="s">
        <v>112</v>
      </c>
      <c r="D105" s="62" t="s">
        <v>362</v>
      </c>
      <c r="E105" s="62" t="s">
        <v>122</v>
      </c>
      <c r="F105" s="63">
        <f>F106</f>
        <v>1342.8</v>
      </c>
      <c r="G105" s="63">
        <v>422.8</v>
      </c>
      <c r="H105" s="151">
        <f t="shared" si="1"/>
        <v>31.486446231754545</v>
      </c>
      <c r="I105" s="153"/>
    </row>
    <row r="106" spans="1:9" ht="67.5" x14ac:dyDescent="0.25">
      <c r="A106" s="61" t="s">
        <v>177</v>
      </c>
      <c r="B106" s="62" t="s">
        <v>154</v>
      </c>
      <c r="C106" s="62" t="s">
        <v>112</v>
      </c>
      <c r="D106" s="62" t="s">
        <v>363</v>
      </c>
      <c r="E106" s="62" t="s">
        <v>170</v>
      </c>
      <c r="F106" s="63">
        <v>1342.8</v>
      </c>
      <c r="G106" s="63">
        <v>422.8</v>
      </c>
      <c r="H106" s="151">
        <f t="shared" si="1"/>
        <v>31.486446231754545</v>
      </c>
      <c r="I106" s="153"/>
    </row>
    <row r="107" spans="1:9" ht="22.5" x14ac:dyDescent="0.25">
      <c r="A107" s="61" t="s">
        <v>171</v>
      </c>
      <c r="B107" s="62" t="s">
        <v>154</v>
      </c>
      <c r="C107" s="62" t="s">
        <v>112</v>
      </c>
      <c r="D107" s="62" t="s">
        <v>363</v>
      </c>
      <c r="E107" s="62" t="s">
        <v>172</v>
      </c>
      <c r="F107" s="63">
        <v>1342.8</v>
      </c>
      <c r="G107" s="63">
        <v>422.8</v>
      </c>
      <c r="H107" s="151">
        <f t="shared" si="1"/>
        <v>31.486446231754545</v>
      </c>
    </row>
    <row r="108" spans="1:9" x14ac:dyDescent="0.25">
      <c r="A108" s="61" t="s">
        <v>173</v>
      </c>
      <c r="B108" s="62" t="s">
        <v>154</v>
      </c>
      <c r="C108" s="62" t="s">
        <v>112</v>
      </c>
      <c r="D108" s="62" t="s">
        <v>363</v>
      </c>
      <c r="E108" s="62" t="s">
        <v>174</v>
      </c>
      <c r="F108" s="63">
        <v>1342.8</v>
      </c>
      <c r="G108" s="63">
        <v>422.8</v>
      </c>
      <c r="H108" s="151">
        <f t="shared" si="1"/>
        <v>31.486446231754545</v>
      </c>
    </row>
    <row r="109" spans="1:9" ht="52.5" x14ac:dyDescent="0.25">
      <c r="A109" s="64" t="s">
        <v>181</v>
      </c>
      <c r="B109" s="65" t="s">
        <v>154</v>
      </c>
      <c r="C109" s="65" t="s">
        <v>120</v>
      </c>
      <c r="D109" s="65" t="s">
        <v>167</v>
      </c>
      <c r="E109" s="65" t="s">
        <v>122</v>
      </c>
      <c r="F109" s="66">
        <f>F110</f>
        <v>11642.9</v>
      </c>
      <c r="G109" s="66">
        <f>G110</f>
        <v>4434.1000000000004</v>
      </c>
      <c r="H109" s="150">
        <f t="shared" si="1"/>
        <v>38.084154291456599</v>
      </c>
    </row>
    <row r="110" spans="1:9" ht="22.5" x14ac:dyDescent="0.25">
      <c r="A110" s="61" t="s">
        <v>182</v>
      </c>
      <c r="B110" s="62" t="s">
        <v>154</v>
      </c>
      <c r="C110" s="62" t="s">
        <v>120</v>
      </c>
      <c r="D110" s="62" t="s">
        <v>364</v>
      </c>
      <c r="E110" s="62" t="s">
        <v>122</v>
      </c>
      <c r="F110" s="63">
        <f>F111+F115</f>
        <v>11642.9</v>
      </c>
      <c r="G110" s="63">
        <f>G111+G115</f>
        <v>4434.1000000000004</v>
      </c>
      <c r="H110" s="151">
        <f t="shared" si="1"/>
        <v>38.084154291456599</v>
      </c>
    </row>
    <row r="111" spans="1:9" ht="67.5" x14ac:dyDescent="0.25">
      <c r="A111" s="61" t="s">
        <v>177</v>
      </c>
      <c r="B111" s="62" t="s">
        <v>154</v>
      </c>
      <c r="C111" s="62" t="s">
        <v>120</v>
      </c>
      <c r="D111" s="62" t="s">
        <v>365</v>
      </c>
      <c r="E111" s="62" t="s">
        <v>170</v>
      </c>
      <c r="F111" s="63">
        <f>F112</f>
        <v>9160</v>
      </c>
      <c r="G111" s="63">
        <f>G112</f>
        <v>3415</v>
      </c>
      <c r="H111" s="151">
        <f t="shared" si="1"/>
        <v>37.28165938864629</v>
      </c>
    </row>
    <row r="112" spans="1:9" ht="22.5" x14ac:dyDescent="0.25">
      <c r="A112" s="61" t="s">
        <v>171</v>
      </c>
      <c r="B112" s="62" t="s">
        <v>154</v>
      </c>
      <c r="C112" s="62" t="s">
        <v>120</v>
      </c>
      <c r="D112" s="62" t="s">
        <v>365</v>
      </c>
      <c r="E112" s="62" t="s">
        <v>172</v>
      </c>
      <c r="F112" s="63">
        <f>F113+F114</f>
        <v>9160</v>
      </c>
      <c r="G112" s="63">
        <f>G113+G114</f>
        <v>3415</v>
      </c>
      <c r="H112" s="151">
        <f t="shared" si="1"/>
        <v>37.28165938864629</v>
      </c>
    </row>
    <row r="113" spans="1:8" x14ac:dyDescent="0.25">
      <c r="A113" s="61" t="s">
        <v>173</v>
      </c>
      <c r="B113" s="62" t="s">
        <v>154</v>
      </c>
      <c r="C113" s="62" t="s">
        <v>120</v>
      </c>
      <c r="D113" s="62" t="s">
        <v>365</v>
      </c>
      <c r="E113" s="62" t="s">
        <v>174</v>
      </c>
      <c r="F113" s="63">
        <v>9160</v>
      </c>
      <c r="G113" s="63">
        <v>3415</v>
      </c>
      <c r="H113" s="151">
        <f t="shared" si="1"/>
        <v>37.28165938864629</v>
      </c>
    </row>
    <row r="114" spans="1:8" ht="22.5" x14ac:dyDescent="0.25">
      <c r="A114" s="61" t="s">
        <v>183</v>
      </c>
      <c r="B114" s="62" t="s">
        <v>154</v>
      </c>
      <c r="C114" s="62" t="s">
        <v>120</v>
      </c>
      <c r="D114" s="62" t="s">
        <v>365</v>
      </c>
      <c r="E114" s="62" t="s">
        <v>184</v>
      </c>
      <c r="F114" s="63"/>
      <c r="G114" s="63"/>
      <c r="H114" s="151"/>
    </row>
    <row r="115" spans="1:8" ht="33.75" x14ac:dyDescent="0.25">
      <c r="A115" s="61" t="s">
        <v>185</v>
      </c>
      <c r="B115" s="62" t="s">
        <v>154</v>
      </c>
      <c r="C115" s="62" t="s">
        <v>120</v>
      </c>
      <c r="D115" s="62" t="s">
        <v>366</v>
      </c>
      <c r="E115" s="62"/>
      <c r="F115" s="63">
        <f>F116+F120</f>
        <v>2482.9</v>
      </c>
      <c r="G115" s="63">
        <f>G116+G120</f>
        <v>1019.1000000000001</v>
      </c>
      <c r="H115" s="151">
        <f t="shared" si="1"/>
        <v>41.044746063071415</v>
      </c>
    </row>
    <row r="116" spans="1:8" ht="22.5" x14ac:dyDescent="0.25">
      <c r="A116" s="61" t="s">
        <v>114</v>
      </c>
      <c r="B116" s="62" t="s">
        <v>154</v>
      </c>
      <c r="C116" s="62" t="s">
        <v>120</v>
      </c>
      <c r="D116" s="62" t="s">
        <v>366</v>
      </c>
      <c r="E116" s="62" t="s">
        <v>161</v>
      </c>
      <c r="F116" s="63">
        <f>F117</f>
        <v>2386.5</v>
      </c>
      <c r="G116" s="63">
        <f>G117</f>
        <v>950.40000000000009</v>
      </c>
      <c r="H116" s="151">
        <f t="shared" si="1"/>
        <v>39.824010056568206</v>
      </c>
    </row>
    <row r="117" spans="1:8" ht="22.5" x14ac:dyDescent="0.25">
      <c r="A117" s="61" t="s">
        <v>115</v>
      </c>
      <c r="B117" s="62" t="s">
        <v>154</v>
      </c>
      <c r="C117" s="62" t="s">
        <v>120</v>
      </c>
      <c r="D117" s="62" t="s">
        <v>366</v>
      </c>
      <c r="E117" s="62" t="s">
        <v>162</v>
      </c>
      <c r="F117" s="63">
        <f>F118+F119</f>
        <v>2386.5</v>
      </c>
      <c r="G117" s="63">
        <f>G118+G119</f>
        <v>950.40000000000009</v>
      </c>
      <c r="H117" s="151">
        <f t="shared" si="1"/>
        <v>39.824010056568206</v>
      </c>
    </row>
    <row r="118" spans="1:8" ht="22.5" x14ac:dyDescent="0.25">
      <c r="A118" s="61" t="s">
        <v>179</v>
      </c>
      <c r="B118" s="62" t="s">
        <v>154</v>
      </c>
      <c r="C118" s="62" t="s">
        <v>120</v>
      </c>
      <c r="D118" s="62" t="s">
        <v>366</v>
      </c>
      <c r="E118" s="62" t="s">
        <v>186</v>
      </c>
      <c r="F118" s="63">
        <v>266.10000000000002</v>
      </c>
      <c r="G118" s="63">
        <v>101.7</v>
      </c>
      <c r="H118" s="151">
        <f t="shared" si="1"/>
        <v>38.218714768883878</v>
      </c>
    </row>
    <row r="119" spans="1:8" ht="22.5" x14ac:dyDescent="0.25">
      <c r="A119" s="61" t="s">
        <v>116</v>
      </c>
      <c r="B119" s="62" t="s">
        <v>154</v>
      </c>
      <c r="C119" s="62" t="s">
        <v>120</v>
      </c>
      <c r="D119" s="62" t="s">
        <v>366</v>
      </c>
      <c r="E119" s="62" t="s">
        <v>163</v>
      </c>
      <c r="F119" s="63">
        <v>2120.4</v>
      </c>
      <c r="G119" s="63">
        <v>848.7</v>
      </c>
      <c r="H119" s="151">
        <f t="shared" si="1"/>
        <v>40.025466893039045</v>
      </c>
    </row>
    <row r="120" spans="1:8" x14ac:dyDescent="0.25">
      <c r="A120" s="61" t="s">
        <v>187</v>
      </c>
      <c r="B120" s="62" t="s">
        <v>154</v>
      </c>
      <c r="C120" s="62" t="s">
        <v>120</v>
      </c>
      <c r="D120" s="62" t="s">
        <v>366</v>
      </c>
      <c r="E120" s="62" t="s">
        <v>188</v>
      </c>
      <c r="F120" s="63">
        <f>F121</f>
        <v>96.4</v>
      </c>
      <c r="G120" s="63">
        <f>G121</f>
        <v>68.7</v>
      </c>
      <c r="H120" s="151">
        <f t="shared" si="1"/>
        <v>71.265560165975103</v>
      </c>
    </row>
    <row r="121" spans="1:8" ht="33.75" x14ac:dyDescent="0.25">
      <c r="A121" s="61" t="s">
        <v>189</v>
      </c>
      <c r="B121" s="62" t="s">
        <v>154</v>
      </c>
      <c r="C121" s="62" t="s">
        <v>120</v>
      </c>
      <c r="D121" s="62" t="s">
        <v>366</v>
      </c>
      <c r="E121" s="62" t="s">
        <v>190</v>
      </c>
      <c r="F121" s="63">
        <f>F122+F123+F124</f>
        <v>96.4</v>
      </c>
      <c r="G121" s="63">
        <f>G122+G123+G124</f>
        <v>68.7</v>
      </c>
      <c r="H121" s="151">
        <f t="shared" si="1"/>
        <v>71.265560165975103</v>
      </c>
    </row>
    <row r="122" spans="1:8" ht="22.5" x14ac:dyDescent="0.25">
      <c r="A122" s="61" t="s">
        <v>191</v>
      </c>
      <c r="B122" s="62" t="s">
        <v>154</v>
      </c>
      <c r="C122" s="62" t="s">
        <v>120</v>
      </c>
      <c r="D122" s="62" t="s">
        <v>366</v>
      </c>
      <c r="E122" s="62" t="s">
        <v>192</v>
      </c>
      <c r="F122" s="63">
        <v>66.400000000000006</v>
      </c>
      <c r="G122" s="63">
        <v>62.7</v>
      </c>
      <c r="H122" s="151">
        <f t="shared" si="1"/>
        <v>94.42771084337349</v>
      </c>
    </row>
    <row r="123" spans="1:8" ht="22.5" x14ac:dyDescent="0.25">
      <c r="A123" s="61" t="s">
        <v>193</v>
      </c>
      <c r="B123" s="62" t="s">
        <v>154</v>
      </c>
      <c r="C123" s="62" t="s">
        <v>120</v>
      </c>
      <c r="D123" s="62" t="s">
        <v>366</v>
      </c>
      <c r="E123" s="62">
        <v>852</v>
      </c>
      <c r="F123" s="63">
        <v>28.2</v>
      </c>
      <c r="G123" s="63">
        <v>4.2</v>
      </c>
      <c r="H123" s="151">
        <f t="shared" si="1"/>
        <v>14.893617021276595</v>
      </c>
    </row>
    <row r="124" spans="1:8" x14ac:dyDescent="0.25">
      <c r="A124" s="61" t="s">
        <v>422</v>
      </c>
      <c r="B124" s="62" t="s">
        <v>154</v>
      </c>
      <c r="C124" s="62" t="s">
        <v>120</v>
      </c>
      <c r="D124" s="62" t="s">
        <v>366</v>
      </c>
      <c r="E124" s="62">
        <v>853</v>
      </c>
      <c r="F124" s="63">
        <v>1.8</v>
      </c>
      <c r="G124" s="63">
        <v>1.8</v>
      </c>
      <c r="H124" s="151">
        <f t="shared" si="1"/>
        <v>100</v>
      </c>
    </row>
    <row r="125" spans="1:8" ht="16.5" customHeight="1" x14ac:dyDescent="0.25">
      <c r="A125" s="58" t="s">
        <v>367</v>
      </c>
      <c r="B125" s="172" t="s">
        <v>154</v>
      </c>
      <c r="C125" s="172" t="s">
        <v>123</v>
      </c>
      <c r="D125" s="172" t="s">
        <v>368</v>
      </c>
      <c r="E125" s="172"/>
      <c r="F125" s="60">
        <v>25.3</v>
      </c>
    </row>
    <row r="126" spans="1:8" ht="22.5" customHeight="1" x14ac:dyDescent="0.25">
      <c r="A126" s="61" t="s">
        <v>114</v>
      </c>
      <c r="B126" s="171" t="s">
        <v>154</v>
      </c>
      <c r="C126" s="171" t="s">
        <v>123</v>
      </c>
      <c r="D126" s="171" t="s">
        <v>368</v>
      </c>
      <c r="E126" s="171" t="s">
        <v>161</v>
      </c>
      <c r="F126" s="63">
        <v>25.3</v>
      </c>
    </row>
    <row r="127" spans="1:8" ht="20.25" customHeight="1" x14ac:dyDescent="0.25">
      <c r="A127" s="61" t="s">
        <v>115</v>
      </c>
      <c r="B127" s="171" t="s">
        <v>154</v>
      </c>
      <c r="C127" s="171" t="s">
        <v>123</v>
      </c>
      <c r="D127" s="171" t="s">
        <v>368</v>
      </c>
      <c r="E127" s="171" t="s">
        <v>162</v>
      </c>
      <c r="F127" s="63">
        <v>25.3</v>
      </c>
    </row>
    <row r="128" spans="1:8" ht="24.75" customHeight="1" x14ac:dyDescent="0.25">
      <c r="A128" s="61" t="s">
        <v>116</v>
      </c>
      <c r="B128" s="171" t="s">
        <v>154</v>
      </c>
      <c r="C128" s="171" t="s">
        <v>123</v>
      </c>
      <c r="D128" s="171" t="s">
        <v>368</v>
      </c>
      <c r="E128" s="171" t="s">
        <v>163</v>
      </c>
      <c r="F128" s="63">
        <v>25.3</v>
      </c>
    </row>
    <row r="129" spans="1:8" ht="42" x14ac:dyDescent="0.25">
      <c r="A129" s="64" t="s">
        <v>194</v>
      </c>
      <c r="B129" s="65" t="s">
        <v>154</v>
      </c>
      <c r="C129" s="65" t="s">
        <v>195</v>
      </c>
      <c r="D129" s="65" t="s">
        <v>167</v>
      </c>
      <c r="E129" s="65" t="s">
        <v>122</v>
      </c>
      <c r="F129" s="66">
        <f>F130+F138</f>
        <v>5665.1</v>
      </c>
      <c r="G129" s="66">
        <f>G130+G138</f>
        <v>1601.45</v>
      </c>
      <c r="H129" s="150">
        <f t="shared" si="1"/>
        <v>28.268697816455134</v>
      </c>
    </row>
    <row r="130" spans="1:8" x14ac:dyDescent="0.25">
      <c r="A130" s="61" t="s">
        <v>196</v>
      </c>
      <c r="B130" s="62" t="s">
        <v>154</v>
      </c>
      <c r="C130" s="62" t="s">
        <v>195</v>
      </c>
      <c r="D130" s="62" t="s">
        <v>369</v>
      </c>
      <c r="E130" s="62"/>
      <c r="F130" s="63">
        <f>F131+F134</f>
        <v>1451.6</v>
      </c>
      <c r="G130" s="63">
        <f>G131+G134</f>
        <v>502.23</v>
      </c>
      <c r="H130" s="151">
        <f t="shared" si="1"/>
        <v>34.598374207770739</v>
      </c>
    </row>
    <row r="131" spans="1:8" ht="67.5" x14ac:dyDescent="0.25">
      <c r="A131" s="61" t="s">
        <v>177</v>
      </c>
      <c r="B131" s="62" t="s">
        <v>154</v>
      </c>
      <c r="C131" s="62" t="s">
        <v>195</v>
      </c>
      <c r="D131" s="62" t="s">
        <v>370</v>
      </c>
      <c r="E131" s="62">
        <v>100</v>
      </c>
      <c r="F131" s="63">
        <v>1426.6</v>
      </c>
      <c r="G131" s="63">
        <v>502.23</v>
      </c>
      <c r="H131" s="151">
        <f t="shared" si="1"/>
        <v>35.204682461797283</v>
      </c>
    </row>
    <row r="132" spans="1:8" ht="22.5" x14ac:dyDescent="0.25">
      <c r="A132" s="61" t="s">
        <v>171</v>
      </c>
      <c r="B132" s="62" t="s">
        <v>154</v>
      </c>
      <c r="C132" s="62" t="s">
        <v>195</v>
      </c>
      <c r="D132" s="62" t="s">
        <v>370</v>
      </c>
      <c r="E132" s="62">
        <v>120</v>
      </c>
      <c r="F132" s="63">
        <v>1426.6</v>
      </c>
      <c r="G132" s="63">
        <v>502.23</v>
      </c>
      <c r="H132" s="151">
        <f t="shared" si="1"/>
        <v>35.204682461797283</v>
      </c>
    </row>
    <row r="133" spans="1:8" x14ac:dyDescent="0.25">
      <c r="A133" s="61" t="s">
        <v>173</v>
      </c>
      <c r="B133" s="62" t="s">
        <v>154</v>
      </c>
      <c r="C133" s="62" t="s">
        <v>195</v>
      </c>
      <c r="D133" s="62" t="s">
        <v>370</v>
      </c>
      <c r="E133" s="62">
        <v>121</v>
      </c>
      <c r="F133" s="63">
        <v>1426.6</v>
      </c>
      <c r="G133" s="63">
        <v>502.23</v>
      </c>
      <c r="H133" s="151">
        <f t="shared" si="1"/>
        <v>35.204682461797283</v>
      </c>
    </row>
    <row r="134" spans="1:8" ht="22.5" x14ac:dyDescent="0.25">
      <c r="A134" s="61" t="s">
        <v>197</v>
      </c>
      <c r="B134" s="62" t="s">
        <v>154</v>
      </c>
      <c r="C134" s="62" t="s">
        <v>195</v>
      </c>
      <c r="D134" s="62" t="s">
        <v>371</v>
      </c>
      <c r="E134" s="62"/>
      <c r="F134" s="63">
        <f>F135</f>
        <v>25</v>
      </c>
      <c r="G134" s="63"/>
      <c r="H134" s="150"/>
    </row>
    <row r="135" spans="1:8" ht="22.5" x14ac:dyDescent="0.25">
      <c r="A135" s="61" t="s">
        <v>114</v>
      </c>
      <c r="B135" s="62" t="s">
        <v>154</v>
      </c>
      <c r="C135" s="62" t="s">
        <v>195</v>
      </c>
      <c r="D135" s="62" t="s">
        <v>371</v>
      </c>
      <c r="E135" s="62" t="s">
        <v>161</v>
      </c>
      <c r="F135" s="63">
        <f>F136</f>
        <v>25</v>
      </c>
      <c r="G135" s="63"/>
      <c r="H135" s="150"/>
    </row>
    <row r="136" spans="1:8" ht="22.5" x14ac:dyDescent="0.25">
      <c r="A136" s="61" t="s">
        <v>115</v>
      </c>
      <c r="B136" s="62" t="s">
        <v>154</v>
      </c>
      <c r="C136" s="62" t="s">
        <v>195</v>
      </c>
      <c r="D136" s="62" t="s">
        <v>371</v>
      </c>
      <c r="E136" s="62" t="s">
        <v>162</v>
      </c>
      <c r="F136" s="63">
        <v>25</v>
      </c>
      <c r="G136" s="63"/>
      <c r="H136" s="150"/>
    </row>
    <row r="137" spans="1:8" ht="22.5" x14ac:dyDescent="0.25">
      <c r="A137" s="61" t="s">
        <v>116</v>
      </c>
      <c r="B137" s="62" t="s">
        <v>154</v>
      </c>
      <c r="C137" s="62" t="s">
        <v>195</v>
      </c>
      <c r="D137" s="62" t="s">
        <v>371</v>
      </c>
      <c r="E137" s="62">
        <v>244</v>
      </c>
      <c r="F137" s="63">
        <v>25</v>
      </c>
      <c r="G137" s="63"/>
      <c r="H137" s="150"/>
    </row>
    <row r="138" spans="1:8" ht="22.5" x14ac:dyDescent="0.25">
      <c r="A138" s="61" t="s">
        <v>198</v>
      </c>
      <c r="B138" s="62" t="s">
        <v>154</v>
      </c>
      <c r="C138" s="62" t="s">
        <v>195</v>
      </c>
      <c r="D138" s="62" t="s">
        <v>372</v>
      </c>
      <c r="E138" s="62" t="s">
        <v>122</v>
      </c>
      <c r="F138" s="63">
        <f>F139+F143</f>
        <v>4213.5</v>
      </c>
      <c r="G138" s="63">
        <f>G139+G143</f>
        <v>1099.22</v>
      </c>
      <c r="H138" s="151">
        <f t="shared" si="1"/>
        <v>26.088050314465409</v>
      </c>
    </row>
    <row r="139" spans="1:8" ht="67.5" x14ac:dyDescent="0.25">
      <c r="A139" s="61" t="s">
        <v>177</v>
      </c>
      <c r="B139" s="62" t="s">
        <v>154</v>
      </c>
      <c r="C139" s="62" t="s">
        <v>195</v>
      </c>
      <c r="D139" s="62" t="s">
        <v>373</v>
      </c>
      <c r="E139" s="62" t="s">
        <v>170</v>
      </c>
      <c r="F139" s="63">
        <f>F140</f>
        <v>3488.4</v>
      </c>
      <c r="G139" s="63">
        <f>G140</f>
        <v>963.58</v>
      </c>
      <c r="H139" s="151">
        <f t="shared" si="1"/>
        <v>27.622405687421168</v>
      </c>
    </row>
    <row r="140" spans="1:8" ht="22.5" x14ac:dyDescent="0.25">
      <c r="A140" s="61" t="s">
        <v>171</v>
      </c>
      <c r="B140" s="62" t="s">
        <v>154</v>
      </c>
      <c r="C140" s="62" t="s">
        <v>195</v>
      </c>
      <c r="D140" s="62" t="s">
        <v>373</v>
      </c>
      <c r="E140" s="62" t="s">
        <v>172</v>
      </c>
      <c r="F140" s="63">
        <f>F141+F142</f>
        <v>3488.4</v>
      </c>
      <c r="G140" s="63">
        <f>G141+G142</f>
        <v>963.58</v>
      </c>
      <c r="H140" s="151">
        <f t="shared" si="1"/>
        <v>27.622405687421168</v>
      </c>
    </row>
    <row r="141" spans="1:8" x14ac:dyDescent="0.25">
      <c r="A141" s="61" t="s">
        <v>173</v>
      </c>
      <c r="B141" s="62" t="s">
        <v>154</v>
      </c>
      <c r="C141" s="62" t="s">
        <v>195</v>
      </c>
      <c r="D141" s="62" t="s">
        <v>373</v>
      </c>
      <c r="E141" s="62" t="s">
        <v>174</v>
      </c>
      <c r="F141" s="63">
        <v>3483.4</v>
      </c>
      <c r="G141" s="63">
        <v>963.58</v>
      </c>
      <c r="H141" s="151">
        <f t="shared" si="1"/>
        <v>27.662054314749955</v>
      </c>
    </row>
    <row r="142" spans="1:8" ht="22.5" x14ac:dyDescent="0.25">
      <c r="A142" s="61" t="s">
        <v>183</v>
      </c>
      <c r="B142" s="62" t="s">
        <v>154</v>
      </c>
      <c r="C142" s="62" t="s">
        <v>195</v>
      </c>
      <c r="D142" s="62" t="s">
        <v>373</v>
      </c>
      <c r="E142" s="62" t="s">
        <v>184</v>
      </c>
      <c r="F142" s="63">
        <v>5</v>
      </c>
      <c r="G142" s="63"/>
      <c r="H142" s="151">
        <f t="shared" si="1"/>
        <v>0</v>
      </c>
    </row>
    <row r="143" spans="1:8" ht="22.5" x14ac:dyDescent="0.25">
      <c r="A143" s="61" t="s">
        <v>199</v>
      </c>
      <c r="B143" s="62" t="s">
        <v>154</v>
      </c>
      <c r="C143" s="62" t="s">
        <v>195</v>
      </c>
      <c r="D143" s="62" t="s">
        <v>374</v>
      </c>
      <c r="E143" s="62"/>
      <c r="F143" s="63">
        <f>F144+F148</f>
        <v>725.09999999999991</v>
      </c>
      <c r="G143" s="63">
        <f>G144+G148</f>
        <v>135.63999999999999</v>
      </c>
      <c r="H143" s="151">
        <f t="shared" si="1"/>
        <v>18.706385326161907</v>
      </c>
    </row>
    <row r="144" spans="1:8" ht="22.5" x14ac:dyDescent="0.25">
      <c r="A144" s="61" t="s">
        <v>114</v>
      </c>
      <c r="B144" s="62" t="s">
        <v>154</v>
      </c>
      <c r="C144" s="62" t="s">
        <v>195</v>
      </c>
      <c r="D144" s="62" t="s">
        <v>374</v>
      </c>
      <c r="E144" s="62" t="s">
        <v>161</v>
      </c>
      <c r="F144" s="63">
        <f>F145</f>
        <v>713.8</v>
      </c>
      <c r="G144" s="63">
        <f>G145</f>
        <v>134.19999999999999</v>
      </c>
      <c r="H144" s="151">
        <f t="shared" si="1"/>
        <v>18.800784533482766</v>
      </c>
    </row>
    <row r="145" spans="1:8" ht="22.5" x14ac:dyDescent="0.25">
      <c r="A145" s="61" t="s">
        <v>115</v>
      </c>
      <c r="B145" s="62" t="s">
        <v>154</v>
      </c>
      <c r="C145" s="62" t="s">
        <v>195</v>
      </c>
      <c r="D145" s="62" t="s">
        <v>374</v>
      </c>
      <c r="E145" s="62" t="s">
        <v>162</v>
      </c>
      <c r="F145" s="63">
        <f>F146+F147</f>
        <v>713.8</v>
      </c>
      <c r="G145" s="63">
        <f>G146+G147</f>
        <v>134.19999999999999</v>
      </c>
      <c r="H145" s="151">
        <f t="shared" si="1"/>
        <v>18.800784533482766</v>
      </c>
    </row>
    <row r="146" spans="1:8" ht="22.5" x14ac:dyDescent="0.25">
      <c r="A146" s="61" t="s">
        <v>179</v>
      </c>
      <c r="B146" s="62" t="s">
        <v>154</v>
      </c>
      <c r="C146" s="62" t="s">
        <v>195</v>
      </c>
      <c r="D146" s="62" t="s">
        <v>374</v>
      </c>
      <c r="E146" s="62">
        <v>242</v>
      </c>
      <c r="F146" s="63">
        <v>432.5</v>
      </c>
      <c r="G146" s="63">
        <v>80.23</v>
      </c>
      <c r="H146" s="151">
        <f t="shared" si="1"/>
        <v>18.55028901734104</v>
      </c>
    </row>
    <row r="147" spans="1:8" ht="22.5" x14ac:dyDescent="0.25">
      <c r="A147" s="61" t="s">
        <v>116</v>
      </c>
      <c r="B147" s="62" t="s">
        <v>154</v>
      </c>
      <c r="C147" s="62" t="s">
        <v>195</v>
      </c>
      <c r="D147" s="62" t="s">
        <v>374</v>
      </c>
      <c r="E147" s="62" t="s">
        <v>163</v>
      </c>
      <c r="F147" s="63">
        <v>281.3</v>
      </c>
      <c r="G147" s="63">
        <v>53.97</v>
      </c>
      <c r="H147" s="151">
        <f t="shared" si="1"/>
        <v>19.185922502666191</v>
      </c>
    </row>
    <row r="148" spans="1:8" x14ac:dyDescent="0.25">
      <c r="A148" s="61" t="s">
        <v>187</v>
      </c>
      <c r="B148" s="62" t="s">
        <v>154</v>
      </c>
      <c r="C148" s="62" t="s">
        <v>195</v>
      </c>
      <c r="D148" s="62" t="s">
        <v>374</v>
      </c>
      <c r="E148" s="62" t="s">
        <v>188</v>
      </c>
      <c r="F148" s="63">
        <f>F149</f>
        <v>11.3</v>
      </c>
      <c r="G148" s="63">
        <f>G149</f>
        <v>1.44</v>
      </c>
      <c r="H148" s="151">
        <f t="shared" ref="H148:H221" si="4">G148*100/F148</f>
        <v>12.743362831858406</v>
      </c>
    </row>
    <row r="149" spans="1:8" ht="33.75" x14ac:dyDescent="0.25">
      <c r="A149" s="61" t="s">
        <v>189</v>
      </c>
      <c r="B149" s="62" t="s">
        <v>154</v>
      </c>
      <c r="C149" s="62" t="s">
        <v>195</v>
      </c>
      <c r="D149" s="62" t="s">
        <v>374</v>
      </c>
      <c r="E149" s="62" t="s">
        <v>190</v>
      </c>
      <c r="F149" s="63">
        <f>F150+F151+F152</f>
        <v>11.3</v>
      </c>
      <c r="G149" s="63">
        <f>G150+G151+G152</f>
        <v>1.44</v>
      </c>
      <c r="H149" s="151">
        <f t="shared" si="4"/>
        <v>12.743362831858406</v>
      </c>
    </row>
    <row r="150" spans="1:8" ht="22.5" x14ac:dyDescent="0.25">
      <c r="A150" s="61" t="s">
        <v>191</v>
      </c>
      <c r="B150" s="62" t="s">
        <v>154</v>
      </c>
      <c r="C150" s="62" t="s">
        <v>195</v>
      </c>
      <c r="D150" s="62" t="s">
        <v>374</v>
      </c>
      <c r="E150" s="62" t="s">
        <v>192</v>
      </c>
      <c r="F150" s="63">
        <v>8.8000000000000007</v>
      </c>
      <c r="G150" s="63"/>
      <c r="H150" s="151"/>
    </row>
    <row r="151" spans="1:8" ht="22.5" x14ac:dyDescent="0.25">
      <c r="A151" s="61" t="s">
        <v>193</v>
      </c>
      <c r="B151" s="62" t="s">
        <v>154</v>
      </c>
      <c r="C151" s="62" t="s">
        <v>195</v>
      </c>
      <c r="D151" s="62" t="s">
        <v>374</v>
      </c>
      <c r="E151" s="62" t="s">
        <v>200</v>
      </c>
      <c r="F151" s="63">
        <v>2.2999999999999998</v>
      </c>
      <c r="G151" s="63">
        <v>1.24</v>
      </c>
      <c r="H151" s="151">
        <f t="shared" si="4"/>
        <v>53.913043478260875</v>
      </c>
    </row>
    <row r="152" spans="1:8" x14ac:dyDescent="0.25">
      <c r="A152" s="61" t="s">
        <v>422</v>
      </c>
      <c r="B152" s="62" t="s">
        <v>154</v>
      </c>
      <c r="C152" s="62" t="s">
        <v>195</v>
      </c>
      <c r="D152" s="62" t="s">
        <v>374</v>
      </c>
      <c r="E152" s="62">
        <v>853</v>
      </c>
      <c r="F152" s="63">
        <v>0.2</v>
      </c>
      <c r="G152" s="63">
        <v>0.2</v>
      </c>
      <c r="H152" s="151"/>
    </row>
    <row r="153" spans="1:8" x14ac:dyDescent="0.25">
      <c r="A153" s="58" t="s">
        <v>201</v>
      </c>
      <c r="B153" s="59" t="s">
        <v>154</v>
      </c>
      <c r="C153" s="59" t="s">
        <v>131</v>
      </c>
      <c r="D153" s="59"/>
      <c r="E153" s="59"/>
      <c r="F153" s="60">
        <v>471.1</v>
      </c>
      <c r="G153" s="60"/>
      <c r="H153" s="150">
        <f t="shared" si="4"/>
        <v>0</v>
      </c>
    </row>
    <row r="154" spans="1:8" x14ac:dyDescent="0.25">
      <c r="A154" s="61" t="s">
        <v>202</v>
      </c>
      <c r="B154" s="62" t="s">
        <v>154</v>
      </c>
      <c r="C154" s="62" t="s">
        <v>131</v>
      </c>
      <c r="D154" s="62" t="s">
        <v>375</v>
      </c>
      <c r="E154" s="62"/>
      <c r="F154" s="63">
        <v>471.1</v>
      </c>
      <c r="G154" s="63"/>
      <c r="H154" s="151">
        <f t="shared" si="4"/>
        <v>0</v>
      </c>
    </row>
    <row r="155" spans="1:8" ht="22.5" x14ac:dyDescent="0.25">
      <c r="A155" s="61" t="s">
        <v>114</v>
      </c>
      <c r="B155" s="62" t="s">
        <v>154</v>
      </c>
      <c r="C155" s="62" t="s">
        <v>131</v>
      </c>
      <c r="D155" s="62" t="s">
        <v>375</v>
      </c>
      <c r="E155" s="62">
        <v>200</v>
      </c>
      <c r="F155" s="63">
        <v>471.1</v>
      </c>
      <c r="G155" s="63"/>
      <c r="H155" s="151">
        <f t="shared" si="4"/>
        <v>0</v>
      </c>
    </row>
    <row r="156" spans="1:8" ht="22.5" x14ac:dyDescent="0.25">
      <c r="A156" s="61" t="s">
        <v>115</v>
      </c>
      <c r="B156" s="62" t="s">
        <v>154</v>
      </c>
      <c r="C156" s="62" t="s">
        <v>131</v>
      </c>
      <c r="D156" s="62" t="s">
        <v>375</v>
      </c>
      <c r="E156" s="62">
        <v>240</v>
      </c>
      <c r="F156" s="63">
        <v>471.1</v>
      </c>
      <c r="G156" s="63"/>
      <c r="H156" s="151">
        <f t="shared" si="4"/>
        <v>0</v>
      </c>
    </row>
    <row r="157" spans="1:8" ht="22.5" x14ac:dyDescent="0.25">
      <c r="A157" s="61" t="s">
        <v>116</v>
      </c>
      <c r="B157" s="62" t="s">
        <v>154</v>
      </c>
      <c r="C157" s="62" t="s">
        <v>131</v>
      </c>
      <c r="D157" s="62" t="s">
        <v>375</v>
      </c>
      <c r="E157" s="62">
        <v>244</v>
      </c>
      <c r="F157" s="63">
        <v>471.1</v>
      </c>
      <c r="G157" s="63"/>
      <c r="H157" s="151">
        <f t="shared" si="4"/>
        <v>0</v>
      </c>
    </row>
    <row r="158" spans="1:8" x14ac:dyDescent="0.25">
      <c r="A158" s="64" t="s">
        <v>203</v>
      </c>
      <c r="B158" s="65" t="s">
        <v>154</v>
      </c>
      <c r="C158" s="65" t="s">
        <v>159</v>
      </c>
      <c r="D158" s="65" t="s">
        <v>167</v>
      </c>
      <c r="E158" s="65" t="s">
        <v>122</v>
      </c>
      <c r="F158" s="66">
        <v>250</v>
      </c>
      <c r="G158" s="66">
        <v>15</v>
      </c>
      <c r="H158" s="150">
        <f t="shared" si="4"/>
        <v>6</v>
      </c>
    </row>
    <row r="159" spans="1:8" x14ac:dyDescent="0.25">
      <c r="A159" s="61" t="s">
        <v>203</v>
      </c>
      <c r="B159" s="62" t="s">
        <v>154</v>
      </c>
      <c r="C159" s="62" t="s">
        <v>159</v>
      </c>
      <c r="D159" s="62" t="s">
        <v>376</v>
      </c>
      <c r="E159" s="62" t="s">
        <v>122</v>
      </c>
      <c r="F159" s="63">
        <v>250</v>
      </c>
      <c r="G159" s="63">
        <v>15</v>
      </c>
      <c r="H159" s="151">
        <f t="shared" si="4"/>
        <v>6</v>
      </c>
    </row>
    <row r="160" spans="1:8" x14ac:dyDescent="0.25">
      <c r="A160" s="61" t="s">
        <v>204</v>
      </c>
      <c r="B160" s="62" t="s">
        <v>154</v>
      </c>
      <c r="C160" s="62" t="s">
        <v>159</v>
      </c>
      <c r="D160" s="62" t="s">
        <v>376</v>
      </c>
      <c r="E160" s="62" t="s">
        <v>122</v>
      </c>
      <c r="F160" s="63">
        <v>250</v>
      </c>
      <c r="G160" s="63">
        <v>15</v>
      </c>
      <c r="H160" s="151">
        <f t="shared" si="4"/>
        <v>6</v>
      </c>
    </row>
    <row r="161" spans="1:8" x14ac:dyDescent="0.25">
      <c r="A161" s="61" t="s">
        <v>187</v>
      </c>
      <c r="B161" s="62" t="s">
        <v>154</v>
      </c>
      <c r="C161" s="62" t="s">
        <v>159</v>
      </c>
      <c r="D161" s="62" t="s">
        <v>376</v>
      </c>
      <c r="E161" s="62" t="s">
        <v>188</v>
      </c>
      <c r="F161" s="63">
        <v>250</v>
      </c>
      <c r="G161" s="63">
        <v>15</v>
      </c>
      <c r="H161" s="151">
        <f t="shared" si="4"/>
        <v>6</v>
      </c>
    </row>
    <row r="162" spans="1:8" x14ac:dyDescent="0.25">
      <c r="A162" s="61" t="s">
        <v>205</v>
      </c>
      <c r="B162" s="62" t="s">
        <v>154</v>
      </c>
      <c r="C162" s="62" t="s">
        <v>159</v>
      </c>
      <c r="D162" s="62" t="s">
        <v>376</v>
      </c>
      <c r="E162" s="62" t="s">
        <v>206</v>
      </c>
      <c r="F162" s="63">
        <v>250</v>
      </c>
      <c r="G162" s="63">
        <v>15</v>
      </c>
      <c r="H162" s="151">
        <f t="shared" si="4"/>
        <v>6</v>
      </c>
    </row>
    <row r="163" spans="1:8" x14ac:dyDescent="0.25">
      <c r="A163" s="58" t="s">
        <v>207</v>
      </c>
      <c r="B163" s="59" t="s">
        <v>154</v>
      </c>
      <c r="C163" s="59">
        <v>13</v>
      </c>
      <c r="D163" s="59"/>
      <c r="E163" s="59"/>
      <c r="F163" s="60">
        <f>F164+F175+F168</f>
        <v>4729.8</v>
      </c>
      <c r="G163" s="60">
        <f>G164+G175+G168</f>
        <v>729.67</v>
      </c>
      <c r="H163" s="150">
        <f t="shared" si="4"/>
        <v>15.427079369106515</v>
      </c>
    </row>
    <row r="164" spans="1:8" ht="22.5" x14ac:dyDescent="0.25">
      <c r="A164" s="61" t="s">
        <v>208</v>
      </c>
      <c r="B164" s="62" t="s">
        <v>154</v>
      </c>
      <c r="C164" s="62">
        <v>13</v>
      </c>
      <c r="D164" s="62" t="s">
        <v>377</v>
      </c>
      <c r="E164" s="59"/>
      <c r="F164" s="63">
        <v>7</v>
      </c>
      <c r="G164" s="63"/>
      <c r="H164" s="151">
        <f t="shared" si="4"/>
        <v>0</v>
      </c>
    </row>
    <row r="165" spans="1:8" ht="22.5" x14ac:dyDescent="0.25">
      <c r="A165" s="61" t="s">
        <v>209</v>
      </c>
      <c r="B165" s="62" t="s">
        <v>154</v>
      </c>
      <c r="C165" s="62">
        <v>13</v>
      </c>
      <c r="D165" s="62" t="s">
        <v>377</v>
      </c>
      <c r="E165" s="59"/>
      <c r="F165" s="63">
        <v>7</v>
      </c>
      <c r="G165" s="63"/>
      <c r="H165" s="151">
        <f t="shared" si="4"/>
        <v>0</v>
      </c>
    </row>
    <row r="166" spans="1:8" x14ac:dyDescent="0.25">
      <c r="A166" s="61" t="s">
        <v>210</v>
      </c>
      <c r="B166" s="62" t="s">
        <v>154</v>
      </c>
      <c r="C166" s="62">
        <v>13</v>
      </c>
      <c r="D166" s="62" t="s">
        <v>377</v>
      </c>
      <c r="E166" s="62">
        <v>530</v>
      </c>
      <c r="F166" s="63">
        <v>7</v>
      </c>
      <c r="G166" s="63"/>
      <c r="H166" s="151">
        <f t="shared" si="4"/>
        <v>0</v>
      </c>
    </row>
    <row r="167" spans="1:8" ht="22.5" x14ac:dyDescent="0.25">
      <c r="A167" s="61" t="s">
        <v>211</v>
      </c>
      <c r="B167" s="62" t="s">
        <v>154</v>
      </c>
      <c r="C167" s="62">
        <v>13</v>
      </c>
      <c r="D167" s="62" t="s">
        <v>377</v>
      </c>
      <c r="E167" s="62">
        <v>530</v>
      </c>
      <c r="F167" s="63">
        <v>7</v>
      </c>
      <c r="G167" s="63"/>
      <c r="H167" s="151">
        <f t="shared" si="4"/>
        <v>0</v>
      </c>
    </row>
    <row r="168" spans="1:8" ht="45" x14ac:dyDescent="0.25">
      <c r="A168" s="61" t="s">
        <v>212</v>
      </c>
      <c r="B168" s="62" t="s">
        <v>154</v>
      </c>
      <c r="C168" s="62">
        <v>13</v>
      </c>
      <c r="D168" s="62" t="s">
        <v>378</v>
      </c>
      <c r="E168" s="62"/>
      <c r="F168" s="63">
        <f>F169+F172</f>
        <v>372</v>
      </c>
      <c r="G168" s="63">
        <f>G169+G172</f>
        <v>87.42</v>
      </c>
      <c r="H168" s="151">
        <f t="shared" si="4"/>
        <v>23.5</v>
      </c>
    </row>
    <row r="169" spans="1:8" ht="67.5" x14ac:dyDescent="0.25">
      <c r="A169" s="61" t="s">
        <v>213</v>
      </c>
      <c r="B169" s="62" t="s">
        <v>154</v>
      </c>
      <c r="C169" s="62">
        <v>13</v>
      </c>
      <c r="D169" s="62" t="s">
        <v>378</v>
      </c>
      <c r="E169" s="62">
        <v>100</v>
      </c>
      <c r="F169" s="63">
        <v>372</v>
      </c>
      <c r="G169" s="63">
        <v>87.42</v>
      </c>
      <c r="H169" s="151">
        <f t="shared" si="4"/>
        <v>23.5</v>
      </c>
    </row>
    <row r="170" spans="1:8" ht="22.5" x14ac:dyDescent="0.25">
      <c r="A170" s="61" t="s">
        <v>171</v>
      </c>
      <c r="B170" s="62" t="s">
        <v>154</v>
      </c>
      <c r="C170" s="62">
        <v>13</v>
      </c>
      <c r="D170" s="62" t="s">
        <v>378</v>
      </c>
      <c r="E170" s="62">
        <v>120</v>
      </c>
      <c r="F170" s="63">
        <v>372</v>
      </c>
      <c r="G170" s="63">
        <v>87.42</v>
      </c>
      <c r="H170" s="151">
        <f t="shared" si="4"/>
        <v>23.5</v>
      </c>
    </row>
    <row r="171" spans="1:8" x14ac:dyDescent="0.25">
      <c r="A171" s="61" t="s">
        <v>173</v>
      </c>
      <c r="B171" s="62" t="s">
        <v>154</v>
      </c>
      <c r="C171" s="62">
        <v>13</v>
      </c>
      <c r="D171" s="62" t="s">
        <v>378</v>
      </c>
      <c r="E171" s="62">
        <v>121</v>
      </c>
      <c r="F171" s="63">
        <v>372</v>
      </c>
      <c r="G171" s="63">
        <v>87.42</v>
      </c>
      <c r="H171" s="151">
        <f t="shared" si="4"/>
        <v>23.5</v>
      </c>
    </row>
    <row r="172" spans="1:8" ht="22.5" x14ac:dyDescent="0.25">
      <c r="A172" s="61" t="s">
        <v>114</v>
      </c>
      <c r="B172" s="62" t="s">
        <v>154</v>
      </c>
      <c r="C172" s="62">
        <v>13</v>
      </c>
      <c r="D172" s="62" t="s">
        <v>378</v>
      </c>
      <c r="E172" s="62">
        <v>200</v>
      </c>
      <c r="F172" s="63"/>
      <c r="G172" s="63"/>
      <c r="H172" s="151"/>
    </row>
    <row r="173" spans="1:8" ht="22.5" x14ac:dyDescent="0.25">
      <c r="A173" s="61" t="s">
        <v>115</v>
      </c>
      <c r="B173" s="62" t="s">
        <v>154</v>
      </c>
      <c r="C173" s="62">
        <v>13</v>
      </c>
      <c r="D173" s="62" t="s">
        <v>378</v>
      </c>
      <c r="E173" s="62">
        <v>240</v>
      </c>
      <c r="F173" s="63"/>
      <c r="G173" s="63"/>
      <c r="H173" s="151"/>
    </row>
    <row r="174" spans="1:8" ht="22.5" x14ac:dyDescent="0.25">
      <c r="A174" s="61" t="s">
        <v>116</v>
      </c>
      <c r="B174" s="62" t="s">
        <v>154</v>
      </c>
      <c r="C174" s="62">
        <v>13</v>
      </c>
      <c r="D174" s="62" t="s">
        <v>378</v>
      </c>
      <c r="E174" s="62">
        <v>244</v>
      </c>
      <c r="F174" s="63"/>
      <c r="G174" s="63"/>
      <c r="H174" s="151"/>
    </row>
    <row r="175" spans="1:8" ht="22.5" x14ac:dyDescent="0.25">
      <c r="A175" s="61" t="s">
        <v>214</v>
      </c>
      <c r="B175" s="62" t="s">
        <v>154</v>
      </c>
      <c r="C175" s="62">
        <v>13</v>
      </c>
      <c r="D175" s="59"/>
      <c r="E175" s="59"/>
      <c r="F175" s="63">
        <v>4350.8</v>
      </c>
      <c r="G175" s="63">
        <v>642.25</v>
      </c>
      <c r="H175" s="151">
        <f t="shared" si="4"/>
        <v>14.761653029327938</v>
      </c>
    </row>
    <row r="176" spans="1:8" ht="67.5" x14ac:dyDescent="0.25">
      <c r="A176" s="61" t="s">
        <v>213</v>
      </c>
      <c r="B176" s="62" t="s">
        <v>154</v>
      </c>
      <c r="C176" s="62">
        <v>13</v>
      </c>
      <c r="D176" s="62" t="s">
        <v>379</v>
      </c>
      <c r="E176" s="62">
        <v>100</v>
      </c>
      <c r="F176" s="63">
        <v>4350.8</v>
      </c>
      <c r="G176" s="63">
        <v>642.25</v>
      </c>
      <c r="H176" s="151">
        <f t="shared" si="4"/>
        <v>14.761653029327938</v>
      </c>
    </row>
    <row r="177" spans="1:8" ht="22.5" x14ac:dyDescent="0.25">
      <c r="A177" s="61" t="s">
        <v>215</v>
      </c>
      <c r="B177" s="62" t="s">
        <v>154</v>
      </c>
      <c r="C177" s="62">
        <v>13</v>
      </c>
      <c r="D177" s="62" t="s">
        <v>379</v>
      </c>
      <c r="E177" s="62">
        <v>110</v>
      </c>
      <c r="F177" s="63">
        <v>4350.8</v>
      </c>
      <c r="G177" s="63">
        <v>642.25</v>
      </c>
      <c r="H177" s="151">
        <f t="shared" si="4"/>
        <v>14.761653029327938</v>
      </c>
    </row>
    <row r="178" spans="1:8" x14ac:dyDescent="0.25">
      <c r="A178" s="61" t="s">
        <v>173</v>
      </c>
      <c r="B178" s="62" t="s">
        <v>154</v>
      </c>
      <c r="C178" s="62">
        <v>13</v>
      </c>
      <c r="D178" s="62" t="s">
        <v>379</v>
      </c>
      <c r="E178" s="62">
        <v>111</v>
      </c>
      <c r="F178" s="63">
        <v>4350.8</v>
      </c>
      <c r="G178" s="63">
        <v>642.25</v>
      </c>
      <c r="H178" s="150">
        <f t="shared" si="4"/>
        <v>14.761653029327938</v>
      </c>
    </row>
    <row r="179" spans="1:8" x14ac:dyDescent="0.25">
      <c r="A179" s="64" t="s">
        <v>216</v>
      </c>
      <c r="B179" s="65" t="s">
        <v>145</v>
      </c>
      <c r="C179" s="65" t="s">
        <v>217</v>
      </c>
      <c r="D179" s="65" t="s">
        <v>167</v>
      </c>
      <c r="E179" s="65" t="s">
        <v>122</v>
      </c>
      <c r="F179" s="66">
        <v>432</v>
      </c>
      <c r="G179" s="66">
        <v>101.4</v>
      </c>
      <c r="H179" s="150">
        <f t="shared" si="4"/>
        <v>23.472222222222221</v>
      </c>
    </row>
    <row r="180" spans="1:8" ht="21" x14ac:dyDescent="0.25">
      <c r="A180" s="64" t="s">
        <v>218</v>
      </c>
      <c r="B180" s="65" t="s">
        <v>145</v>
      </c>
      <c r="C180" s="65" t="s">
        <v>112</v>
      </c>
      <c r="D180" s="62" t="s">
        <v>219</v>
      </c>
      <c r="E180" s="65" t="s">
        <v>122</v>
      </c>
      <c r="F180" s="66">
        <v>432</v>
      </c>
      <c r="G180" s="66">
        <v>101.4</v>
      </c>
      <c r="H180" s="150">
        <f t="shared" si="4"/>
        <v>23.472222222222221</v>
      </c>
    </row>
    <row r="181" spans="1:8" ht="33.75" x14ac:dyDescent="0.25">
      <c r="A181" s="61" t="s">
        <v>220</v>
      </c>
      <c r="B181" s="62" t="s">
        <v>145</v>
      </c>
      <c r="C181" s="62" t="s">
        <v>112</v>
      </c>
      <c r="D181" s="62" t="s">
        <v>380</v>
      </c>
      <c r="E181" s="62" t="s">
        <v>122</v>
      </c>
      <c r="F181" s="63">
        <v>432</v>
      </c>
      <c r="G181" s="63">
        <v>101.4</v>
      </c>
      <c r="H181" s="151">
        <f t="shared" si="4"/>
        <v>23.472222222222221</v>
      </c>
    </row>
    <row r="182" spans="1:8" x14ac:dyDescent="0.25">
      <c r="A182" s="61" t="s">
        <v>221</v>
      </c>
      <c r="B182" s="62" t="s">
        <v>145</v>
      </c>
      <c r="C182" s="62" t="s">
        <v>112</v>
      </c>
      <c r="D182" s="62" t="s">
        <v>380</v>
      </c>
      <c r="E182" s="62" t="s">
        <v>222</v>
      </c>
      <c r="F182" s="63">
        <v>432</v>
      </c>
      <c r="G182" s="63">
        <v>101.4</v>
      </c>
      <c r="H182" s="151">
        <f t="shared" si="4"/>
        <v>23.472222222222221</v>
      </c>
    </row>
    <row r="183" spans="1:8" x14ac:dyDescent="0.25">
      <c r="A183" s="61" t="s">
        <v>223</v>
      </c>
      <c r="B183" s="62" t="s">
        <v>145</v>
      </c>
      <c r="C183" s="62" t="s">
        <v>112</v>
      </c>
      <c r="D183" s="62" t="s">
        <v>380</v>
      </c>
      <c r="E183" s="62" t="s">
        <v>224</v>
      </c>
      <c r="F183" s="63">
        <v>432</v>
      </c>
      <c r="G183" s="63">
        <v>101.4</v>
      </c>
      <c r="H183" s="151">
        <f t="shared" si="4"/>
        <v>23.472222222222221</v>
      </c>
    </row>
    <row r="184" spans="1:8" ht="21" x14ac:dyDescent="0.25">
      <c r="A184" s="58" t="s">
        <v>225</v>
      </c>
      <c r="B184" s="59" t="s">
        <v>112</v>
      </c>
      <c r="C184" s="59" t="s">
        <v>121</v>
      </c>
      <c r="D184" s="59"/>
      <c r="E184" s="59"/>
      <c r="F184" s="60">
        <f t="shared" ref="F184:G186" si="5">F185</f>
        <v>1065.9000000000001</v>
      </c>
      <c r="G184" s="60">
        <f t="shared" si="5"/>
        <v>214.8</v>
      </c>
      <c r="H184" s="150">
        <f t="shared" si="4"/>
        <v>20.151984238671542</v>
      </c>
    </row>
    <row r="185" spans="1:8" ht="33.75" x14ac:dyDescent="0.25">
      <c r="A185" s="61" t="s">
        <v>226</v>
      </c>
      <c r="B185" s="62" t="s">
        <v>112</v>
      </c>
      <c r="C185" s="62" t="s">
        <v>227</v>
      </c>
      <c r="D185" s="62"/>
      <c r="E185" s="62"/>
      <c r="F185" s="63">
        <f>F186</f>
        <v>1065.9000000000001</v>
      </c>
      <c r="G185" s="63">
        <f t="shared" si="5"/>
        <v>214.8</v>
      </c>
      <c r="H185" s="151">
        <f t="shared" si="4"/>
        <v>20.151984238671542</v>
      </c>
    </row>
    <row r="186" spans="1:8" ht="33.75" x14ac:dyDescent="0.25">
      <c r="A186" s="61" t="s">
        <v>228</v>
      </c>
      <c r="B186" s="62" t="s">
        <v>112</v>
      </c>
      <c r="C186" s="62" t="s">
        <v>227</v>
      </c>
      <c r="D186" s="62" t="s">
        <v>381</v>
      </c>
      <c r="E186" s="62"/>
      <c r="F186" s="63">
        <f>F187</f>
        <v>1065.9000000000001</v>
      </c>
      <c r="G186" s="63">
        <f t="shared" si="5"/>
        <v>214.8</v>
      </c>
      <c r="H186" s="151">
        <f t="shared" si="4"/>
        <v>20.151984238671542</v>
      </c>
    </row>
    <row r="187" spans="1:8" ht="33.75" x14ac:dyDescent="0.25">
      <c r="A187" s="61" t="s">
        <v>229</v>
      </c>
      <c r="B187" s="62" t="s">
        <v>112</v>
      </c>
      <c r="C187" s="62" t="s">
        <v>227</v>
      </c>
      <c r="D187" s="62" t="s">
        <v>381</v>
      </c>
      <c r="E187" s="62"/>
      <c r="F187" s="63">
        <f>F188+F192</f>
        <v>1065.9000000000001</v>
      </c>
      <c r="G187" s="63">
        <f>G188+G192</f>
        <v>214.8</v>
      </c>
      <c r="H187" s="151">
        <f t="shared" si="4"/>
        <v>20.151984238671542</v>
      </c>
    </row>
    <row r="188" spans="1:8" ht="67.5" x14ac:dyDescent="0.25">
      <c r="A188" s="61" t="s">
        <v>213</v>
      </c>
      <c r="B188" s="62" t="s">
        <v>112</v>
      </c>
      <c r="C188" s="62" t="s">
        <v>227</v>
      </c>
      <c r="D188" s="62" t="s">
        <v>381</v>
      </c>
      <c r="E188" s="62">
        <v>100</v>
      </c>
      <c r="F188" s="63">
        <v>969</v>
      </c>
      <c r="G188" s="63">
        <v>211.8</v>
      </c>
      <c r="H188" s="151">
        <f t="shared" si="4"/>
        <v>21.857585139318886</v>
      </c>
    </row>
    <row r="189" spans="1:8" ht="22.5" x14ac:dyDescent="0.25">
      <c r="A189" s="61" t="s">
        <v>215</v>
      </c>
      <c r="B189" s="62" t="s">
        <v>112</v>
      </c>
      <c r="C189" s="62" t="s">
        <v>227</v>
      </c>
      <c r="D189" s="62" t="s">
        <v>381</v>
      </c>
      <c r="E189" s="62">
        <v>110</v>
      </c>
      <c r="F189" s="63">
        <v>969</v>
      </c>
      <c r="G189" s="63">
        <v>211.8</v>
      </c>
      <c r="H189" s="151">
        <f t="shared" si="4"/>
        <v>21.857585139318886</v>
      </c>
    </row>
    <row r="190" spans="1:8" x14ac:dyDescent="0.25">
      <c r="A190" s="61" t="s">
        <v>173</v>
      </c>
      <c r="B190" s="62" t="s">
        <v>112</v>
      </c>
      <c r="C190" s="62" t="s">
        <v>227</v>
      </c>
      <c r="D190" s="62" t="s">
        <v>381</v>
      </c>
      <c r="E190" s="62">
        <v>111</v>
      </c>
      <c r="F190" s="63">
        <v>969</v>
      </c>
      <c r="G190" s="63">
        <v>211.8</v>
      </c>
      <c r="H190" s="151">
        <f t="shared" si="4"/>
        <v>21.857585139318886</v>
      </c>
    </row>
    <row r="191" spans="1:8" ht="22.5" x14ac:dyDescent="0.25">
      <c r="A191" s="61" t="s">
        <v>171</v>
      </c>
      <c r="B191" s="62" t="s">
        <v>112</v>
      </c>
      <c r="C191" s="62" t="s">
        <v>227</v>
      </c>
      <c r="D191" s="62" t="s">
        <v>381</v>
      </c>
      <c r="E191" s="62"/>
      <c r="F191" s="63">
        <v>96.9</v>
      </c>
      <c r="G191" s="63">
        <v>3</v>
      </c>
      <c r="H191" s="151">
        <f t="shared" si="4"/>
        <v>3.0959752321981422</v>
      </c>
    </row>
    <row r="192" spans="1:8" ht="22.5" x14ac:dyDescent="0.25">
      <c r="A192" s="61" t="s">
        <v>114</v>
      </c>
      <c r="B192" s="62" t="s">
        <v>112</v>
      </c>
      <c r="C192" s="62" t="s">
        <v>227</v>
      </c>
      <c r="D192" s="62" t="s">
        <v>381</v>
      </c>
      <c r="E192" s="62">
        <v>200</v>
      </c>
      <c r="F192" s="63">
        <v>96.9</v>
      </c>
      <c r="G192" s="63">
        <v>3</v>
      </c>
      <c r="H192" s="151">
        <f t="shared" si="4"/>
        <v>3.0959752321981422</v>
      </c>
    </row>
    <row r="193" spans="1:8" ht="22.5" x14ac:dyDescent="0.25">
      <c r="A193" s="61" t="s">
        <v>115</v>
      </c>
      <c r="B193" s="62" t="s">
        <v>112</v>
      </c>
      <c r="C193" s="62" t="s">
        <v>227</v>
      </c>
      <c r="D193" s="62" t="s">
        <v>381</v>
      </c>
      <c r="E193" s="62">
        <v>240</v>
      </c>
      <c r="F193" s="63">
        <v>96.9</v>
      </c>
      <c r="G193" s="63">
        <v>3</v>
      </c>
      <c r="H193" s="151">
        <f t="shared" si="4"/>
        <v>3.0959752321981422</v>
      </c>
    </row>
    <row r="194" spans="1:8" ht="22.5" x14ac:dyDescent="0.25">
      <c r="A194" s="61" t="s">
        <v>116</v>
      </c>
      <c r="B194" s="62" t="s">
        <v>112</v>
      </c>
      <c r="C194" s="62" t="s">
        <v>227</v>
      </c>
      <c r="D194" s="62" t="s">
        <v>381</v>
      </c>
      <c r="E194" s="62">
        <v>244</v>
      </c>
      <c r="F194" s="63">
        <v>96.9</v>
      </c>
      <c r="G194" s="63">
        <v>3</v>
      </c>
      <c r="H194" s="151">
        <f t="shared" si="4"/>
        <v>3.0959752321981422</v>
      </c>
    </row>
    <row r="195" spans="1:8" x14ac:dyDescent="0.25">
      <c r="A195" s="64" t="s">
        <v>230</v>
      </c>
      <c r="B195" s="65" t="s">
        <v>120</v>
      </c>
      <c r="C195" s="65" t="s">
        <v>217</v>
      </c>
      <c r="D195" s="65" t="s">
        <v>167</v>
      </c>
      <c r="E195" s="65" t="s">
        <v>122</v>
      </c>
      <c r="F195" s="66">
        <f>F196+F220+F215</f>
        <v>10699.2</v>
      </c>
      <c r="G195" s="66">
        <f>G196+G220+G215</f>
        <v>1026</v>
      </c>
      <c r="H195" s="150">
        <f t="shared" si="4"/>
        <v>9.5895020188425288</v>
      </c>
    </row>
    <row r="196" spans="1:8" x14ac:dyDescent="0.25">
      <c r="A196" s="64" t="s">
        <v>231</v>
      </c>
      <c r="B196" s="65" t="s">
        <v>120</v>
      </c>
      <c r="C196" s="65" t="s">
        <v>123</v>
      </c>
      <c r="D196" s="65" t="s">
        <v>167</v>
      </c>
      <c r="E196" s="65" t="s">
        <v>122</v>
      </c>
      <c r="F196" s="66">
        <f>F197+F205+F210</f>
        <v>2210.9</v>
      </c>
      <c r="G196" s="66">
        <f>G197+G205+G210</f>
        <v>484.2</v>
      </c>
      <c r="H196" s="150">
        <f t="shared" si="4"/>
        <v>21.900583472793883</v>
      </c>
    </row>
    <row r="197" spans="1:8" ht="22.5" x14ac:dyDescent="0.25">
      <c r="A197" s="61" t="s">
        <v>232</v>
      </c>
      <c r="B197" s="62" t="s">
        <v>120</v>
      </c>
      <c r="C197" s="62" t="s">
        <v>123</v>
      </c>
      <c r="D197" s="62" t="s">
        <v>382</v>
      </c>
      <c r="E197" s="62" t="s">
        <v>122</v>
      </c>
      <c r="F197" s="63">
        <f>F198+F201</f>
        <v>1600.4</v>
      </c>
      <c r="G197" s="63">
        <f>G198+G201</f>
        <v>484.2</v>
      </c>
      <c r="H197" s="151">
        <f t="shared" si="4"/>
        <v>30.254936265933516</v>
      </c>
    </row>
    <row r="198" spans="1:8" ht="67.5" x14ac:dyDescent="0.25">
      <c r="A198" s="61" t="s">
        <v>177</v>
      </c>
      <c r="B198" s="62" t="s">
        <v>120</v>
      </c>
      <c r="C198" s="62" t="s">
        <v>123</v>
      </c>
      <c r="D198" s="62" t="s">
        <v>383</v>
      </c>
      <c r="E198" s="62" t="s">
        <v>170</v>
      </c>
      <c r="F198" s="63">
        <v>1586</v>
      </c>
      <c r="G198" s="63">
        <v>484.2</v>
      </c>
      <c r="H198" s="151">
        <f t="shared" si="4"/>
        <v>30.529634300126105</v>
      </c>
    </row>
    <row r="199" spans="1:8" ht="22.5" x14ac:dyDescent="0.25">
      <c r="A199" s="61" t="s">
        <v>171</v>
      </c>
      <c r="B199" s="62" t="s">
        <v>120</v>
      </c>
      <c r="C199" s="62" t="s">
        <v>123</v>
      </c>
      <c r="D199" s="62" t="s">
        <v>383</v>
      </c>
      <c r="E199" s="62" t="s">
        <v>172</v>
      </c>
      <c r="F199" s="63">
        <v>1586</v>
      </c>
      <c r="G199" s="63">
        <v>484.2</v>
      </c>
      <c r="H199" s="151">
        <f t="shared" si="4"/>
        <v>30.529634300126105</v>
      </c>
    </row>
    <row r="200" spans="1:8" x14ac:dyDescent="0.25">
      <c r="A200" s="61" t="s">
        <v>173</v>
      </c>
      <c r="B200" s="62" t="s">
        <v>120</v>
      </c>
      <c r="C200" s="62" t="s">
        <v>123</v>
      </c>
      <c r="D200" s="62" t="s">
        <v>383</v>
      </c>
      <c r="E200" s="62" t="s">
        <v>174</v>
      </c>
      <c r="F200" s="63">
        <v>1586</v>
      </c>
      <c r="G200" s="63">
        <v>484.2</v>
      </c>
      <c r="H200" s="151">
        <f t="shared" si="4"/>
        <v>30.529634300126105</v>
      </c>
    </row>
    <row r="201" spans="1:8" ht="22.5" x14ac:dyDescent="0.25">
      <c r="A201" s="61" t="s">
        <v>171</v>
      </c>
      <c r="B201" s="62" t="s">
        <v>120</v>
      </c>
      <c r="C201" s="62" t="s">
        <v>123</v>
      </c>
      <c r="D201" s="62" t="s">
        <v>384</v>
      </c>
      <c r="E201" s="62"/>
      <c r="F201" s="63">
        <f>F202</f>
        <v>14.4</v>
      </c>
      <c r="G201" s="63">
        <f t="shared" ref="G201:G203" si="6">G202</f>
        <v>0</v>
      </c>
      <c r="H201" s="151">
        <f t="shared" si="4"/>
        <v>0</v>
      </c>
    </row>
    <row r="202" spans="1:8" ht="22.5" x14ac:dyDescent="0.25">
      <c r="A202" s="61" t="s">
        <v>114</v>
      </c>
      <c r="B202" s="62" t="s">
        <v>120</v>
      </c>
      <c r="C202" s="62" t="s">
        <v>123</v>
      </c>
      <c r="D202" s="62" t="s">
        <v>384</v>
      </c>
      <c r="E202" s="62" t="s">
        <v>161</v>
      </c>
      <c r="F202" s="63">
        <f>F203</f>
        <v>14.4</v>
      </c>
      <c r="G202" s="63">
        <f t="shared" si="6"/>
        <v>0</v>
      </c>
      <c r="H202" s="151">
        <f t="shared" si="4"/>
        <v>0</v>
      </c>
    </row>
    <row r="203" spans="1:8" ht="22.5" x14ac:dyDescent="0.25">
      <c r="A203" s="61" t="s">
        <v>115</v>
      </c>
      <c r="B203" s="62" t="s">
        <v>120</v>
      </c>
      <c r="C203" s="62" t="s">
        <v>123</v>
      </c>
      <c r="D203" s="62" t="s">
        <v>384</v>
      </c>
      <c r="E203" s="62" t="s">
        <v>162</v>
      </c>
      <c r="F203" s="63">
        <v>14.4</v>
      </c>
      <c r="G203" s="63">
        <f t="shared" si="6"/>
        <v>0</v>
      </c>
      <c r="H203" s="151">
        <f t="shared" si="4"/>
        <v>0</v>
      </c>
    </row>
    <row r="204" spans="1:8" ht="22.5" x14ac:dyDescent="0.25">
      <c r="A204" s="61" t="s">
        <v>116</v>
      </c>
      <c r="B204" s="62" t="s">
        <v>120</v>
      </c>
      <c r="C204" s="62" t="s">
        <v>123</v>
      </c>
      <c r="D204" s="62" t="s">
        <v>384</v>
      </c>
      <c r="E204" s="62" t="s">
        <v>163</v>
      </c>
      <c r="F204" s="63">
        <v>14.4</v>
      </c>
      <c r="G204" s="63"/>
      <c r="H204" s="151">
        <f t="shared" si="4"/>
        <v>0</v>
      </c>
    </row>
    <row r="205" spans="1:8" ht="22.5" x14ac:dyDescent="0.25">
      <c r="A205" s="61" t="s">
        <v>233</v>
      </c>
      <c r="B205" s="62" t="s">
        <v>120</v>
      </c>
      <c r="C205" s="62" t="s">
        <v>123</v>
      </c>
      <c r="D205" s="62" t="s">
        <v>385</v>
      </c>
      <c r="E205" s="62"/>
      <c r="F205" s="63">
        <v>170</v>
      </c>
      <c r="G205" s="63"/>
      <c r="H205" s="151">
        <f t="shared" si="4"/>
        <v>0</v>
      </c>
    </row>
    <row r="206" spans="1:8" ht="22.5" x14ac:dyDescent="0.25">
      <c r="A206" s="61" t="s">
        <v>234</v>
      </c>
      <c r="B206" s="62" t="s">
        <v>120</v>
      </c>
      <c r="C206" s="62" t="s">
        <v>123</v>
      </c>
      <c r="D206" s="62" t="s">
        <v>385</v>
      </c>
      <c r="E206" s="62"/>
      <c r="F206" s="63">
        <v>170</v>
      </c>
      <c r="G206" s="63"/>
      <c r="H206" s="151">
        <f t="shared" si="4"/>
        <v>0</v>
      </c>
    </row>
    <row r="207" spans="1:8" ht="22.5" x14ac:dyDescent="0.25">
      <c r="A207" s="61" t="s">
        <v>114</v>
      </c>
      <c r="B207" s="62" t="s">
        <v>120</v>
      </c>
      <c r="C207" s="62" t="s">
        <v>123</v>
      </c>
      <c r="D207" s="62" t="s">
        <v>385</v>
      </c>
      <c r="E207" s="62">
        <v>200</v>
      </c>
      <c r="F207" s="63">
        <v>170</v>
      </c>
      <c r="G207" s="63"/>
      <c r="H207" s="151">
        <f t="shared" si="4"/>
        <v>0</v>
      </c>
    </row>
    <row r="208" spans="1:8" ht="22.5" x14ac:dyDescent="0.25">
      <c r="A208" s="61" t="s">
        <v>115</v>
      </c>
      <c r="B208" s="62" t="s">
        <v>120</v>
      </c>
      <c r="C208" s="62" t="s">
        <v>123</v>
      </c>
      <c r="D208" s="62" t="s">
        <v>385</v>
      </c>
      <c r="E208" s="62">
        <v>240</v>
      </c>
      <c r="F208" s="63">
        <v>170</v>
      </c>
      <c r="G208" s="63"/>
      <c r="H208" s="151">
        <f t="shared" si="4"/>
        <v>0</v>
      </c>
    </row>
    <row r="209" spans="1:8" ht="22.5" x14ac:dyDescent="0.25">
      <c r="A209" s="61" t="s">
        <v>116</v>
      </c>
      <c r="B209" s="62" t="s">
        <v>120</v>
      </c>
      <c r="C209" s="62" t="s">
        <v>123</v>
      </c>
      <c r="D209" s="62" t="s">
        <v>385</v>
      </c>
      <c r="E209" s="62">
        <v>244</v>
      </c>
      <c r="F209" s="63">
        <v>170</v>
      </c>
      <c r="G209" s="63"/>
      <c r="H209" s="151">
        <f t="shared" si="4"/>
        <v>0</v>
      </c>
    </row>
    <row r="210" spans="1:8" ht="33.75" x14ac:dyDescent="0.25">
      <c r="A210" s="61" t="s">
        <v>386</v>
      </c>
      <c r="B210" s="171" t="s">
        <v>120</v>
      </c>
      <c r="C210" s="171" t="s">
        <v>123</v>
      </c>
      <c r="D210" s="171" t="s">
        <v>387</v>
      </c>
      <c r="E210" s="171"/>
      <c r="F210" s="63">
        <f>F211</f>
        <v>440.5</v>
      </c>
    </row>
    <row r="211" spans="1:8" ht="22.5" x14ac:dyDescent="0.25">
      <c r="A211" s="61" t="s">
        <v>114</v>
      </c>
      <c r="B211" s="171" t="s">
        <v>120</v>
      </c>
      <c r="C211" s="171" t="s">
        <v>123</v>
      </c>
      <c r="D211" s="171" t="s">
        <v>387</v>
      </c>
      <c r="E211" s="171" t="s">
        <v>161</v>
      </c>
      <c r="F211" s="63">
        <v>440.5</v>
      </c>
    </row>
    <row r="212" spans="1:8" ht="22.5" x14ac:dyDescent="0.25">
      <c r="A212" s="61" t="s">
        <v>115</v>
      </c>
      <c r="B212" s="171" t="s">
        <v>120</v>
      </c>
      <c r="C212" s="171" t="s">
        <v>123</v>
      </c>
      <c r="D212" s="171" t="s">
        <v>387</v>
      </c>
      <c r="E212" s="171" t="s">
        <v>162</v>
      </c>
      <c r="F212" s="63">
        <v>440.5</v>
      </c>
    </row>
    <row r="213" spans="1:8" ht="22.5" x14ac:dyDescent="0.25">
      <c r="A213" s="61" t="s">
        <v>116</v>
      </c>
      <c r="B213" s="171" t="s">
        <v>120</v>
      </c>
      <c r="C213" s="171" t="s">
        <v>123</v>
      </c>
      <c r="D213" s="171" t="s">
        <v>387</v>
      </c>
      <c r="E213" s="171" t="s">
        <v>186</v>
      </c>
      <c r="F213" s="63">
        <v>2.6</v>
      </c>
    </row>
    <row r="214" spans="1:8" ht="22.5" x14ac:dyDescent="0.25">
      <c r="A214" s="61" t="s">
        <v>116</v>
      </c>
      <c r="B214" s="171" t="s">
        <v>120</v>
      </c>
      <c r="C214" s="171" t="s">
        <v>123</v>
      </c>
      <c r="D214" s="171" t="s">
        <v>387</v>
      </c>
      <c r="E214" s="171" t="s">
        <v>163</v>
      </c>
      <c r="F214" s="63">
        <v>437.9</v>
      </c>
    </row>
    <row r="215" spans="1:8" x14ac:dyDescent="0.25">
      <c r="A215" s="58" t="s">
        <v>235</v>
      </c>
      <c r="B215" s="59" t="s">
        <v>120</v>
      </c>
      <c r="C215" s="59" t="s">
        <v>227</v>
      </c>
      <c r="D215" s="59"/>
      <c r="E215" s="59"/>
      <c r="F215" s="60">
        <v>7894</v>
      </c>
      <c r="G215" s="60">
        <v>541.79999999999995</v>
      </c>
      <c r="H215" s="150">
        <f t="shared" si="4"/>
        <v>6.863440587788193</v>
      </c>
    </row>
    <row r="216" spans="1:8" ht="22.5" x14ac:dyDescent="0.25">
      <c r="A216" s="61" t="s">
        <v>236</v>
      </c>
      <c r="B216" s="62" t="s">
        <v>120</v>
      </c>
      <c r="C216" s="62" t="s">
        <v>227</v>
      </c>
      <c r="D216" s="62" t="s">
        <v>388</v>
      </c>
      <c r="E216" s="62"/>
      <c r="F216" s="63">
        <v>7894</v>
      </c>
      <c r="G216" s="63">
        <v>541.79999999999995</v>
      </c>
      <c r="H216" s="151">
        <f t="shared" si="4"/>
        <v>6.863440587788193</v>
      </c>
    </row>
    <row r="217" spans="1:8" ht="22.5" x14ac:dyDescent="0.25">
      <c r="A217" s="61" t="s">
        <v>114</v>
      </c>
      <c r="B217" s="62" t="s">
        <v>120</v>
      </c>
      <c r="C217" s="62" t="s">
        <v>227</v>
      </c>
      <c r="D217" s="62" t="s">
        <v>388</v>
      </c>
      <c r="E217" s="62">
        <v>200</v>
      </c>
      <c r="F217" s="63">
        <v>7894</v>
      </c>
      <c r="G217" s="63">
        <v>541.79999999999995</v>
      </c>
      <c r="H217" s="151">
        <f t="shared" si="4"/>
        <v>6.863440587788193</v>
      </c>
    </row>
    <row r="218" spans="1:8" ht="22.5" x14ac:dyDescent="0.25">
      <c r="A218" s="61" t="s">
        <v>115</v>
      </c>
      <c r="B218" s="62" t="s">
        <v>120</v>
      </c>
      <c r="C218" s="62" t="s">
        <v>227</v>
      </c>
      <c r="D218" s="62" t="s">
        <v>388</v>
      </c>
      <c r="E218" s="62">
        <v>240</v>
      </c>
      <c r="F218" s="63">
        <v>7894</v>
      </c>
      <c r="G218" s="63">
        <v>541.79999999999995</v>
      </c>
      <c r="H218" s="151">
        <f t="shared" si="4"/>
        <v>6.863440587788193</v>
      </c>
    </row>
    <row r="219" spans="1:8" ht="22.5" x14ac:dyDescent="0.25">
      <c r="A219" s="61" t="s">
        <v>116</v>
      </c>
      <c r="B219" s="62" t="s">
        <v>120</v>
      </c>
      <c r="C219" s="62" t="s">
        <v>227</v>
      </c>
      <c r="D219" s="62" t="s">
        <v>388</v>
      </c>
      <c r="E219" s="62">
        <v>244</v>
      </c>
      <c r="F219" s="63">
        <v>7894</v>
      </c>
      <c r="G219" s="63">
        <v>541.79999999999995</v>
      </c>
      <c r="H219" s="151">
        <f t="shared" si="4"/>
        <v>6.863440587788193</v>
      </c>
    </row>
    <row r="220" spans="1:8" ht="21" x14ac:dyDescent="0.25">
      <c r="A220" s="64" t="s">
        <v>237</v>
      </c>
      <c r="B220" s="65" t="s">
        <v>120</v>
      </c>
      <c r="C220" s="65" t="s">
        <v>125</v>
      </c>
      <c r="D220" s="65" t="s">
        <v>167</v>
      </c>
      <c r="E220" s="65" t="s">
        <v>122</v>
      </c>
      <c r="F220" s="66">
        <f>F221</f>
        <v>594.29999999999995</v>
      </c>
      <c r="G220" s="66">
        <f>G221</f>
        <v>0</v>
      </c>
      <c r="H220" s="150">
        <f t="shared" si="4"/>
        <v>0</v>
      </c>
    </row>
    <row r="221" spans="1:8" x14ac:dyDescent="0.25">
      <c r="A221" s="61" t="s">
        <v>238</v>
      </c>
      <c r="B221" s="62" t="s">
        <v>120</v>
      </c>
      <c r="C221" s="62" t="s">
        <v>125</v>
      </c>
      <c r="D221" s="62" t="s">
        <v>389</v>
      </c>
      <c r="E221" s="62">
        <v>400</v>
      </c>
      <c r="F221" s="63">
        <v>594.29999999999995</v>
      </c>
      <c r="G221" s="63"/>
      <c r="H221" s="151">
        <f t="shared" si="4"/>
        <v>0</v>
      </c>
    </row>
    <row r="222" spans="1:8" ht="45" x14ac:dyDescent="0.25">
      <c r="A222" s="61" t="s">
        <v>239</v>
      </c>
      <c r="B222" s="62" t="s">
        <v>120</v>
      </c>
      <c r="C222" s="62" t="s">
        <v>125</v>
      </c>
      <c r="D222" s="62" t="s">
        <v>389</v>
      </c>
      <c r="E222" s="62">
        <v>410</v>
      </c>
      <c r="F222" s="63">
        <v>594.29999999999995</v>
      </c>
      <c r="G222" s="63"/>
      <c r="H222" s="151">
        <f t="shared" ref="H222:H289" si="7">G222*100/F222</f>
        <v>0</v>
      </c>
    </row>
    <row r="223" spans="1:8" ht="45" x14ac:dyDescent="0.25">
      <c r="A223" s="61" t="s">
        <v>240</v>
      </c>
      <c r="B223" s="62" t="s">
        <v>120</v>
      </c>
      <c r="C223" s="62" t="s">
        <v>125</v>
      </c>
      <c r="D223" s="62" t="s">
        <v>389</v>
      </c>
      <c r="E223" s="62">
        <v>411</v>
      </c>
      <c r="F223" s="63">
        <v>594.29999999999995</v>
      </c>
      <c r="G223" s="63"/>
      <c r="H223" s="151">
        <f t="shared" si="7"/>
        <v>0</v>
      </c>
    </row>
    <row r="224" spans="1:8" ht="42" x14ac:dyDescent="0.25">
      <c r="A224" s="58" t="s">
        <v>126</v>
      </c>
      <c r="B224" s="59" t="s">
        <v>127</v>
      </c>
      <c r="C224" s="59" t="s">
        <v>128</v>
      </c>
      <c r="D224" s="59" t="s">
        <v>390</v>
      </c>
      <c r="E224" s="59"/>
      <c r="F224" s="60">
        <v>300</v>
      </c>
      <c r="G224" s="66">
        <v>37</v>
      </c>
      <c r="H224" s="150">
        <f t="shared" si="7"/>
        <v>12.333333333333334</v>
      </c>
    </row>
    <row r="225" spans="1:8" ht="22.5" x14ac:dyDescent="0.25">
      <c r="A225" s="61" t="s">
        <v>114</v>
      </c>
      <c r="B225" s="62" t="s">
        <v>127</v>
      </c>
      <c r="C225" s="62" t="s">
        <v>128</v>
      </c>
      <c r="D225" s="62" t="s">
        <v>390</v>
      </c>
      <c r="E225" s="62">
        <v>200</v>
      </c>
      <c r="F225" s="63">
        <v>300</v>
      </c>
      <c r="G225" s="63">
        <v>37</v>
      </c>
      <c r="H225" s="151">
        <f t="shared" si="7"/>
        <v>12.333333333333334</v>
      </c>
    </row>
    <row r="226" spans="1:8" ht="22.5" x14ac:dyDescent="0.25">
      <c r="A226" s="61" t="s">
        <v>115</v>
      </c>
      <c r="B226" s="62" t="s">
        <v>127</v>
      </c>
      <c r="C226" s="62" t="s">
        <v>128</v>
      </c>
      <c r="D226" s="62" t="s">
        <v>390</v>
      </c>
      <c r="E226" s="62">
        <v>240</v>
      </c>
      <c r="F226" s="63">
        <v>300</v>
      </c>
      <c r="G226" s="63">
        <v>37</v>
      </c>
      <c r="H226" s="151">
        <f t="shared" si="7"/>
        <v>12.333333333333334</v>
      </c>
    </row>
    <row r="227" spans="1:8" ht="22.5" x14ac:dyDescent="0.25">
      <c r="A227" s="61" t="s">
        <v>116</v>
      </c>
      <c r="B227" s="62" t="s">
        <v>127</v>
      </c>
      <c r="C227" s="62" t="s">
        <v>128</v>
      </c>
      <c r="D227" s="62" t="s">
        <v>390</v>
      </c>
      <c r="E227" s="62">
        <v>244</v>
      </c>
      <c r="F227" s="63">
        <v>300</v>
      </c>
      <c r="G227" s="63">
        <v>37</v>
      </c>
      <c r="H227" s="151">
        <f t="shared" si="7"/>
        <v>12.333333333333334</v>
      </c>
    </row>
    <row r="228" spans="1:8" x14ac:dyDescent="0.25">
      <c r="A228" s="64" t="s">
        <v>241</v>
      </c>
      <c r="B228" s="65" t="s">
        <v>131</v>
      </c>
      <c r="C228" s="65" t="s">
        <v>217</v>
      </c>
      <c r="D228" s="65" t="s">
        <v>167</v>
      </c>
      <c r="E228" s="65" t="s">
        <v>122</v>
      </c>
      <c r="F228" s="66">
        <f>F229+F235</f>
        <v>5318.5</v>
      </c>
      <c r="G228" s="66">
        <f>G229+G235</f>
        <v>1160</v>
      </c>
      <c r="H228" s="150">
        <f t="shared" si="7"/>
        <v>21.810660900629877</v>
      </c>
    </row>
    <row r="229" spans="1:8" ht="21" x14ac:dyDescent="0.25">
      <c r="A229" s="64" t="s">
        <v>242</v>
      </c>
      <c r="B229" s="65" t="s">
        <v>131</v>
      </c>
      <c r="C229" s="65" t="s">
        <v>123</v>
      </c>
      <c r="D229" s="65" t="s">
        <v>167</v>
      </c>
      <c r="E229" s="65" t="s">
        <v>122</v>
      </c>
      <c r="F229" s="66">
        <v>70</v>
      </c>
      <c r="G229" s="66"/>
      <c r="H229" s="150">
        <f t="shared" si="7"/>
        <v>0</v>
      </c>
    </row>
    <row r="230" spans="1:8" ht="22.5" x14ac:dyDescent="0.25">
      <c r="A230" s="61" t="s">
        <v>243</v>
      </c>
      <c r="B230" s="62" t="s">
        <v>131</v>
      </c>
      <c r="C230" s="62" t="s">
        <v>123</v>
      </c>
      <c r="D230" s="62" t="s">
        <v>391</v>
      </c>
      <c r="E230" s="62" t="s">
        <v>122</v>
      </c>
      <c r="F230" s="63">
        <v>70</v>
      </c>
      <c r="G230" s="63">
        <v>0</v>
      </c>
      <c r="H230" s="151">
        <f t="shared" si="7"/>
        <v>0</v>
      </c>
    </row>
    <row r="231" spans="1:8" ht="22.5" x14ac:dyDescent="0.25">
      <c r="A231" s="61" t="s">
        <v>244</v>
      </c>
      <c r="B231" s="62" t="s">
        <v>131</v>
      </c>
      <c r="C231" s="62" t="s">
        <v>123</v>
      </c>
      <c r="D231" s="62" t="s">
        <v>391</v>
      </c>
      <c r="E231" s="62" t="s">
        <v>122</v>
      </c>
      <c r="F231" s="63">
        <v>70</v>
      </c>
      <c r="G231" s="63">
        <v>0</v>
      </c>
      <c r="H231" s="151">
        <f t="shared" si="7"/>
        <v>0</v>
      </c>
    </row>
    <row r="232" spans="1:8" ht="22.5" x14ac:dyDescent="0.25">
      <c r="A232" s="61" t="s">
        <v>114</v>
      </c>
      <c r="B232" s="62" t="s">
        <v>131</v>
      </c>
      <c r="C232" s="62" t="s">
        <v>123</v>
      </c>
      <c r="D232" s="62" t="s">
        <v>391</v>
      </c>
      <c r="E232" s="62" t="s">
        <v>161</v>
      </c>
      <c r="F232" s="63">
        <v>70</v>
      </c>
      <c r="G232" s="63"/>
      <c r="H232" s="151">
        <f t="shared" si="7"/>
        <v>0</v>
      </c>
    </row>
    <row r="233" spans="1:8" ht="22.5" x14ac:dyDescent="0.25">
      <c r="A233" s="61" t="s">
        <v>115</v>
      </c>
      <c r="B233" s="62" t="s">
        <v>131</v>
      </c>
      <c r="C233" s="62" t="s">
        <v>123</v>
      </c>
      <c r="D233" s="62" t="s">
        <v>391</v>
      </c>
      <c r="E233" s="62" t="s">
        <v>162</v>
      </c>
      <c r="F233" s="63">
        <v>70</v>
      </c>
      <c r="G233" s="63"/>
      <c r="H233" s="151">
        <f t="shared" si="7"/>
        <v>0</v>
      </c>
    </row>
    <row r="234" spans="1:8" ht="22.5" x14ac:dyDescent="0.25">
      <c r="A234" s="61" t="s">
        <v>116</v>
      </c>
      <c r="B234" s="62" t="s">
        <v>131</v>
      </c>
      <c r="C234" s="62" t="s">
        <v>123</v>
      </c>
      <c r="D234" s="62" t="s">
        <v>391</v>
      </c>
      <c r="E234" s="62" t="s">
        <v>163</v>
      </c>
      <c r="F234" s="63">
        <v>70</v>
      </c>
      <c r="G234" s="63"/>
      <c r="H234" s="151">
        <f t="shared" si="7"/>
        <v>0</v>
      </c>
    </row>
    <row r="235" spans="1:8" x14ac:dyDescent="0.25">
      <c r="A235" s="64" t="s">
        <v>245</v>
      </c>
      <c r="B235" s="65" t="s">
        <v>131</v>
      </c>
      <c r="C235" s="65" t="s">
        <v>246</v>
      </c>
      <c r="D235" s="65" t="s">
        <v>167</v>
      </c>
      <c r="E235" s="65" t="s">
        <v>122</v>
      </c>
      <c r="F235" s="66">
        <f>F236+F240+F247+F251+F255</f>
        <v>5248.5</v>
      </c>
      <c r="G235" s="66">
        <f>G236+G240+G247+G251+G255</f>
        <v>1160</v>
      </c>
      <c r="H235" s="150">
        <f t="shared" si="7"/>
        <v>22.101552824616558</v>
      </c>
    </row>
    <row r="236" spans="1:8" ht="22.5" x14ac:dyDescent="0.25">
      <c r="A236" s="61" t="s">
        <v>232</v>
      </c>
      <c r="B236" s="62" t="s">
        <v>131</v>
      </c>
      <c r="C236" s="62" t="s">
        <v>246</v>
      </c>
      <c r="D236" s="62" t="s">
        <v>392</v>
      </c>
      <c r="E236" s="62" t="s">
        <v>122</v>
      </c>
      <c r="F236" s="63">
        <f>F239</f>
        <v>1105</v>
      </c>
      <c r="G236" s="63">
        <v>276.39999999999998</v>
      </c>
      <c r="H236" s="151">
        <f t="shared" si="7"/>
        <v>25.013574660633481</v>
      </c>
    </row>
    <row r="237" spans="1:8" ht="67.5" x14ac:dyDescent="0.25">
      <c r="A237" s="61" t="s">
        <v>177</v>
      </c>
      <c r="B237" s="62" t="s">
        <v>131</v>
      </c>
      <c r="C237" s="62" t="s">
        <v>246</v>
      </c>
      <c r="D237" s="62" t="s">
        <v>393</v>
      </c>
      <c r="E237" s="62" t="s">
        <v>170</v>
      </c>
      <c r="F237" s="63">
        <v>1105</v>
      </c>
      <c r="G237" s="63">
        <v>276.39999999999998</v>
      </c>
      <c r="H237" s="151">
        <f t="shared" si="7"/>
        <v>25.013574660633481</v>
      </c>
    </row>
    <row r="238" spans="1:8" ht="22.5" x14ac:dyDescent="0.25">
      <c r="A238" s="61" t="s">
        <v>171</v>
      </c>
      <c r="B238" s="62" t="s">
        <v>131</v>
      </c>
      <c r="C238" s="62" t="s">
        <v>246</v>
      </c>
      <c r="D238" s="62" t="s">
        <v>393</v>
      </c>
      <c r="E238" s="62" t="s">
        <v>172</v>
      </c>
      <c r="F238" s="63">
        <v>1105</v>
      </c>
      <c r="G238" s="63">
        <v>276.39999999999998</v>
      </c>
      <c r="H238" s="151">
        <f t="shared" si="7"/>
        <v>25.013574660633481</v>
      </c>
    </row>
    <row r="239" spans="1:8" x14ac:dyDescent="0.25">
      <c r="A239" s="61" t="s">
        <v>173</v>
      </c>
      <c r="B239" s="62" t="s">
        <v>131</v>
      </c>
      <c r="C239" s="62" t="s">
        <v>246</v>
      </c>
      <c r="D239" s="62" t="s">
        <v>393</v>
      </c>
      <c r="E239" s="62" t="s">
        <v>174</v>
      </c>
      <c r="F239" s="63">
        <v>1105</v>
      </c>
      <c r="G239" s="63">
        <v>276.39999999999998</v>
      </c>
      <c r="H239" s="151">
        <f t="shared" si="7"/>
        <v>25.013574660633481</v>
      </c>
    </row>
    <row r="240" spans="1:8" ht="22.5" x14ac:dyDescent="0.25">
      <c r="A240" s="61" t="s">
        <v>247</v>
      </c>
      <c r="B240" s="62" t="s">
        <v>131</v>
      </c>
      <c r="C240" s="62" t="s">
        <v>246</v>
      </c>
      <c r="D240" s="62" t="s">
        <v>394</v>
      </c>
      <c r="E240" s="62"/>
      <c r="F240" s="63">
        <f>F241+F244</f>
        <v>407</v>
      </c>
      <c r="G240" s="63">
        <f>G241+G244</f>
        <v>88.399999999999991</v>
      </c>
      <c r="H240" s="151">
        <f t="shared" si="7"/>
        <v>21.719901719901721</v>
      </c>
    </row>
    <row r="241" spans="1:8" ht="67.5" x14ac:dyDescent="0.25">
      <c r="A241" s="61" t="s">
        <v>177</v>
      </c>
      <c r="B241" s="62" t="s">
        <v>131</v>
      </c>
      <c r="C241" s="62" t="s">
        <v>246</v>
      </c>
      <c r="D241" s="62" t="s">
        <v>394</v>
      </c>
      <c r="E241" s="62">
        <v>100</v>
      </c>
      <c r="F241" s="63">
        <v>326</v>
      </c>
      <c r="G241" s="63">
        <v>76.3</v>
      </c>
      <c r="H241" s="151">
        <f t="shared" si="7"/>
        <v>23.404907975460123</v>
      </c>
    </row>
    <row r="242" spans="1:8" ht="22.5" x14ac:dyDescent="0.25">
      <c r="A242" s="61" t="s">
        <v>215</v>
      </c>
      <c r="B242" s="62" t="s">
        <v>131</v>
      </c>
      <c r="C242" s="62" t="s">
        <v>246</v>
      </c>
      <c r="D242" s="62" t="s">
        <v>394</v>
      </c>
      <c r="E242" s="62">
        <v>110</v>
      </c>
      <c r="F242" s="63">
        <v>326</v>
      </c>
      <c r="G242" s="63">
        <v>76.3</v>
      </c>
      <c r="H242" s="151">
        <f t="shared" si="7"/>
        <v>23.404907975460123</v>
      </c>
    </row>
    <row r="243" spans="1:8" x14ac:dyDescent="0.25">
      <c r="A243" s="61" t="s">
        <v>173</v>
      </c>
      <c r="B243" s="62" t="s">
        <v>131</v>
      </c>
      <c r="C243" s="62" t="s">
        <v>246</v>
      </c>
      <c r="D243" s="62" t="s">
        <v>394</v>
      </c>
      <c r="E243" s="62">
        <v>111</v>
      </c>
      <c r="F243" s="63">
        <v>326</v>
      </c>
      <c r="G243" s="63">
        <v>76.3</v>
      </c>
      <c r="H243" s="151">
        <f t="shared" si="7"/>
        <v>23.404907975460123</v>
      </c>
    </row>
    <row r="244" spans="1:8" ht="22.5" x14ac:dyDescent="0.25">
      <c r="A244" s="61" t="s">
        <v>114</v>
      </c>
      <c r="B244" s="62" t="s">
        <v>131</v>
      </c>
      <c r="C244" s="62" t="s">
        <v>246</v>
      </c>
      <c r="D244" s="62" t="s">
        <v>394</v>
      </c>
      <c r="E244" s="62">
        <v>200</v>
      </c>
      <c r="F244" s="63">
        <v>81</v>
      </c>
      <c r="G244" s="63">
        <v>12.1</v>
      </c>
      <c r="H244" s="151">
        <f t="shared" si="7"/>
        <v>14.938271604938272</v>
      </c>
    </row>
    <row r="245" spans="1:8" ht="22.5" x14ac:dyDescent="0.25">
      <c r="A245" s="61" t="s">
        <v>115</v>
      </c>
      <c r="B245" s="62" t="s">
        <v>131</v>
      </c>
      <c r="C245" s="62" t="s">
        <v>246</v>
      </c>
      <c r="D245" s="62" t="s">
        <v>394</v>
      </c>
      <c r="E245" s="62">
        <v>240</v>
      </c>
      <c r="F245" s="63">
        <v>81</v>
      </c>
      <c r="G245" s="63">
        <v>12.1</v>
      </c>
      <c r="H245" s="151">
        <f t="shared" si="7"/>
        <v>14.938271604938272</v>
      </c>
    </row>
    <row r="246" spans="1:8" ht="22.5" x14ac:dyDescent="0.25">
      <c r="A246" s="61" t="s">
        <v>116</v>
      </c>
      <c r="B246" s="62" t="s">
        <v>131</v>
      </c>
      <c r="C246" s="62" t="s">
        <v>246</v>
      </c>
      <c r="D246" s="62" t="s">
        <v>394</v>
      </c>
      <c r="E246" s="62">
        <v>244</v>
      </c>
      <c r="F246" s="63">
        <v>81</v>
      </c>
      <c r="G246" s="63">
        <v>12.1</v>
      </c>
      <c r="H246" s="151">
        <f t="shared" si="7"/>
        <v>14.938271604938272</v>
      </c>
    </row>
    <row r="247" spans="1:8" ht="22.5" x14ac:dyDescent="0.25">
      <c r="A247" s="61" t="s">
        <v>248</v>
      </c>
      <c r="B247" s="62" t="s">
        <v>131</v>
      </c>
      <c r="C247" s="62" t="s">
        <v>246</v>
      </c>
      <c r="D247" s="62" t="s">
        <v>395</v>
      </c>
      <c r="E247" s="62" t="s">
        <v>122</v>
      </c>
      <c r="F247" s="63">
        <v>20</v>
      </c>
      <c r="G247" s="63"/>
      <c r="H247" s="151">
        <f t="shared" si="7"/>
        <v>0</v>
      </c>
    </row>
    <row r="248" spans="1:8" ht="22.5" x14ac:dyDescent="0.25">
      <c r="A248" s="61" t="s">
        <v>114</v>
      </c>
      <c r="B248" s="62" t="s">
        <v>131</v>
      </c>
      <c r="C248" s="62" t="s">
        <v>246</v>
      </c>
      <c r="D248" s="62" t="s">
        <v>395</v>
      </c>
      <c r="E248" s="62" t="s">
        <v>161</v>
      </c>
      <c r="F248" s="63">
        <v>20</v>
      </c>
      <c r="G248" s="63"/>
      <c r="H248" s="151">
        <f t="shared" si="7"/>
        <v>0</v>
      </c>
    </row>
    <row r="249" spans="1:8" ht="22.5" x14ac:dyDescent="0.25">
      <c r="A249" s="61" t="s">
        <v>115</v>
      </c>
      <c r="B249" s="62" t="s">
        <v>131</v>
      </c>
      <c r="C249" s="62" t="s">
        <v>246</v>
      </c>
      <c r="D249" s="62" t="s">
        <v>395</v>
      </c>
      <c r="E249" s="62" t="s">
        <v>162</v>
      </c>
      <c r="F249" s="63">
        <v>20</v>
      </c>
      <c r="G249" s="63"/>
      <c r="H249" s="151">
        <f t="shared" si="7"/>
        <v>0</v>
      </c>
    </row>
    <row r="250" spans="1:8" ht="22.5" x14ac:dyDescent="0.25">
      <c r="A250" s="61" t="s">
        <v>116</v>
      </c>
      <c r="B250" s="62" t="s">
        <v>131</v>
      </c>
      <c r="C250" s="62" t="s">
        <v>246</v>
      </c>
      <c r="D250" s="62" t="s">
        <v>395</v>
      </c>
      <c r="E250" s="62" t="s">
        <v>163</v>
      </c>
      <c r="F250" s="63">
        <v>20</v>
      </c>
      <c r="G250" s="63"/>
      <c r="H250" s="151">
        <f t="shared" si="7"/>
        <v>0</v>
      </c>
    </row>
    <row r="251" spans="1:8" ht="22.5" x14ac:dyDescent="0.25">
      <c r="A251" s="61" t="s">
        <v>249</v>
      </c>
      <c r="B251" s="62" t="s">
        <v>131</v>
      </c>
      <c r="C251" s="62" t="s">
        <v>246</v>
      </c>
      <c r="D251" s="62" t="s">
        <v>396</v>
      </c>
      <c r="E251" s="62" t="s">
        <v>122</v>
      </c>
      <c r="F251" s="63">
        <v>60</v>
      </c>
      <c r="G251" s="63"/>
      <c r="H251" s="151">
        <f t="shared" si="7"/>
        <v>0</v>
      </c>
    </row>
    <row r="252" spans="1:8" ht="22.5" x14ac:dyDescent="0.25">
      <c r="A252" s="61" t="s">
        <v>114</v>
      </c>
      <c r="B252" s="62" t="s">
        <v>131</v>
      </c>
      <c r="C252" s="62" t="s">
        <v>246</v>
      </c>
      <c r="D252" s="62" t="s">
        <v>396</v>
      </c>
      <c r="E252" s="62" t="s">
        <v>161</v>
      </c>
      <c r="F252" s="63">
        <v>60</v>
      </c>
      <c r="G252" s="63"/>
      <c r="H252" s="151">
        <f t="shared" si="7"/>
        <v>0</v>
      </c>
    </row>
    <row r="253" spans="1:8" ht="22.5" x14ac:dyDescent="0.25">
      <c r="A253" s="61" t="s">
        <v>115</v>
      </c>
      <c r="B253" s="62" t="s">
        <v>131</v>
      </c>
      <c r="C253" s="62" t="s">
        <v>246</v>
      </c>
      <c r="D253" s="62" t="s">
        <v>396</v>
      </c>
      <c r="E253" s="62" t="s">
        <v>162</v>
      </c>
      <c r="F253" s="63">
        <v>60</v>
      </c>
      <c r="G253" s="63"/>
      <c r="H253" s="151">
        <f t="shared" si="7"/>
        <v>0</v>
      </c>
    </row>
    <row r="254" spans="1:8" ht="22.5" x14ac:dyDescent="0.25">
      <c r="A254" s="61" t="s">
        <v>116</v>
      </c>
      <c r="B254" s="62" t="s">
        <v>131</v>
      </c>
      <c r="C254" s="62" t="s">
        <v>246</v>
      </c>
      <c r="D254" s="62" t="s">
        <v>396</v>
      </c>
      <c r="E254" s="62" t="s">
        <v>163</v>
      </c>
      <c r="F254" s="63">
        <v>60</v>
      </c>
      <c r="G254" s="63"/>
      <c r="H254" s="151">
        <f t="shared" si="7"/>
        <v>0</v>
      </c>
    </row>
    <row r="255" spans="1:8" ht="67.5" x14ac:dyDescent="0.25">
      <c r="A255" s="61" t="s">
        <v>250</v>
      </c>
      <c r="B255" s="62" t="s">
        <v>131</v>
      </c>
      <c r="C255" s="62" t="s">
        <v>246</v>
      </c>
      <c r="D255" s="62"/>
      <c r="E255" s="62" t="s">
        <v>122</v>
      </c>
      <c r="F255" s="63">
        <f>F256+F259</f>
        <v>3656.5</v>
      </c>
      <c r="G255" s="63">
        <f>G256+G259</f>
        <v>795.2</v>
      </c>
      <c r="H255" s="151">
        <f t="shared" si="7"/>
        <v>21.747572815533982</v>
      </c>
    </row>
    <row r="256" spans="1:8" ht="67.5" x14ac:dyDescent="0.25">
      <c r="A256" s="61" t="s">
        <v>177</v>
      </c>
      <c r="B256" s="62" t="s">
        <v>131</v>
      </c>
      <c r="C256" s="62" t="s">
        <v>246</v>
      </c>
      <c r="D256" s="62" t="s">
        <v>397</v>
      </c>
      <c r="E256" s="62">
        <v>100</v>
      </c>
      <c r="F256" s="63">
        <v>3606.5</v>
      </c>
      <c r="G256" s="63">
        <v>795.2</v>
      </c>
      <c r="H256" s="151">
        <f t="shared" si="7"/>
        <v>22.049078053514489</v>
      </c>
    </row>
    <row r="257" spans="1:8" ht="22.5" x14ac:dyDescent="0.25">
      <c r="A257" s="61" t="s">
        <v>215</v>
      </c>
      <c r="B257" s="62" t="s">
        <v>131</v>
      </c>
      <c r="C257" s="62" t="s">
        <v>246</v>
      </c>
      <c r="D257" s="62" t="s">
        <v>397</v>
      </c>
      <c r="E257" s="62">
        <v>110</v>
      </c>
      <c r="F257" s="63">
        <v>3606.5</v>
      </c>
      <c r="G257" s="63">
        <v>795.2</v>
      </c>
      <c r="H257" s="151">
        <f t="shared" si="7"/>
        <v>22.049078053514489</v>
      </c>
    </row>
    <row r="258" spans="1:8" x14ac:dyDescent="0.25">
      <c r="A258" s="61" t="s">
        <v>173</v>
      </c>
      <c r="B258" s="62" t="s">
        <v>131</v>
      </c>
      <c r="C258" s="62" t="s">
        <v>246</v>
      </c>
      <c r="D258" s="62" t="s">
        <v>397</v>
      </c>
      <c r="E258" s="62">
        <v>111</v>
      </c>
      <c r="F258" s="63">
        <v>3606.5</v>
      </c>
      <c r="G258" s="63">
        <v>795.2</v>
      </c>
      <c r="H258" s="151">
        <f t="shared" si="7"/>
        <v>22.049078053514489</v>
      </c>
    </row>
    <row r="259" spans="1:8" ht="22.5" x14ac:dyDescent="0.25">
      <c r="A259" s="61" t="s">
        <v>114</v>
      </c>
      <c r="B259" s="62" t="s">
        <v>131</v>
      </c>
      <c r="C259" s="62" t="s">
        <v>246</v>
      </c>
      <c r="D259" s="62" t="s">
        <v>397</v>
      </c>
      <c r="E259" s="62">
        <v>200</v>
      </c>
      <c r="F259" s="63">
        <f>F260</f>
        <v>50</v>
      </c>
      <c r="G259" s="63">
        <f>G260</f>
        <v>0</v>
      </c>
      <c r="H259" s="151">
        <f t="shared" si="7"/>
        <v>0</v>
      </c>
    </row>
    <row r="260" spans="1:8" ht="22.5" x14ac:dyDescent="0.25">
      <c r="A260" s="61" t="s">
        <v>115</v>
      </c>
      <c r="B260" s="62" t="s">
        <v>131</v>
      </c>
      <c r="C260" s="62" t="s">
        <v>246</v>
      </c>
      <c r="D260" s="62" t="s">
        <v>397</v>
      </c>
      <c r="E260" s="62">
        <v>240</v>
      </c>
      <c r="F260" s="63">
        <f>F261+F262</f>
        <v>50</v>
      </c>
      <c r="G260" s="63">
        <f>G261+G262</f>
        <v>0</v>
      </c>
      <c r="H260" s="151">
        <f t="shared" si="7"/>
        <v>0</v>
      </c>
    </row>
    <row r="261" spans="1:8" ht="22.5" x14ac:dyDescent="0.25">
      <c r="A261" s="61" t="s">
        <v>179</v>
      </c>
      <c r="B261" s="62" t="s">
        <v>131</v>
      </c>
      <c r="C261" s="62" t="s">
        <v>246</v>
      </c>
      <c r="D261" s="62" t="s">
        <v>397</v>
      </c>
      <c r="E261" s="62">
        <v>242</v>
      </c>
      <c r="F261" s="63">
        <v>10</v>
      </c>
      <c r="G261" s="63"/>
      <c r="H261" s="151">
        <f t="shared" si="7"/>
        <v>0</v>
      </c>
    </row>
    <row r="262" spans="1:8" ht="22.5" x14ac:dyDescent="0.25">
      <c r="A262" s="61" t="s">
        <v>116</v>
      </c>
      <c r="B262" s="62" t="s">
        <v>131</v>
      </c>
      <c r="C262" s="62" t="s">
        <v>246</v>
      </c>
      <c r="D262" s="62" t="s">
        <v>397</v>
      </c>
      <c r="E262" s="62">
        <v>244</v>
      </c>
      <c r="F262" s="63">
        <v>40</v>
      </c>
      <c r="G262" s="63"/>
      <c r="H262" s="151">
        <f t="shared" si="7"/>
        <v>0</v>
      </c>
    </row>
    <row r="263" spans="1:8" x14ac:dyDescent="0.25">
      <c r="A263" s="64" t="s">
        <v>251</v>
      </c>
      <c r="B263" s="65" t="s">
        <v>153</v>
      </c>
      <c r="C263" s="65" t="s">
        <v>217</v>
      </c>
      <c r="D263" s="65" t="s">
        <v>167</v>
      </c>
      <c r="E263" s="65" t="s">
        <v>122</v>
      </c>
      <c r="F263" s="66">
        <f>F264</f>
        <v>11089.5</v>
      </c>
      <c r="G263" s="66">
        <f>G264</f>
        <v>2942.87</v>
      </c>
      <c r="H263" s="150">
        <f t="shared" si="7"/>
        <v>26.537445331169124</v>
      </c>
    </row>
    <row r="264" spans="1:8" ht="21" x14ac:dyDescent="0.25">
      <c r="A264" s="64" t="s">
        <v>252</v>
      </c>
      <c r="B264" s="65" t="s">
        <v>153</v>
      </c>
      <c r="C264" s="65" t="s">
        <v>120</v>
      </c>
      <c r="D264" s="65" t="s">
        <v>167</v>
      </c>
      <c r="E264" s="65" t="s">
        <v>122</v>
      </c>
      <c r="F264" s="66">
        <f>F269+F265</f>
        <v>11089.5</v>
      </c>
      <c r="G264" s="66">
        <f>G269+G265</f>
        <v>2942.87</v>
      </c>
      <c r="H264" s="150">
        <f t="shared" si="7"/>
        <v>26.537445331169124</v>
      </c>
    </row>
    <row r="265" spans="1:8" ht="22.5" x14ac:dyDescent="0.25">
      <c r="A265" s="61" t="s">
        <v>232</v>
      </c>
      <c r="B265" s="62" t="s">
        <v>153</v>
      </c>
      <c r="C265" s="62" t="s">
        <v>120</v>
      </c>
      <c r="D265" s="62" t="s">
        <v>398</v>
      </c>
      <c r="E265" s="62" t="s">
        <v>122</v>
      </c>
      <c r="F265" s="63">
        <f>F268</f>
        <v>463</v>
      </c>
      <c r="G265" s="63">
        <f>G268</f>
        <v>141.19999999999999</v>
      </c>
      <c r="H265" s="151">
        <f t="shared" si="7"/>
        <v>30.496760259179261</v>
      </c>
    </row>
    <row r="266" spans="1:8" ht="67.5" x14ac:dyDescent="0.25">
      <c r="A266" s="61" t="s">
        <v>177</v>
      </c>
      <c r="B266" s="62" t="s">
        <v>153</v>
      </c>
      <c r="C266" s="62" t="s">
        <v>120</v>
      </c>
      <c r="D266" s="62" t="s">
        <v>398</v>
      </c>
      <c r="E266" s="62" t="s">
        <v>170</v>
      </c>
      <c r="F266" s="63">
        <v>463</v>
      </c>
      <c r="G266" s="63">
        <v>141.19999999999999</v>
      </c>
      <c r="H266" s="151">
        <f t="shared" si="7"/>
        <v>30.496760259179261</v>
      </c>
    </row>
    <row r="267" spans="1:8" ht="22.5" x14ac:dyDescent="0.25">
      <c r="A267" s="61" t="s">
        <v>171</v>
      </c>
      <c r="B267" s="62" t="s">
        <v>153</v>
      </c>
      <c r="C267" s="62" t="s">
        <v>120</v>
      </c>
      <c r="D267" s="62" t="s">
        <v>398</v>
      </c>
      <c r="E267" s="62" t="s">
        <v>172</v>
      </c>
      <c r="F267" s="63">
        <v>463</v>
      </c>
      <c r="G267" s="63">
        <v>141.19999999999999</v>
      </c>
      <c r="H267" s="151">
        <f t="shared" si="7"/>
        <v>30.496760259179261</v>
      </c>
    </row>
    <row r="268" spans="1:8" x14ac:dyDescent="0.25">
      <c r="A268" s="61" t="s">
        <v>173</v>
      </c>
      <c r="B268" s="62" t="s">
        <v>153</v>
      </c>
      <c r="C268" s="62" t="s">
        <v>120</v>
      </c>
      <c r="D268" s="62" t="s">
        <v>398</v>
      </c>
      <c r="E268" s="62" t="s">
        <v>174</v>
      </c>
      <c r="F268" s="63">
        <v>463</v>
      </c>
      <c r="G268" s="63">
        <v>141.19999999999999</v>
      </c>
      <c r="H268" s="151">
        <f t="shared" si="7"/>
        <v>30.496760259179261</v>
      </c>
    </row>
    <row r="269" spans="1:8" ht="67.5" x14ac:dyDescent="0.25">
      <c r="A269" s="61" t="s">
        <v>250</v>
      </c>
      <c r="B269" s="62" t="s">
        <v>153</v>
      </c>
      <c r="C269" s="62" t="s">
        <v>120</v>
      </c>
      <c r="D269" s="62" t="s">
        <v>399</v>
      </c>
      <c r="E269" s="62"/>
      <c r="F269" s="63">
        <f>F270</f>
        <v>10626.5</v>
      </c>
      <c r="G269" s="63">
        <f>G270</f>
        <v>2801.67</v>
      </c>
      <c r="H269" s="151">
        <f t="shared" si="7"/>
        <v>26.364936714816732</v>
      </c>
    </row>
    <row r="270" spans="1:8" ht="22.5" x14ac:dyDescent="0.25">
      <c r="A270" s="61" t="s">
        <v>147</v>
      </c>
      <c r="B270" s="62" t="s">
        <v>153</v>
      </c>
      <c r="C270" s="62" t="s">
        <v>120</v>
      </c>
      <c r="D270" s="62" t="s">
        <v>399</v>
      </c>
      <c r="E270" s="62"/>
      <c r="F270" s="63">
        <f>F271+F274+F278</f>
        <v>10626.5</v>
      </c>
      <c r="G270" s="63">
        <f>G271+G274+G278</f>
        <v>2801.67</v>
      </c>
      <c r="H270" s="151">
        <f t="shared" si="7"/>
        <v>26.364936714816732</v>
      </c>
    </row>
    <row r="271" spans="1:8" ht="67.5" x14ac:dyDescent="0.25">
      <c r="A271" s="61" t="s">
        <v>177</v>
      </c>
      <c r="B271" s="62" t="s">
        <v>153</v>
      </c>
      <c r="C271" s="62" t="s">
        <v>120</v>
      </c>
      <c r="D271" s="62" t="s">
        <v>399</v>
      </c>
      <c r="E271" s="62">
        <v>100</v>
      </c>
      <c r="F271" s="63">
        <v>10366</v>
      </c>
      <c r="G271" s="63">
        <v>2789</v>
      </c>
      <c r="H271" s="151">
        <f t="shared" si="7"/>
        <v>26.905267219756897</v>
      </c>
    </row>
    <row r="272" spans="1:8" ht="22.5" x14ac:dyDescent="0.25">
      <c r="A272" s="61" t="s">
        <v>215</v>
      </c>
      <c r="B272" s="62" t="s">
        <v>153</v>
      </c>
      <c r="C272" s="62" t="s">
        <v>120</v>
      </c>
      <c r="D272" s="62" t="s">
        <v>399</v>
      </c>
      <c r="E272" s="62">
        <v>110</v>
      </c>
      <c r="F272" s="63">
        <v>10366</v>
      </c>
      <c r="G272" s="63">
        <v>2789</v>
      </c>
      <c r="H272" s="151">
        <f t="shared" si="7"/>
        <v>26.905267219756897</v>
      </c>
    </row>
    <row r="273" spans="1:8" x14ac:dyDescent="0.25">
      <c r="A273" s="61" t="s">
        <v>173</v>
      </c>
      <c r="B273" s="62" t="s">
        <v>153</v>
      </c>
      <c r="C273" s="62" t="s">
        <v>120</v>
      </c>
      <c r="D273" s="62" t="s">
        <v>399</v>
      </c>
      <c r="E273" s="62">
        <v>111</v>
      </c>
      <c r="F273" s="63">
        <v>10366</v>
      </c>
      <c r="G273" s="63">
        <v>2789</v>
      </c>
      <c r="H273" s="151">
        <f t="shared" si="7"/>
        <v>26.905267219756897</v>
      </c>
    </row>
    <row r="274" spans="1:8" ht="22.5" x14ac:dyDescent="0.25">
      <c r="A274" s="61" t="s">
        <v>114</v>
      </c>
      <c r="B274" s="62" t="s">
        <v>153</v>
      </c>
      <c r="C274" s="62" t="s">
        <v>120</v>
      </c>
      <c r="D274" s="62" t="s">
        <v>399</v>
      </c>
      <c r="E274" s="62">
        <v>200</v>
      </c>
      <c r="F274" s="63">
        <f>F275</f>
        <v>254.8</v>
      </c>
      <c r="G274" s="63">
        <f>G275</f>
        <v>15.44</v>
      </c>
      <c r="H274" s="151">
        <f t="shared" si="7"/>
        <v>6.0596546310832027</v>
      </c>
    </row>
    <row r="275" spans="1:8" ht="22.5" x14ac:dyDescent="0.25">
      <c r="A275" s="61" t="s">
        <v>115</v>
      </c>
      <c r="B275" s="62" t="s">
        <v>153</v>
      </c>
      <c r="C275" s="62" t="s">
        <v>120</v>
      </c>
      <c r="D275" s="62" t="s">
        <v>399</v>
      </c>
      <c r="E275" s="62">
        <v>240</v>
      </c>
      <c r="F275" s="63">
        <f>F276+F277</f>
        <v>254.8</v>
      </c>
      <c r="G275" s="63">
        <f>G276+G277</f>
        <v>15.44</v>
      </c>
      <c r="H275" s="151">
        <f t="shared" si="7"/>
        <v>6.0596546310832027</v>
      </c>
    </row>
    <row r="276" spans="1:8" ht="22.5" x14ac:dyDescent="0.25">
      <c r="A276" s="61" t="s">
        <v>179</v>
      </c>
      <c r="B276" s="62" t="s">
        <v>153</v>
      </c>
      <c r="C276" s="62" t="s">
        <v>120</v>
      </c>
      <c r="D276" s="62" t="s">
        <v>399</v>
      </c>
      <c r="E276" s="62">
        <v>242</v>
      </c>
      <c r="F276" s="63">
        <v>93</v>
      </c>
      <c r="G276" s="63">
        <v>8.44</v>
      </c>
      <c r="H276" s="151">
        <f t="shared" si="7"/>
        <v>9.0752688172043019</v>
      </c>
    </row>
    <row r="277" spans="1:8" ht="22.5" x14ac:dyDescent="0.25">
      <c r="A277" s="61" t="s">
        <v>116</v>
      </c>
      <c r="B277" s="62" t="s">
        <v>153</v>
      </c>
      <c r="C277" s="62" t="s">
        <v>120</v>
      </c>
      <c r="D277" s="62" t="s">
        <v>399</v>
      </c>
      <c r="E277" s="62">
        <v>244</v>
      </c>
      <c r="F277" s="63">
        <v>161.80000000000001</v>
      </c>
      <c r="G277" s="63">
        <v>7</v>
      </c>
      <c r="H277" s="151">
        <f t="shared" si="7"/>
        <v>4.3263288009888745</v>
      </c>
    </row>
    <row r="278" spans="1:8" x14ac:dyDescent="0.25">
      <c r="A278" s="61" t="s">
        <v>187</v>
      </c>
      <c r="B278" s="62" t="s">
        <v>153</v>
      </c>
      <c r="C278" s="62" t="s">
        <v>120</v>
      </c>
      <c r="D278" s="62" t="s">
        <v>399</v>
      </c>
      <c r="E278" s="62">
        <v>800</v>
      </c>
      <c r="F278" s="63">
        <f>F279</f>
        <v>5.7</v>
      </c>
      <c r="G278" s="63">
        <f t="shared" ref="G278" si="8">G279</f>
        <v>-2.77</v>
      </c>
      <c r="H278" s="151">
        <f t="shared" si="7"/>
        <v>-48.596491228070171</v>
      </c>
    </row>
    <row r="279" spans="1:8" ht="33.75" x14ac:dyDescent="0.25">
      <c r="A279" s="61" t="s">
        <v>189</v>
      </c>
      <c r="B279" s="62" t="s">
        <v>153</v>
      </c>
      <c r="C279" s="62" t="s">
        <v>120</v>
      </c>
      <c r="D279" s="62" t="s">
        <v>399</v>
      </c>
      <c r="E279" s="62">
        <v>850</v>
      </c>
      <c r="F279" s="63">
        <f>F280+F281</f>
        <v>5.7</v>
      </c>
      <c r="G279" s="63">
        <f>G280+G281</f>
        <v>-2.77</v>
      </c>
      <c r="H279" s="151">
        <f t="shared" si="7"/>
        <v>-48.596491228070171</v>
      </c>
    </row>
    <row r="280" spans="1:8" ht="22.5" x14ac:dyDescent="0.25">
      <c r="A280" s="61" t="s">
        <v>191</v>
      </c>
      <c r="B280" s="62" t="s">
        <v>153</v>
      </c>
      <c r="C280" s="62" t="s">
        <v>120</v>
      </c>
      <c r="D280" s="62" t="s">
        <v>399</v>
      </c>
      <c r="E280" s="62">
        <v>851</v>
      </c>
      <c r="F280" s="63">
        <v>4.4000000000000004</v>
      </c>
      <c r="G280" s="63"/>
      <c r="H280" s="151">
        <f t="shared" si="7"/>
        <v>0</v>
      </c>
    </row>
    <row r="281" spans="1:8" ht="22.5" x14ac:dyDescent="0.25">
      <c r="A281" s="61" t="s">
        <v>193</v>
      </c>
      <c r="B281" s="62" t="s">
        <v>153</v>
      </c>
      <c r="C281" s="62" t="s">
        <v>120</v>
      </c>
      <c r="D281" s="62" t="s">
        <v>399</v>
      </c>
      <c r="E281" s="62">
        <v>852</v>
      </c>
      <c r="F281" s="63">
        <v>1.3</v>
      </c>
      <c r="G281" s="63">
        <v>-2.77</v>
      </c>
      <c r="H281" s="151">
        <f t="shared" si="7"/>
        <v>-213.07692307692307</v>
      </c>
    </row>
    <row r="282" spans="1:8" x14ac:dyDescent="0.25">
      <c r="A282" s="64" t="s">
        <v>253</v>
      </c>
      <c r="B282" s="65" t="s">
        <v>254</v>
      </c>
      <c r="C282" s="65" t="s">
        <v>217</v>
      </c>
      <c r="D282" s="65" t="s">
        <v>167</v>
      </c>
      <c r="E282" s="65" t="s">
        <v>122</v>
      </c>
      <c r="F282" s="66">
        <f>F287+F327+F283+F321</f>
        <v>59742.7</v>
      </c>
      <c r="G282" s="66">
        <f>G287+G327+G283+G321</f>
        <v>13176.07</v>
      </c>
      <c r="H282" s="150">
        <f t="shared" si="7"/>
        <v>22.054694548455295</v>
      </c>
    </row>
    <row r="283" spans="1:8" x14ac:dyDescent="0.25">
      <c r="A283" s="173" t="s">
        <v>400</v>
      </c>
      <c r="B283" s="174" t="s">
        <v>254</v>
      </c>
      <c r="C283" s="174" t="s">
        <v>154</v>
      </c>
      <c r="D283" s="174"/>
      <c r="E283" s="174"/>
      <c r="F283" s="175">
        <v>1000</v>
      </c>
    </row>
    <row r="284" spans="1:8" ht="22.5" x14ac:dyDescent="0.25">
      <c r="A284" s="61" t="s">
        <v>124</v>
      </c>
      <c r="B284" s="171" t="s">
        <v>254</v>
      </c>
      <c r="C284" s="171" t="s">
        <v>154</v>
      </c>
      <c r="D284" s="171" t="s">
        <v>401</v>
      </c>
      <c r="E284" s="171">
        <v>300</v>
      </c>
      <c r="F284" s="63">
        <v>1000</v>
      </c>
    </row>
    <row r="285" spans="1:8" ht="22.5" x14ac:dyDescent="0.25">
      <c r="A285" s="61" t="s">
        <v>257</v>
      </c>
      <c r="B285" s="171" t="s">
        <v>254</v>
      </c>
      <c r="C285" s="171" t="s">
        <v>154</v>
      </c>
      <c r="D285" s="171" t="s">
        <v>401</v>
      </c>
      <c r="E285" s="171">
        <v>310</v>
      </c>
      <c r="F285" s="63">
        <v>1000</v>
      </c>
    </row>
    <row r="286" spans="1:8" ht="33.75" x14ac:dyDescent="0.25">
      <c r="A286" s="61" t="s">
        <v>258</v>
      </c>
      <c r="B286" s="171" t="s">
        <v>254</v>
      </c>
      <c r="C286" s="171" t="s">
        <v>154</v>
      </c>
      <c r="D286" s="171" t="s">
        <v>401</v>
      </c>
      <c r="E286" s="171">
        <v>313</v>
      </c>
      <c r="F286" s="63">
        <v>1000</v>
      </c>
    </row>
    <row r="287" spans="1:8" x14ac:dyDescent="0.25">
      <c r="A287" s="64" t="s">
        <v>255</v>
      </c>
      <c r="B287" s="65" t="s">
        <v>254</v>
      </c>
      <c r="C287" s="65" t="s">
        <v>112</v>
      </c>
      <c r="D287" s="65" t="s">
        <v>167</v>
      </c>
      <c r="E287" s="65" t="s">
        <v>122</v>
      </c>
      <c r="F287" s="66">
        <f>F288+F292+F296+F300+F304+F308+F312+F316</f>
        <v>52654.1</v>
      </c>
      <c r="G287" s="66">
        <f>G288+G292+G296+G300+G304+G308+G312+G316</f>
        <v>11806.17</v>
      </c>
      <c r="H287" s="150">
        <f t="shared" si="7"/>
        <v>22.422128571184391</v>
      </c>
    </row>
    <row r="288" spans="1:8" ht="22.5" x14ac:dyDescent="0.25">
      <c r="A288" s="61" t="s">
        <v>256</v>
      </c>
      <c r="B288" s="62" t="s">
        <v>254</v>
      </c>
      <c r="C288" s="62" t="s">
        <v>112</v>
      </c>
      <c r="D288" s="62" t="s">
        <v>402</v>
      </c>
      <c r="E288" s="62"/>
      <c r="F288" s="63">
        <v>155</v>
      </c>
      <c r="G288" s="63">
        <v>46.7</v>
      </c>
      <c r="H288" s="151">
        <f t="shared" si="7"/>
        <v>30.129032258064516</v>
      </c>
    </row>
    <row r="289" spans="1:8" ht="22.5" x14ac:dyDescent="0.25">
      <c r="A289" s="61" t="s">
        <v>124</v>
      </c>
      <c r="B289" s="62" t="s">
        <v>254</v>
      </c>
      <c r="C289" s="62" t="s">
        <v>112</v>
      </c>
      <c r="D289" s="62" t="s">
        <v>402</v>
      </c>
      <c r="E289" s="62">
        <v>300</v>
      </c>
      <c r="F289" s="63">
        <v>155</v>
      </c>
      <c r="G289" s="63">
        <v>46.7</v>
      </c>
      <c r="H289" s="151">
        <f t="shared" si="7"/>
        <v>30.129032258064516</v>
      </c>
    </row>
    <row r="290" spans="1:8" ht="22.5" x14ac:dyDescent="0.25">
      <c r="A290" s="61" t="s">
        <v>257</v>
      </c>
      <c r="B290" s="62" t="s">
        <v>254</v>
      </c>
      <c r="C290" s="62" t="s">
        <v>112</v>
      </c>
      <c r="D290" s="62" t="s">
        <v>402</v>
      </c>
      <c r="E290" s="62">
        <v>310</v>
      </c>
      <c r="F290" s="63">
        <v>155</v>
      </c>
      <c r="G290" s="63">
        <v>46.7</v>
      </c>
      <c r="H290" s="151">
        <f t="shared" ref="H290:H355" si="9">G290*100/F290</f>
        <v>30.129032258064516</v>
      </c>
    </row>
    <row r="291" spans="1:8" ht="33.75" x14ac:dyDescent="0.25">
      <c r="A291" s="61" t="s">
        <v>258</v>
      </c>
      <c r="B291" s="62" t="s">
        <v>254</v>
      </c>
      <c r="C291" s="62" t="s">
        <v>112</v>
      </c>
      <c r="D291" s="176" t="s">
        <v>402</v>
      </c>
      <c r="E291" s="62">
        <v>313</v>
      </c>
      <c r="F291" s="63">
        <v>155</v>
      </c>
      <c r="G291" s="63">
        <v>46.7</v>
      </c>
      <c r="H291" s="151">
        <f t="shared" si="9"/>
        <v>30.129032258064516</v>
      </c>
    </row>
    <row r="292" spans="1:8" ht="78.75" x14ac:dyDescent="0.25">
      <c r="A292" s="61" t="s">
        <v>259</v>
      </c>
      <c r="B292" s="62" t="s">
        <v>254</v>
      </c>
      <c r="C292" s="62" t="s">
        <v>112</v>
      </c>
      <c r="D292" s="62" t="s">
        <v>403</v>
      </c>
      <c r="E292" s="62"/>
      <c r="F292" s="63">
        <v>208</v>
      </c>
      <c r="G292" s="63"/>
      <c r="H292" s="151">
        <f t="shared" si="9"/>
        <v>0</v>
      </c>
    </row>
    <row r="293" spans="1:8" ht="22.5" x14ac:dyDescent="0.25">
      <c r="A293" s="61" t="s">
        <v>124</v>
      </c>
      <c r="B293" s="62" t="s">
        <v>254</v>
      </c>
      <c r="C293" s="62" t="s">
        <v>112</v>
      </c>
      <c r="D293" s="62" t="s">
        <v>403</v>
      </c>
      <c r="E293" s="62">
        <v>300</v>
      </c>
      <c r="F293" s="63">
        <v>208</v>
      </c>
      <c r="G293" s="63"/>
      <c r="H293" s="151">
        <f t="shared" si="9"/>
        <v>0</v>
      </c>
    </row>
    <row r="294" spans="1:8" ht="22.5" x14ac:dyDescent="0.25">
      <c r="A294" s="61" t="s">
        <v>257</v>
      </c>
      <c r="B294" s="62" t="s">
        <v>254</v>
      </c>
      <c r="C294" s="62" t="s">
        <v>112</v>
      </c>
      <c r="D294" s="62" t="s">
        <v>403</v>
      </c>
      <c r="E294" s="62">
        <v>310</v>
      </c>
      <c r="F294" s="63">
        <v>208</v>
      </c>
      <c r="G294" s="63"/>
      <c r="H294" s="151">
        <f t="shared" si="9"/>
        <v>0</v>
      </c>
    </row>
    <row r="295" spans="1:8" ht="33.75" x14ac:dyDescent="0.25">
      <c r="A295" s="61" t="s">
        <v>258</v>
      </c>
      <c r="B295" s="62" t="s">
        <v>254</v>
      </c>
      <c r="C295" s="62" t="s">
        <v>112</v>
      </c>
      <c r="D295" s="62" t="s">
        <v>403</v>
      </c>
      <c r="E295" s="62">
        <v>313</v>
      </c>
      <c r="F295" s="63">
        <v>208</v>
      </c>
      <c r="G295" s="63"/>
      <c r="H295" s="151">
        <f t="shared" si="9"/>
        <v>0</v>
      </c>
    </row>
    <row r="296" spans="1:8" ht="22.5" x14ac:dyDescent="0.25">
      <c r="A296" s="61" t="s">
        <v>260</v>
      </c>
      <c r="B296" s="62" t="s">
        <v>254</v>
      </c>
      <c r="C296" s="62" t="s">
        <v>112</v>
      </c>
      <c r="D296" s="62" t="s">
        <v>404</v>
      </c>
      <c r="E296" s="62" t="s">
        <v>122</v>
      </c>
      <c r="F296" s="63">
        <v>4359.1000000000004</v>
      </c>
      <c r="G296" s="63">
        <v>1177.8</v>
      </c>
      <c r="H296" s="151">
        <f t="shared" si="9"/>
        <v>27.019338854350668</v>
      </c>
    </row>
    <row r="297" spans="1:8" ht="22.5" x14ac:dyDescent="0.25">
      <c r="A297" s="61" t="s">
        <v>124</v>
      </c>
      <c r="B297" s="62" t="s">
        <v>254</v>
      </c>
      <c r="C297" s="62" t="s">
        <v>112</v>
      </c>
      <c r="D297" s="62" t="s">
        <v>404</v>
      </c>
      <c r="E297" s="62">
        <v>300</v>
      </c>
      <c r="F297" s="63">
        <v>4359.1000000000004</v>
      </c>
      <c r="G297" s="63">
        <v>1177.8</v>
      </c>
      <c r="H297" s="151">
        <f t="shared" si="9"/>
        <v>27.019338854350668</v>
      </c>
    </row>
    <row r="298" spans="1:8" ht="22.5" x14ac:dyDescent="0.25">
      <c r="A298" s="61" t="s">
        <v>257</v>
      </c>
      <c r="B298" s="62" t="s">
        <v>254</v>
      </c>
      <c r="C298" s="62" t="s">
        <v>112</v>
      </c>
      <c r="D298" s="62" t="s">
        <v>404</v>
      </c>
      <c r="E298" s="62">
        <v>310</v>
      </c>
      <c r="F298" s="63">
        <v>4359.1000000000004</v>
      </c>
      <c r="G298" s="63">
        <v>1177.8</v>
      </c>
      <c r="H298" s="151">
        <f t="shared" si="9"/>
        <v>27.019338854350668</v>
      </c>
    </row>
    <row r="299" spans="1:8" ht="33.75" x14ac:dyDescent="0.25">
      <c r="A299" s="61" t="s">
        <v>258</v>
      </c>
      <c r="B299" s="62" t="s">
        <v>254</v>
      </c>
      <c r="C299" s="62" t="s">
        <v>112</v>
      </c>
      <c r="D299" s="62" t="s">
        <v>404</v>
      </c>
      <c r="E299" s="62">
        <v>313</v>
      </c>
      <c r="F299" s="63">
        <v>4359.1000000000004</v>
      </c>
      <c r="G299" s="63">
        <v>1177.8</v>
      </c>
      <c r="H299" s="151">
        <f t="shared" si="9"/>
        <v>27.019338854350668</v>
      </c>
    </row>
    <row r="300" spans="1:8" ht="22.5" x14ac:dyDescent="0.25">
      <c r="A300" s="61" t="s">
        <v>261</v>
      </c>
      <c r="B300" s="62" t="s">
        <v>254</v>
      </c>
      <c r="C300" s="62" t="s">
        <v>112</v>
      </c>
      <c r="D300" s="62" t="s">
        <v>405</v>
      </c>
      <c r="E300" s="62"/>
      <c r="F300" s="63">
        <v>6744</v>
      </c>
      <c r="G300" s="63">
        <v>2526.1999999999998</v>
      </c>
      <c r="H300" s="151">
        <f t="shared" si="9"/>
        <v>37.458481613285876</v>
      </c>
    </row>
    <row r="301" spans="1:8" ht="22.5" x14ac:dyDescent="0.25">
      <c r="A301" s="61" t="s">
        <v>124</v>
      </c>
      <c r="B301" s="62" t="s">
        <v>254</v>
      </c>
      <c r="C301" s="62" t="s">
        <v>112</v>
      </c>
      <c r="D301" s="62" t="s">
        <v>405</v>
      </c>
      <c r="E301" s="62">
        <v>300</v>
      </c>
      <c r="F301" s="63">
        <v>6744</v>
      </c>
      <c r="G301" s="63">
        <v>2526.1999999999998</v>
      </c>
      <c r="H301" s="151">
        <f t="shared" si="9"/>
        <v>37.458481613285876</v>
      </c>
    </row>
    <row r="302" spans="1:8" ht="22.5" x14ac:dyDescent="0.25">
      <c r="A302" s="61" t="s">
        <v>257</v>
      </c>
      <c r="B302" s="62" t="s">
        <v>254</v>
      </c>
      <c r="C302" s="62" t="s">
        <v>112</v>
      </c>
      <c r="D302" s="62" t="s">
        <v>405</v>
      </c>
      <c r="E302" s="62">
        <v>310</v>
      </c>
      <c r="F302" s="63">
        <v>6744</v>
      </c>
      <c r="G302" s="63">
        <v>2526.1999999999998</v>
      </c>
      <c r="H302" s="151">
        <f t="shared" si="9"/>
        <v>37.458481613285876</v>
      </c>
    </row>
    <row r="303" spans="1:8" ht="33.75" x14ac:dyDescent="0.25">
      <c r="A303" s="61" t="s">
        <v>258</v>
      </c>
      <c r="B303" s="62" t="s">
        <v>254</v>
      </c>
      <c r="C303" s="62" t="s">
        <v>112</v>
      </c>
      <c r="D303" s="62" t="s">
        <v>405</v>
      </c>
      <c r="E303" s="62">
        <v>313</v>
      </c>
      <c r="F303" s="63">
        <v>6744</v>
      </c>
      <c r="G303" s="63">
        <v>2526.1999999999998</v>
      </c>
      <c r="H303" s="151">
        <f t="shared" si="9"/>
        <v>37.458481613285876</v>
      </c>
    </row>
    <row r="304" spans="1:8" x14ac:dyDescent="0.25">
      <c r="A304" s="61" t="s">
        <v>262</v>
      </c>
      <c r="B304" s="62" t="s">
        <v>254</v>
      </c>
      <c r="C304" s="62" t="s">
        <v>112</v>
      </c>
      <c r="D304" s="62" t="s">
        <v>406</v>
      </c>
      <c r="E304" s="62" t="s">
        <v>122</v>
      </c>
      <c r="F304" s="63">
        <v>9868</v>
      </c>
      <c r="G304" s="63">
        <v>1665</v>
      </c>
      <c r="H304" s="151">
        <f t="shared" si="9"/>
        <v>16.872719902715851</v>
      </c>
    </row>
    <row r="305" spans="1:8" ht="22.5" x14ac:dyDescent="0.25">
      <c r="A305" s="61" t="s">
        <v>124</v>
      </c>
      <c r="B305" s="62" t="s">
        <v>254</v>
      </c>
      <c r="C305" s="62" t="s">
        <v>112</v>
      </c>
      <c r="D305" s="62" t="s">
        <v>406</v>
      </c>
      <c r="E305" s="62">
        <v>300</v>
      </c>
      <c r="F305" s="63">
        <v>9868</v>
      </c>
      <c r="G305" s="63">
        <v>1665</v>
      </c>
      <c r="H305" s="151">
        <f t="shared" si="9"/>
        <v>16.872719902715851</v>
      </c>
    </row>
    <row r="306" spans="1:8" ht="22.5" x14ac:dyDescent="0.25">
      <c r="A306" s="61" t="s">
        <v>257</v>
      </c>
      <c r="B306" s="62" t="s">
        <v>254</v>
      </c>
      <c r="C306" s="62" t="s">
        <v>112</v>
      </c>
      <c r="D306" s="62" t="s">
        <v>406</v>
      </c>
      <c r="E306" s="62">
        <v>310</v>
      </c>
      <c r="F306" s="63">
        <v>9868</v>
      </c>
      <c r="G306" s="63">
        <v>1665</v>
      </c>
      <c r="H306" s="151">
        <f t="shared" si="9"/>
        <v>16.872719902715851</v>
      </c>
    </row>
    <row r="307" spans="1:8" ht="33.75" x14ac:dyDescent="0.25">
      <c r="A307" s="61" t="s">
        <v>258</v>
      </c>
      <c r="B307" s="62" t="s">
        <v>254</v>
      </c>
      <c r="C307" s="62" t="s">
        <v>112</v>
      </c>
      <c r="D307" s="62" t="s">
        <v>406</v>
      </c>
      <c r="E307" s="62">
        <v>313</v>
      </c>
      <c r="F307" s="63">
        <v>9868</v>
      </c>
      <c r="G307" s="63">
        <v>1665</v>
      </c>
      <c r="H307" s="151">
        <f t="shared" si="9"/>
        <v>16.872719902715851</v>
      </c>
    </row>
    <row r="308" spans="1:8" ht="22.5" x14ac:dyDescent="0.25">
      <c r="A308" s="61" t="s">
        <v>263</v>
      </c>
      <c r="B308" s="62" t="s">
        <v>254</v>
      </c>
      <c r="C308" s="62" t="s">
        <v>112</v>
      </c>
      <c r="D308" s="62" t="s">
        <v>407</v>
      </c>
      <c r="E308" s="62" t="s">
        <v>122</v>
      </c>
      <c r="F308" s="63">
        <v>3072</v>
      </c>
      <c r="G308" s="63">
        <v>767.83</v>
      </c>
      <c r="H308" s="151">
        <f t="shared" si="9"/>
        <v>24.994466145833332</v>
      </c>
    </row>
    <row r="309" spans="1:8" ht="22.5" x14ac:dyDescent="0.25">
      <c r="A309" s="61" t="s">
        <v>124</v>
      </c>
      <c r="B309" s="62" t="s">
        <v>254</v>
      </c>
      <c r="C309" s="62" t="s">
        <v>112</v>
      </c>
      <c r="D309" s="62" t="s">
        <v>407</v>
      </c>
      <c r="E309" s="62">
        <v>300</v>
      </c>
      <c r="F309" s="63">
        <v>3072</v>
      </c>
      <c r="G309" s="63">
        <v>767.83</v>
      </c>
      <c r="H309" s="151">
        <f t="shared" si="9"/>
        <v>24.994466145833332</v>
      </c>
    </row>
    <row r="310" spans="1:8" ht="22.5" x14ac:dyDescent="0.25">
      <c r="A310" s="61" t="s">
        <v>257</v>
      </c>
      <c r="B310" s="62" t="s">
        <v>254</v>
      </c>
      <c r="C310" s="62" t="s">
        <v>112</v>
      </c>
      <c r="D310" s="62" t="s">
        <v>407</v>
      </c>
      <c r="E310" s="62">
        <v>310</v>
      </c>
      <c r="F310" s="63">
        <v>3072</v>
      </c>
      <c r="G310" s="63">
        <v>767.83</v>
      </c>
      <c r="H310" s="151">
        <f t="shared" si="9"/>
        <v>24.994466145833332</v>
      </c>
    </row>
    <row r="311" spans="1:8" ht="33.75" x14ac:dyDescent="0.25">
      <c r="A311" s="61" t="s">
        <v>258</v>
      </c>
      <c r="B311" s="62" t="s">
        <v>254</v>
      </c>
      <c r="C311" s="62" t="s">
        <v>112</v>
      </c>
      <c r="D311" s="62" t="s">
        <v>407</v>
      </c>
      <c r="E311" s="62">
        <v>313</v>
      </c>
      <c r="F311" s="63">
        <v>3072</v>
      </c>
      <c r="G311" s="63">
        <v>767.83</v>
      </c>
      <c r="H311" s="151">
        <f t="shared" si="9"/>
        <v>24.994466145833332</v>
      </c>
    </row>
    <row r="312" spans="1:8" ht="67.5" x14ac:dyDescent="0.25">
      <c r="A312" s="61" t="s">
        <v>264</v>
      </c>
      <c r="B312" s="62" t="s">
        <v>254</v>
      </c>
      <c r="C312" s="62" t="s">
        <v>112</v>
      </c>
      <c r="D312" s="62" t="s">
        <v>408</v>
      </c>
      <c r="E312" s="62"/>
      <c r="F312" s="63">
        <v>26956</v>
      </c>
      <c r="G312" s="63">
        <v>5622.64</v>
      </c>
      <c r="H312" s="151">
        <f t="shared" si="9"/>
        <v>20.858584359697286</v>
      </c>
    </row>
    <row r="313" spans="1:8" ht="22.5" x14ac:dyDescent="0.25">
      <c r="A313" s="61" t="s">
        <v>124</v>
      </c>
      <c r="B313" s="62" t="s">
        <v>254</v>
      </c>
      <c r="C313" s="62" t="s">
        <v>112</v>
      </c>
      <c r="D313" s="62" t="s">
        <v>408</v>
      </c>
      <c r="E313" s="62">
        <v>300</v>
      </c>
      <c r="F313" s="63">
        <v>26956</v>
      </c>
      <c r="G313" s="63">
        <v>5622.64</v>
      </c>
      <c r="H313" s="151">
        <f t="shared" si="9"/>
        <v>20.858584359697286</v>
      </c>
    </row>
    <row r="314" spans="1:8" ht="22.5" x14ac:dyDescent="0.25">
      <c r="A314" s="61" t="s">
        <v>257</v>
      </c>
      <c r="B314" s="62" t="s">
        <v>254</v>
      </c>
      <c r="C314" s="62" t="s">
        <v>112</v>
      </c>
      <c r="D314" s="62" t="s">
        <v>408</v>
      </c>
      <c r="E314" s="62">
        <v>310</v>
      </c>
      <c r="F314" s="63">
        <v>26956</v>
      </c>
      <c r="G314" s="63">
        <v>5622.64</v>
      </c>
      <c r="H314" s="151">
        <f t="shared" si="9"/>
        <v>20.858584359697286</v>
      </c>
    </row>
    <row r="315" spans="1:8" ht="33.75" x14ac:dyDescent="0.25">
      <c r="A315" s="61" t="s">
        <v>258</v>
      </c>
      <c r="B315" s="62" t="s">
        <v>254</v>
      </c>
      <c r="C315" s="62" t="s">
        <v>112</v>
      </c>
      <c r="D315" s="62" t="s">
        <v>408</v>
      </c>
      <c r="E315" s="62">
        <v>313</v>
      </c>
      <c r="F315" s="63">
        <v>26956</v>
      </c>
      <c r="G315" s="63">
        <v>5622.64</v>
      </c>
      <c r="H315" s="151">
        <f t="shared" si="9"/>
        <v>20.858584359697286</v>
      </c>
    </row>
    <row r="316" spans="1:8" ht="45" x14ac:dyDescent="0.25">
      <c r="A316" s="61" t="s">
        <v>409</v>
      </c>
      <c r="B316" s="62" t="s">
        <v>254</v>
      </c>
      <c r="C316" s="171" t="s">
        <v>112</v>
      </c>
      <c r="D316" s="171" t="s">
        <v>410</v>
      </c>
      <c r="E316" s="171" t="s">
        <v>122</v>
      </c>
      <c r="F316" s="63">
        <v>1292</v>
      </c>
      <c r="G316" s="63"/>
      <c r="H316" s="151">
        <f t="shared" si="9"/>
        <v>0</v>
      </c>
    </row>
    <row r="317" spans="1:8" ht="22.5" x14ac:dyDescent="0.25">
      <c r="A317" s="61" t="s">
        <v>124</v>
      </c>
      <c r="B317" s="62" t="s">
        <v>254</v>
      </c>
      <c r="C317" s="171" t="s">
        <v>112</v>
      </c>
      <c r="D317" s="171" t="s">
        <v>410</v>
      </c>
      <c r="E317" s="171"/>
      <c r="F317" s="63">
        <v>1292</v>
      </c>
      <c r="G317" s="63"/>
      <c r="H317" s="151">
        <f t="shared" si="9"/>
        <v>0</v>
      </c>
    </row>
    <row r="318" spans="1:8" ht="22.5" x14ac:dyDescent="0.25">
      <c r="A318" s="61" t="s">
        <v>257</v>
      </c>
      <c r="B318" s="62" t="s">
        <v>254</v>
      </c>
      <c r="C318" s="171" t="s">
        <v>112</v>
      </c>
      <c r="D318" s="171" t="s">
        <v>410</v>
      </c>
      <c r="E318" s="171">
        <v>300</v>
      </c>
      <c r="F318" s="63">
        <v>1292</v>
      </c>
      <c r="G318" s="63"/>
      <c r="H318" s="151">
        <f t="shared" si="9"/>
        <v>0</v>
      </c>
    </row>
    <row r="319" spans="1:8" ht="22.5" x14ac:dyDescent="0.25">
      <c r="A319" s="61" t="s">
        <v>267</v>
      </c>
      <c r="B319" s="62" t="s">
        <v>254</v>
      </c>
      <c r="C319" s="171" t="s">
        <v>112</v>
      </c>
      <c r="D319" s="171" t="s">
        <v>410</v>
      </c>
      <c r="E319" s="171">
        <v>310</v>
      </c>
      <c r="F319" s="63">
        <v>1292</v>
      </c>
      <c r="G319" s="63"/>
      <c r="H319" s="151">
        <f t="shared" si="9"/>
        <v>0</v>
      </c>
    </row>
    <row r="320" spans="1:8" ht="33.75" x14ac:dyDescent="0.25">
      <c r="A320" s="61" t="s">
        <v>258</v>
      </c>
      <c r="B320" s="62" t="s">
        <v>254</v>
      </c>
      <c r="C320" s="171" t="s">
        <v>112</v>
      </c>
      <c r="D320" s="171" t="s">
        <v>410</v>
      </c>
      <c r="E320" s="171">
        <v>313</v>
      </c>
      <c r="F320" s="63">
        <v>1292</v>
      </c>
      <c r="G320" s="63"/>
      <c r="H320" s="151">
        <f t="shared" si="9"/>
        <v>0</v>
      </c>
    </row>
    <row r="321" spans="1:8" x14ac:dyDescent="0.25">
      <c r="A321" s="173" t="s">
        <v>265</v>
      </c>
      <c r="B321" s="177" t="s">
        <v>254</v>
      </c>
      <c r="C321" s="177" t="s">
        <v>120</v>
      </c>
      <c r="D321" s="177" t="s">
        <v>167</v>
      </c>
      <c r="E321" s="177" t="s">
        <v>122</v>
      </c>
      <c r="F321" s="175">
        <f>F326</f>
        <v>3352.6</v>
      </c>
      <c r="G321" s="175">
        <f>G326</f>
        <v>390.6</v>
      </c>
      <c r="H321" s="150">
        <f t="shared" si="9"/>
        <v>11.650659189882479</v>
      </c>
    </row>
    <row r="322" spans="1:8" ht="56.25" x14ac:dyDescent="0.25">
      <c r="A322" s="61" t="s">
        <v>266</v>
      </c>
      <c r="B322" s="62" t="s">
        <v>254</v>
      </c>
      <c r="C322" s="62" t="s">
        <v>120</v>
      </c>
      <c r="D322" s="62" t="s">
        <v>411</v>
      </c>
      <c r="E322" s="62" t="s">
        <v>122</v>
      </c>
      <c r="F322" s="63">
        <v>3352.6</v>
      </c>
      <c r="G322" s="63">
        <v>390.6</v>
      </c>
      <c r="H322" s="151">
        <f t="shared" si="9"/>
        <v>11.650659189882479</v>
      </c>
    </row>
    <row r="323" spans="1:8" ht="22.5" x14ac:dyDescent="0.25">
      <c r="A323" s="61" t="s">
        <v>124</v>
      </c>
      <c r="B323" s="62" t="s">
        <v>254</v>
      </c>
      <c r="C323" s="62" t="s">
        <v>120</v>
      </c>
      <c r="D323" s="62" t="s">
        <v>411</v>
      </c>
      <c r="E323" s="62"/>
      <c r="F323" s="63">
        <v>3352.6</v>
      </c>
      <c r="G323" s="63">
        <v>390.6</v>
      </c>
      <c r="H323" s="151">
        <f t="shared" si="9"/>
        <v>11.650659189882479</v>
      </c>
    </row>
    <row r="324" spans="1:8" ht="22.5" x14ac:dyDescent="0.25">
      <c r="A324" s="61" t="s">
        <v>257</v>
      </c>
      <c r="B324" s="62" t="s">
        <v>254</v>
      </c>
      <c r="C324" s="62" t="s">
        <v>120</v>
      </c>
      <c r="D324" s="62" t="s">
        <v>411</v>
      </c>
      <c r="E324" s="62">
        <v>300</v>
      </c>
      <c r="F324" s="63">
        <v>3352.6</v>
      </c>
      <c r="G324" s="63">
        <v>390.6</v>
      </c>
      <c r="H324" s="151">
        <f t="shared" si="9"/>
        <v>11.650659189882479</v>
      </c>
    </row>
    <row r="325" spans="1:8" ht="22.5" x14ac:dyDescent="0.25">
      <c r="A325" s="61" t="s">
        <v>267</v>
      </c>
      <c r="B325" s="62" t="s">
        <v>254</v>
      </c>
      <c r="C325" s="62" t="s">
        <v>120</v>
      </c>
      <c r="D325" s="62" t="s">
        <v>411</v>
      </c>
      <c r="E325" s="62">
        <v>310</v>
      </c>
      <c r="F325" s="63">
        <v>3352.6</v>
      </c>
      <c r="G325" s="63">
        <v>390.6</v>
      </c>
      <c r="H325" s="151">
        <f t="shared" si="9"/>
        <v>11.650659189882479</v>
      </c>
    </row>
    <row r="326" spans="1:8" ht="33.75" x14ac:dyDescent="0.25">
      <c r="A326" s="61" t="s">
        <v>258</v>
      </c>
      <c r="B326" s="62" t="s">
        <v>254</v>
      </c>
      <c r="C326" s="62" t="s">
        <v>120</v>
      </c>
      <c r="D326" s="62" t="s">
        <v>411</v>
      </c>
      <c r="E326" s="62">
        <v>313</v>
      </c>
      <c r="F326" s="63">
        <v>3352.6</v>
      </c>
      <c r="G326" s="63">
        <v>390.6</v>
      </c>
      <c r="H326" s="151">
        <f t="shared" si="9"/>
        <v>11.650659189882479</v>
      </c>
    </row>
    <row r="327" spans="1:8" ht="21" x14ac:dyDescent="0.25">
      <c r="A327" s="64" t="s">
        <v>268</v>
      </c>
      <c r="B327" s="65" t="s">
        <v>254</v>
      </c>
      <c r="C327" s="65" t="s">
        <v>195</v>
      </c>
      <c r="D327" s="65" t="s">
        <v>167</v>
      </c>
      <c r="E327" s="65" t="s">
        <v>122</v>
      </c>
      <c r="F327" s="66">
        <f>F340+F328</f>
        <v>2736</v>
      </c>
      <c r="G327" s="66">
        <f>G340+G328</f>
        <v>979.3</v>
      </c>
      <c r="H327" s="150">
        <f t="shared" si="9"/>
        <v>35.793128654970758</v>
      </c>
    </row>
    <row r="328" spans="1:8" ht="22.5" x14ac:dyDescent="0.25">
      <c r="A328" s="61" t="s">
        <v>232</v>
      </c>
      <c r="B328" s="62">
        <v>10</v>
      </c>
      <c r="C328" s="62" t="s">
        <v>195</v>
      </c>
      <c r="D328" s="62" t="s">
        <v>412</v>
      </c>
      <c r="E328" s="62" t="s">
        <v>122</v>
      </c>
      <c r="F328" s="63">
        <f>F329+F332</f>
        <v>2415</v>
      </c>
      <c r="G328" s="63">
        <f>G329+G332</f>
        <v>926</v>
      </c>
      <c r="H328" s="151">
        <f t="shared" si="9"/>
        <v>38.343685300207042</v>
      </c>
    </row>
    <row r="329" spans="1:8" ht="67.5" x14ac:dyDescent="0.25">
      <c r="A329" s="61" t="s">
        <v>177</v>
      </c>
      <c r="B329" s="62">
        <v>10</v>
      </c>
      <c r="C329" s="62" t="s">
        <v>195</v>
      </c>
      <c r="D329" s="62" t="s">
        <v>413</v>
      </c>
      <c r="E329" s="62" t="s">
        <v>170</v>
      </c>
      <c r="F329" s="63">
        <f>F330</f>
        <v>2301</v>
      </c>
      <c r="G329" s="63">
        <f t="shared" ref="G329:G330" si="10">G330</f>
        <v>877.7</v>
      </c>
      <c r="H329" s="151">
        <f t="shared" si="9"/>
        <v>38.144285093437638</v>
      </c>
    </row>
    <row r="330" spans="1:8" ht="22.5" x14ac:dyDescent="0.25">
      <c r="A330" s="61" t="s">
        <v>171</v>
      </c>
      <c r="B330" s="62">
        <v>10</v>
      </c>
      <c r="C330" s="62" t="s">
        <v>195</v>
      </c>
      <c r="D330" s="62" t="s">
        <v>413</v>
      </c>
      <c r="E330" s="62" t="s">
        <v>172</v>
      </c>
      <c r="F330" s="63">
        <f>F331</f>
        <v>2301</v>
      </c>
      <c r="G330" s="63">
        <f t="shared" si="10"/>
        <v>877.7</v>
      </c>
      <c r="H330" s="151">
        <f t="shared" si="9"/>
        <v>38.144285093437638</v>
      </c>
    </row>
    <row r="331" spans="1:8" x14ac:dyDescent="0.25">
      <c r="A331" s="61" t="s">
        <v>173</v>
      </c>
      <c r="B331" s="62">
        <v>10</v>
      </c>
      <c r="C331" s="62" t="s">
        <v>195</v>
      </c>
      <c r="D331" s="62" t="s">
        <v>413</v>
      </c>
      <c r="E331" s="62" t="s">
        <v>174</v>
      </c>
      <c r="F331" s="63">
        <v>2301</v>
      </c>
      <c r="G331" s="63">
        <v>877.7</v>
      </c>
      <c r="H331" s="151">
        <f t="shared" si="9"/>
        <v>38.144285093437638</v>
      </c>
    </row>
    <row r="332" spans="1:8" ht="22.5" x14ac:dyDescent="0.25">
      <c r="A332" s="61" t="s">
        <v>269</v>
      </c>
      <c r="B332" s="62">
        <v>10</v>
      </c>
      <c r="C332" s="62" t="s">
        <v>195</v>
      </c>
      <c r="D332" s="62" t="s">
        <v>414</v>
      </c>
      <c r="E332" s="62"/>
      <c r="F332" s="63">
        <f>F333+F337</f>
        <v>114</v>
      </c>
      <c r="G332" s="63">
        <f>G333+G337</f>
        <v>48.3</v>
      </c>
      <c r="H332" s="151">
        <f t="shared" si="9"/>
        <v>42.368421052631582</v>
      </c>
    </row>
    <row r="333" spans="1:8" ht="22.5" x14ac:dyDescent="0.25">
      <c r="A333" s="61" t="s">
        <v>114</v>
      </c>
      <c r="B333" s="62">
        <v>10</v>
      </c>
      <c r="C333" s="62" t="s">
        <v>195</v>
      </c>
      <c r="D333" s="62" t="s">
        <v>414</v>
      </c>
      <c r="E333" s="62" t="s">
        <v>161</v>
      </c>
      <c r="F333" s="63">
        <f>F334</f>
        <v>113.5</v>
      </c>
      <c r="G333" s="63">
        <f>G334</f>
        <v>48.3</v>
      </c>
      <c r="H333" s="151">
        <f t="shared" si="9"/>
        <v>42.555066079295152</v>
      </c>
    </row>
    <row r="334" spans="1:8" ht="22.5" x14ac:dyDescent="0.25">
      <c r="A334" s="61" t="s">
        <v>115</v>
      </c>
      <c r="B334" s="62">
        <v>10</v>
      </c>
      <c r="C334" s="62" t="s">
        <v>195</v>
      </c>
      <c r="D334" s="62" t="s">
        <v>414</v>
      </c>
      <c r="E334" s="62" t="s">
        <v>162</v>
      </c>
      <c r="F334" s="63">
        <f>F335+F336</f>
        <v>113.5</v>
      </c>
      <c r="G334" s="63">
        <f>G335+G336</f>
        <v>48.3</v>
      </c>
      <c r="H334" s="151">
        <f t="shared" si="9"/>
        <v>42.555066079295152</v>
      </c>
    </row>
    <row r="335" spans="1:8" ht="22.5" x14ac:dyDescent="0.25">
      <c r="A335" s="61" t="s">
        <v>179</v>
      </c>
      <c r="B335" s="62">
        <v>10</v>
      </c>
      <c r="C335" s="62" t="s">
        <v>195</v>
      </c>
      <c r="D335" s="62" t="s">
        <v>414</v>
      </c>
      <c r="E335" s="62">
        <v>242</v>
      </c>
      <c r="F335" s="63">
        <v>35.200000000000003</v>
      </c>
      <c r="G335" s="63">
        <v>10.7</v>
      </c>
      <c r="H335" s="151">
        <f t="shared" si="9"/>
        <v>30.39772727272727</v>
      </c>
    </row>
    <row r="336" spans="1:8" ht="22.5" x14ac:dyDescent="0.25">
      <c r="A336" s="61" t="s">
        <v>116</v>
      </c>
      <c r="B336" s="62">
        <v>10</v>
      </c>
      <c r="C336" s="62" t="s">
        <v>195</v>
      </c>
      <c r="D336" s="62" t="s">
        <v>414</v>
      </c>
      <c r="E336" s="62" t="s">
        <v>163</v>
      </c>
      <c r="F336" s="63">
        <v>78.3</v>
      </c>
      <c r="G336" s="63">
        <v>37.6</v>
      </c>
      <c r="H336" s="151">
        <f t="shared" si="9"/>
        <v>48.020434227330782</v>
      </c>
    </row>
    <row r="337" spans="1:8" x14ac:dyDescent="0.25">
      <c r="A337" s="61" t="s">
        <v>187</v>
      </c>
      <c r="B337" s="62">
        <v>10</v>
      </c>
      <c r="C337" s="62" t="s">
        <v>195</v>
      </c>
      <c r="D337" s="62" t="s">
        <v>414</v>
      </c>
      <c r="E337" s="62">
        <v>800</v>
      </c>
      <c r="F337" s="63">
        <f>F338</f>
        <v>0.5</v>
      </c>
      <c r="G337" s="63">
        <f t="shared" ref="G337" si="11">G338</f>
        <v>0</v>
      </c>
      <c r="H337" s="151">
        <f t="shared" si="9"/>
        <v>0</v>
      </c>
    </row>
    <row r="338" spans="1:8" ht="33.75" x14ac:dyDescent="0.25">
      <c r="A338" s="61" t="s">
        <v>189</v>
      </c>
      <c r="B338" s="62">
        <v>10</v>
      </c>
      <c r="C338" s="62" t="s">
        <v>195</v>
      </c>
      <c r="D338" s="62" t="s">
        <v>414</v>
      </c>
      <c r="E338" s="62">
        <v>850</v>
      </c>
      <c r="F338" s="63">
        <f>F339</f>
        <v>0.5</v>
      </c>
      <c r="G338" s="63">
        <f>G339</f>
        <v>0</v>
      </c>
      <c r="H338" s="151">
        <f t="shared" si="9"/>
        <v>0</v>
      </c>
    </row>
    <row r="339" spans="1:8" ht="22.5" x14ac:dyDescent="0.25">
      <c r="A339" s="61" t="s">
        <v>191</v>
      </c>
      <c r="B339" s="62">
        <v>10</v>
      </c>
      <c r="C339" s="62" t="s">
        <v>195</v>
      </c>
      <c r="D339" s="62" t="s">
        <v>414</v>
      </c>
      <c r="E339" s="62">
        <v>851</v>
      </c>
      <c r="F339" s="63">
        <v>0.5</v>
      </c>
      <c r="G339" s="63"/>
      <c r="H339" s="151">
        <f t="shared" si="9"/>
        <v>0</v>
      </c>
    </row>
    <row r="340" spans="1:8" ht="22.5" x14ac:dyDescent="0.25">
      <c r="A340" s="61" t="s">
        <v>270</v>
      </c>
      <c r="B340" s="62" t="s">
        <v>254</v>
      </c>
      <c r="C340" s="62" t="s">
        <v>195</v>
      </c>
      <c r="D340" s="62" t="s">
        <v>415</v>
      </c>
      <c r="E340" s="62" t="s">
        <v>122</v>
      </c>
      <c r="F340" s="63">
        <v>321</v>
      </c>
      <c r="G340" s="63">
        <f>G341</f>
        <v>53.3</v>
      </c>
      <c r="H340" s="151">
        <f t="shared" si="9"/>
        <v>16.604361370716511</v>
      </c>
    </row>
    <row r="341" spans="1:8" ht="22.5" x14ac:dyDescent="0.25">
      <c r="A341" s="61" t="s">
        <v>114</v>
      </c>
      <c r="B341" s="62" t="s">
        <v>254</v>
      </c>
      <c r="C341" s="62" t="s">
        <v>195</v>
      </c>
      <c r="D341" s="62" t="s">
        <v>415</v>
      </c>
      <c r="E341" s="62" t="s">
        <v>161</v>
      </c>
      <c r="F341" s="63">
        <v>321</v>
      </c>
      <c r="G341" s="63">
        <f>G342</f>
        <v>53.3</v>
      </c>
      <c r="H341" s="151">
        <f t="shared" si="9"/>
        <v>16.604361370716511</v>
      </c>
    </row>
    <row r="342" spans="1:8" ht="22.5" x14ac:dyDescent="0.25">
      <c r="A342" s="61" t="s">
        <v>115</v>
      </c>
      <c r="B342" s="62" t="s">
        <v>254</v>
      </c>
      <c r="C342" s="62" t="s">
        <v>195</v>
      </c>
      <c r="D342" s="62" t="s">
        <v>415</v>
      </c>
      <c r="E342" s="62" t="s">
        <v>162</v>
      </c>
      <c r="F342" s="63">
        <v>321</v>
      </c>
      <c r="G342" s="63">
        <f>G343+G344</f>
        <v>53.3</v>
      </c>
      <c r="H342" s="151">
        <f t="shared" si="9"/>
        <v>16.604361370716511</v>
      </c>
    </row>
    <row r="343" spans="1:8" ht="22.5" x14ac:dyDescent="0.25">
      <c r="A343" s="61" t="s">
        <v>179</v>
      </c>
      <c r="B343" s="62" t="s">
        <v>254</v>
      </c>
      <c r="C343" s="62" t="s">
        <v>195</v>
      </c>
      <c r="D343" s="62" t="s">
        <v>415</v>
      </c>
      <c r="E343" s="62">
        <v>242</v>
      </c>
      <c r="F343" s="63"/>
      <c r="G343" s="63"/>
      <c r="H343" s="151"/>
    </row>
    <row r="344" spans="1:8" ht="22.5" x14ac:dyDescent="0.25">
      <c r="A344" s="61" t="s">
        <v>116</v>
      </c>
      <c r="B344" s="62" t="s">
        <v>254</v>
      </c>
      <c r="C344" s="62" t="s">
        <v>195</v>
      </c>
      <c r="D344" s="62" t="s">
        <v>415</v>
      </c>
      <c r="E344" s="62" t="s">
        <v>163</v>
      </c>
      <c r="F344" s="63">
        <v>321</v>
      </c>
      <c r="G344" s="63">
        <v>53.3</v>
      </c>
      <c r="H344" s="151">
        <f t="shared" si="9"/>
        <v>16.604361370716511</v>
      </c>
    </row>
    <row r="345" spans="1:8" x14ac:dyDescent="0.25">
      <c r="A345" s="64" t="s">
        <v>271</v>
      </c>
      <c r="B345" s="65" t="s">
        <v>125</v>
      </c>
      <c r="C345" s="65" t="s">
        <v>217</v>
      </c>
      <c r="D345" s="65" t="s">
        <v>167</v>
      </c>
      <c r="E345" s="65" t="s">
        <v>122</v>
      </c>
      <c r="F345" s="66">
        <v>360</v>
      </c>
      <c r="G345" s="66">
        <v>55</v>
      </c>
      <c r="H345" s="150">
        <f t="shared" si="9"/>
        <v>15.277777777777779</v>
      </c>
    </row>
    <row r="346" spans="1:8" x14ac:dyDescent="0.25">
      <c r="A346" s="64" t="s">
        <v>272</v>
      </c>
      <c r="B346" s="65" t="s">
        <v>125</v>
      </c>
      <c r="C346" s="65" t="s">
        <v>145</v>
      </c>
      <c r="D346" s="62" t="s">
        <v>273</v>
      </c>
      <c r="E346" s="65" t="s">
        <v>122</v>
      </c>
      <c r="F346" s="66">
        <v>360</v>
      </c>
      <c r="G346" s="66">
        <v>55</v>
      </c>
      <c r="H346" s="150">
        <f t="shared" si="9"/>
        <v>15.277777777777779</v>
      </c>
    </row>
    <row r="347" spans="1:8" ht="22.5" x14ac:dyDescent="0.25">
      <c r="A347" s="61" t="s">
        <v>274</v>
      </c>
      <c r="B347" s="62" t="s">
        <v>125</v>
      </c>
      <c r="C347" s="62" t="s">
        <v>145</v>
      </c>
      <c r="D347" s="62" t="s">
        <v>416</v>
      </c>
      <c r="E347" s="62" t="s">
        <v>122</v>
      </c>
      <c r="F347" s="63">
        <v>360</v>
      </c>
      <c r="G347" s="63">
        <v>55</v>
      </c>
      <c r="H347" s="151">
        <f t="shared" si="9"/>
        <v>15.277777777777779</v>
      </c>
    </row>
    <row r="348" spans="1:8" ht="22.5" x14ac:dyDescent="0.25">
      <c r="A348" s="61" t="s">
        <v>114</v>
      </c>
      <c r="B348" s="62" t="s">
        <v>125</v>
      </c>
      <c r="C348" s="62" t="s">
        <v>145</v>
      </c>
      <c r="D348" s="62" t="s">
        <v>416</v>
      </c>
      <c r="E348" s="62" t="s">
        <v>161</v>
      </c>
      <c r="F348" s="63">
        <v>360</v>
      </c>
      <c r="G348" s="63">
        <v>55</v>
      </c>
      <c r="H348" s="151">
        <f t="shared" si="9"/>
        <v>15.277777777777779</v>
      </c>
    </row>
    <row r="349" spans="1:8" ht="22.5" x14ac:dyDescent="0.25">
      <c r="A349" s="61" t="s">
        <v>115</v>
      </c>
      <c r="B349" s="62" t="s">
        <v>125</v>
      </c>
      <c r="C349" s="62" t="s">
        <v>145</v>
      </c>
      <c r="D349" s="62" t="s">
        <v>416</v>
      </c>
      <c r="E349" s="62" t="s">
        <v>162</v>
      </c>
      <c r="F349" s="63">
        <v>360</v>
      </c>
      <c r="G349" s="63">
        <v>55</v>
      </c>
      <c r="H349" s="151">
        <f t="shared" si="9"/>
        <v>15.277777777777779</v>
      </c>
    </row>
    <row r="350" spans="1:8" ht="22.5" x14ac:dyDescent="0.25">
      <c r="A350" s="61" t="s">
        <v>116</v>
      </c>
      <c r="B350" s="62" t="s">
        <v>125</v>
      </c>
      <c r="C350" s="62" t="s">
        <v>145</v>
      </c>
      <c r="D350" s="62" t="s">
        <v>416</v>
      </c>
      <c r="E350" s="62" t="s">
        <v>163</v>
      </c>
      <c r="F350" s="63">
        <v>360</v>
      </c>
      <c r="G350" s="63">
        <v>55</v>
      </c>
      <c r="H350" s="151">
        <f t="shared" si="9"/>
        <v>15.277777777777779</v>
      </c>
    </row>
    <row r="351" spans="1:8" ht="21" x14ac:dyDescent="0.25">
      <c r="A351" s="64" t="s">
        <v>275</v>
      </c>
      <c r="B351" s="65" t="s">
        <v>276</v>
      </c>
      <c r="C351" s="65" t="s">
        <v>217</v>
      </c>
      <c r="D351" s="65" t="s">
        <v>167</v>
      </c>
      <c r="E351" s="65" t="s">
        <v>122</v>
      </c>
      <c r="F351" s="66">
        <v>100</v>
      </c>
      <c r="G351" s="66"/>
      <c r="H351" s="150">
        <f t="shared" si="9"/>
        <v>0</v>
      </c>
    </row>
    <row r="352" spans="1:8" ht="21" x14ac:dyDescent="0.25">
      <c r="A352" s="64" t="s">
        <v>277</v>
      </c>
      <c r="B352" s="65" t="s">
        <v>276</v>
      </c>
      <c r="C352" s="65" t="s">
        <v>154</v>
      </c>
      <c r="D352" s="65" t="s">
        <v>167</v>
      </c>
      <c r="E352" s="65" t="s">
        <v>122</v>
      </c>
      <c r="F352" s="66">
        <v>100</v>
      </c>
      <c r="G352" s="66"/>
      <c r="H352" s="150">
        <f t="shared" si="9"/>
        <v>0</v>
      </c>
    </row>
    <row r="353" spans="1:8" ht="22.5" x14ac:dyDescent="0.25">
      <c r="A353" s="61" t="s">
        <v>278</v>
      </c>
      <c r="B353" s="62" t="s">
        <v>276</v>
      </c>
      <c r="C353" s="62" t="s">
        <v>154</v>
      </c>
      <c r="D353" s="62" t="s">
        <v>417</v>
      </c>
      <c r="E353" s="62" t="s">
        <v>122</v>
      </c>
      <c r="F353" s="63">
        <v>100</v>
      </c>
      <c r="G353" s="63"/>
      <c r="H353" s="151">
        <f t="shared" si="9"/>
        <v>0</v>
      </c>
    </row>
    <row r="354" spans="1:8" ht="22.5" x14ac:dyDescent="0.25">
      <c r="A354" s="61" t="s">
        <v>279</v>
      </c>
      <c r="B354" s="62" t="s">
        <v>276</v>
      </c>
      <c r="C354" s="62" t="s">
        <v>154</v>
      </c>
      <c r="D354" s="62" t="s">
        <v>417</v>
      </c>
      <c r="E354" s="62" t="s">
        <v>122</v>
      </c>
      <c r="F354" s="63">
        <v>100</v>
      </c>
      <c r="G354" s="63"/>
      <c r="H354" s="151">
        <f t="shared" si="9"/>
        <v>0</v>
      </c>
    </row>
    <row r="355" spans="1:8" ht="22.5" x14ac:dyDescent="0.25">
      <c r="A355" s="61" t="s">
        <v>280</v>
      </c>
      <c r="B355" s="62" t="s">
        <v>276</v>
      </c>
      <c r="C355" s="62" t="s">
        <v>154</v>
      </c>
      <c r="D355" s="62" t="s">
        <v>417</v>
      </c>
      <c r="E355" s="62" t="s">
        <v>281</v>
      </c>
      <c r="F355" s="63">
        <v>100</v>
      </c>
      <c r="G355" s="63"/>
      <c r="H355" s="151">
        <f t="shared" si="9"/>
        <v>0</v>
      </c>
    </row>
    <row r="356" spans="1:8" ht="22.5" x14ac:dyDescent="0.25">
      <c r="A356" s="61" t="s">
        <v>282</v>
      </c>
      <c r="B356" s="62" t="s">
        <v>276</v>
      </c>
      <c r="C356" s="62" t="s">
        <v>154</v>
      </c>
      <c r="D356" s="62" t="s">
        <v>417</v>
      </c>
      <c r="E356" s="62" t="s">
        <v>283</v>
      </c>
      <c r="F356" s="63">
        <v>100</v>
      </c>
      <c r="G356" s="63"/>
      <c r="H356" s="151">
        <f t="shared" ref="H356:H361" si="12">G356*100/F356</f>
        <v>0</v>
      </c>
    </row>
    <row r="357" spans="1:8" ht="31.5" x14ac:dyDescent="0.25">
      <c r="A357" s="64" t="s">
        <v>284</v>
      </c>
      <c r="B357" s="65" t="s">
        <v>285</v>
      </c>
      <c r="C357" s="65" t="s">
        <v>217</v>
      </c>
      <c r="D357" s="65" t="s">
        <v>167</v>
      </c>
      <c r="E357" s="65" t="s">
        <v>122</v>
      </c>
      <c r="F357" s="66">
        <f>F358</f>
        <v>10429.6</v>
      </c>
      <c r="G357" s="66">
        <v>2520.3000000000002</v>
      </c>
      <c r="H357" s="150">
        <f t="shared" si="12"/>
        <v>24.164876888854799</v>
      </c>
    </row>
    <row r="358" spans="1:8" ht="31.5" x14ac:dyDescent="0.25">
      <c r="A358" s="64" t="s">
        <v>286</v>
      </c>
      <c r="B358" s="65" t="s">
        <v>285</v>
      </c>
      <c r="C358" s="65" t="s">
        <v>154</v>
      </c>
      <c r="D358" s="65" t="s">
        <v>167</v>
      </c>
      <c r="E358" s="65" t="s">
        <v>122</v>
      </c>
      <c r="F358" s="66">
        <v>10429.6</v>
      </c>
      <c r="G358" s="66">
        <v>2520.3000000000002</v>
      </c>
      <c r="H358" s="150">
        <f t="shared" si="12"/>
        <v>24.164876888854799</v>
      </c>
    </row>
    <row r="359" spans="1:8" x14ac:dyDescent="0.25">
      <c r="A359" s="61" t="s">
        <v>287</v>
      </c>
      <c r="B359" s="62" t="s">
        <v>285</v>
      </c>
      <c r="C359" s="62" t="s">
        <v>154</v>
      </c>
      <c r="D359" s="62" t="s">
        <v>418</v>
      </c>
      <c r="E359" s="62" t="s">
        <v>122</v>
      </c>
      <c r="F359" s="63">
        <v>10429.6</v>
      </c>
      <c r="G359" s="63">
        <v>2520.3000000000002</v>
      </c>
      <c r="H359" s="151">
        <f t="shared" si="12"/>
        <v>24.164876888854799</v>
      </c>
    </row>
    <row r="360" spans="1:8" ht="33.75" x14ac:dyDescent="0.25">
      <c r="A360" s="61" t="s">
        <v>288</v>
      </c>
      <c r="B360" s="62" t="s">
        <v>285</v>
      </c>
      <c r="C360" s="62" t="s">
        <v>154</v>
      </c>
      <c r="D360" s="62" t="s">
        <v>418</v>
      </c>
      <c r="E360" s="62" t="s">
        <v>289</v>
      </c>
      <c r="F360" s="63">
        <v>10429.6</v>
      </c>
      <c r="G360" s="63">
        <v>2520.3000000000002</v>
      </c>
      <c r="H360" s="151">
        <f t="shared" si="12"/>
        <v>24.164876888854799</v>
      </c>
    </row>
    <row r="361" spans="1:8" ht="33.75" x14ac:dyDescent="0.25">
      <c r="A361" s="61" t="s">
        <v>290</v>
      </c>
      <c r="B361" s="62" t="s">
        <v>285</v>
      </c>
      <c r="C361" s="62" t="s">
        <v>154</v>
      </c>
      <c r="D361" s="62" t="s">
        <v>418</v>
      </c>
      <c r="E361" s="62" t="s">
        <v>291</v>
      </c>
      <c r="F361" s="63">
        <v>10429.6</v>
      </c>
      <c r="G361" s="63">
        <v>2520.3000000000002</v>
      </c>
      <c r="H361" s="151">
        <f t="shared" si="12"/>
        <v>24.164876888854799</v>
      </c>
    </row>
  </sheetData>
  <mergeCells count="12">
    <mergeCell ref="G8:G9"/>
    <mergeCell ref="H8:H9"/>
    <mergeCell ref="B2:H2"/>
    <mergeCell ref="A3:H3"/>
    <mergeCell ref="A4:H4"/>
    <mergeCell ref="A6:H6"/>
    <mergeCell ref="A8:A9"/>
    <mergeCell ref="B8:B9"/>
    <mergeCell ref="C8:C9"/>
    <mergeCell ref="D8:D9"/>
    <mergeCell ref="E8:E9"/>
    <mergeCell ref="F8:F9"/>
  </mergeCells>
  <pageMargins left="0.17" right="0.17" top="0.17" bottom="0.17" header="0.17" footer="0.17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workbookViewId="0">
      <selection activeCell="G16" sqref="G16"/>
    </sheetView>
  </sheetViews>
  <sheetFormatPr defaultRowHeight="15" x14ac:dyDescent="0.25"/>
  <cols>
    <col min="1" max="1" width="36.5703125" customWidth="1"/>
    <col min="2" max="2" width="4.7109375" customWidth="1"/>
    <col min="3" max="4" width="3.7109375" customWidth="1"/>
    <col min="5" max="5" width="12.140625" customWidth="1"/>
    <col min="6" max="6" width="4.140625" customWidth="1"/>
    <col min="7" max="7" width="12.5703125" customWidth="1"/>
    <col min="8" max="8" width="10.5703125" customWidth="1"/>
    <col min="9" max="9" width="12.140625" customWidth="1"/>
  </cols>
  <sheetData>
    <row r="1" spans="1:9" x14ac:dyDescent="0.25">
      <c r="F1" s="70"/>
      <c r="G1" s="70"/>
      <c r="H1" s="70"/>
      <c r="I1" s="71" t="s">
        <v>424</v>
      </c>
    </row>
    <row r="2" spans="1:9" x14ac:dyDescent="0.25">
      <c r="D2" s="225" t="s">
        <v>325</v>
      </c>
      <c r="E2" s="225"/>
      <c r="F2" s="225"/>
      <c r="G2" s="225"/>
      <c r="H2" s="225"/>
      <c r="I2" s="225"/>
    </row>
    <row r="3" spans="1:9" ht="15" customHeight="1" x14ac:dyDescent="0.25">
      <c r="A3" s="225" t="s">
        <v>420</v>
      </c>
      <c r="B3" s="225"/>
      <c r="C3" s="225"/>
      <c r="D3" s="225"/>
      <c r="E3" s="225"/>
      <c r="F3" s="225"/>
      <c r="G3" s="225"/>
      <c r="H3" s="225"/>
      <c r="I3" s="225"/>
    </row>
    <row r="4" spans="1:9" x14ac:dyDescent="0.25">
      <c r="C4" s="225" t="s">
        <v>423</v>
      </c>
      <c r="D4" s="225"/>
      <c r="E4" s="225"/>
      <c r="F4" s="225"/>
      <c r="G4" s="225"/>
      <c r="H4" s="225"/>
      <c r="I4" s="225"/>
    </row>
    <row r="6" spans="1:9" x14ac:dyDescent="0.25">
      <c r="A6" s="224" t="s">
        <v>326</v>
      </c>
      <c r="B6" s="224"/>
      <c r="C6" s="224"/>
      <c r="D6" s="224"/>
      <c r="E6" s="224"/>
      <c r="F6" s="224"/>
      <c r="G6" s="224"/>
      <c r="H6" s="224"/>
      <c r="I6" s="224"/>
    </row>
    <row r="7" spans="1:9" x14ac:dyDescent="0.25">
      <c r="A7" s="223" t="s">
        <v>478</v>
      </c>
      <c r="B7" s="224"/>
      <c r="C7" s="224"/>
      <c r="D7" s="224"/>
      <c r="E7" s="224"/>
      <c r="F7" s="224"/>
      <c r="G7" s="224"/>
      <c r="H7" s="224"/>
      <c r="I7" s="224"/>
    </row>
    <row r="8" spans="1:9" x14ac:dyDescent="0.25">
      <c r="G8" s="72"/>
      <c r="H8" s="72"/>
      <c r="I8" s="52" t="s">
        <v>103</v>
      </c>
    </row>
    <row r="9" spans="1:9" ht="15" customHeight="1" x14ac:dyDescent="0.25">
      <c r="A9" s="226" t="s">
        <v>104</v>
      </c>
      <c r="B9" s="226" t="s">
        <v>292</v>
      </c>
      <c r="C9" s="226" t="s">
        <v>105</v>
      </c>
      <c r="D9" s="226" t="s">
        <v>106</v>
      </c>
      <c r="E9" s="226" t="s">
        <v>107</v>
      </c>
      <c r="F9" s="227" t="s">
        <v>108</v>
      </c>
      <c r="G9" s="228" t="s">
        <v>335</v>
      </c>
      <c r="H9" s="229" t="s">
        <v>321</v>
      </c>
      <c r="I9" s="228" t="s">
        <v>322</v>
      </c>
    </row>
    <row r="10" spans="1:9" x14ac:dyDescent="0.25">
      <c r="A10" s="226"/>
      <c r="B10" s="226"/>
      <c r="C10" s="226"/>
      <c r="D10" s="226"/>
      <c r="E10" s="226"/>
      <c r="F10" s="227"/>
      <c r="G10" s="228"/>
      <c r="H10" s="229"/>
      <c r="I10" s="228"/>
    </row>
    <row r="11" spans="1:9" ht="15.75" x14ac:dyDescent="0.25">
      <c r="A11" s="73" t="s">
        <v>109</v>
      </c>
      <c r="B11" s="74"/>
      <c r="C11" s="74"/>
      <c r="D11" s="74"/>
      <c r="E11" s="74"/>
      <c r="F11" s="74"/>
      <c r="G11" s="75">
        <f>G13+G48+G222+G298+G351</f>
        <v>406457.39999999997</v>
      </c>
      <c r="H11" s="75">
        <f>H13+H48+H222+H298+H351</f>
        <v>116043.68000000001</v>
      </c>
      <c r="I11" s="149">
        <f>H11*100/G11</f>
        <v>28.550022708406836</v>
      </c>
    </row>
    <row r="13" spans="1:9" x14ac:dyDescent="0.25">
      <c r="A13" s="76" t="s">
        <v>293</v>
      </c>
      <c r="B13" s="77">
        <v>947</v>
      </c>
      <c r="C13" s="77" t="s">
        <v>217</v>
      </c>
      <c r="D13" s="77" t="s">
        <v>217</v>
      </c>
      <c r="E13" s="77" t="s">
        <v>167</v>
      </c>
      <c r="F13" s="77" t="s">
        <v>122</v>
      </c>
      <c r="G13" s="78">
        <f>G14+G42</f>
        <v>3281.3</v>
      </c>
      <c r="H13" s="78">
        <f>H14+H42</f>
        <v>1115.1300000000001</v>
      </c>
      <c r="I13" s="149">
        <f>H13*100/G13</f>
        <v>33.984396428244906</v>
      </c>
    </row>
    <row r="14" spans="1:9" x14ac:dyDescent="0.25">
      <c r="A14" s="58" t="s">
        <v>165</v>
      </c>
      <c r="B14" s="59">
        <v>947</v>
      </c>
      <c r="C14" s="59" t="s">
        <v>154</v>
      </c>
      <c r="D14" s="59" t="s">
        <v>217</v>
      </c>
      <c r="E14" s="59" t="s">
        <v>167</v>
      </c>
      <c r="F14" s="59" t="s">
        <v>122</v>
      </c>
      <c r="G14" s="60">
        <f>G15+G33</f>
        <v>3261.3</v>
      </c>
      <c r="H14" s="60">
        <f>H15+H33</f>
        <v>1115.1300000000001</v>
      </c>
      <c r="I14" s="150">
        <f>H14*100/G14</f>
        <v>34.192806549535462</v>
      </c>
    </row>
    <row r="15" spans="1:9" ht="42" x14ac:dyDescent="0.25">
      <c r="A15" s="64" t="s">
        <v>175</v>
      </c>
      <c r="B15" s="59">
        <v>947</v>
      </c>
      <c r="C15" s="59" t="s">
        <v>154</v>
      </c>
      <c r="D15" s="59" t="s">
        <v>112</v>
      </c>
      <c r="E15" s="59" t="s">
        <v>167</v>
      </c>
      <c r="F15" s="59" t="s">
        <v>122</v>
      </c>
      <c r="G15" s="60">
        <f>G16+G29</f>
        <v>1809.7</v>
      </c>
      <c r="H15" s="60">
        <f>H16+H29</f>
        <v>612.9</v>
      </c>
      <c r="I15" s="150">
        <f t="shared" ref="I15:I85" si="0">H15*100/G15</f>
        <v>33.867491849477815</v>
      </c>
    </row>
    <row r="16" spans="1:9" ht="22.5" x14ac:dyDescent="0.25">
      <c r="A16" s="61" t="s">
        <v>176</v>
      </c>
      <c r="B16" s="62">
        <v>947</v>
      </c>
      <c r="C16" s="62" t="s">
        <v>154</v>
      </c>
      <c r="D16" s="62" t="s">
        <v>112</v>
      </c>
      <c r="E16" s="62" t="s">
        <v>359</v>
      </c>
      <c r="F16" s="62" t="s">
        <v>122</v>
      </c>
      <c r="G16" s="63">
        <f>G17+G20</f>
        <v>1012.9000000000001</v>
      </c>
      <c r="H16" s="63">
        <f>H17+H20</f>
        <v>327.2</v>
      </c>
      <c r="I16" s="151">
        <f t="shared" si="0"/>
        <v>32.303287590087862</v>
      </c>
    </row>
    <row r="17" spans="1:9" ht="56.25" x14ac:dyDescent="0.25">
      <c r="A17" s="61" t="s">
        <v>177</v>
      </c>
      <c r="B17" s="62">
        <v>947</v>
      </c>
      <c r="C17" s="62" t="s">
        <v>154</v>
      </c>
      <c r="D17" s="62" t="s">
        <v>112</v>
      </c>
      <c r="E17" s="62" t="s">
        <v>360</v>
      </c>
      <c r="F17" s="62" t="s">
        <v>170</v>
      </c>
      <c r="G17" s="63">
        <v>671.2</v>
      </c>
      <c r="H17" s="63">
        <v>271.3</v>
      </c>
      <c r="I17" s="151">
        <f t="shared" si="0"/>
        <v>40.420143027413587</v>
      </c>
    </row>
    <row r="18" spans="1:9" ht="22.5" x14ac:dyDescent="0.25">
      <c r="A18" s="61" t="s">
        <v>171</v>
      </c>
      <c r="B18" s="62">
        <v>947</v>
      </c>
      <c r="C18" s="62" t="s">
        <v>154</v>
      </c>
      <c r="D18" s="62" t="s">
        <v>112</v>
      </c>
      <c r="E18" s="62" t="s">
        <v>360</v>
      </c>
      <c r="F18" s="62" t="s">
        <v>172</v>
      </c>
      <c r="G18" s="63">
        <v>671.2</v>
      </c>
      <c r="H18" s="63">
        <v>271.3</v>
      </c>
      <c r="I18" s="151">
        <f t="shared" si="0"/>
        <v>40.420143027413587</v>
      </c>
    </row>
    <row r="19" spans="1:9" x14ac:dyDescent="0.25">
      <c r="A19" s="61" t="s">
        <v>173</v>
      </c>
      <c r="B19" s="62">
        <v>947</v>
      </c>
      <c r="C19" s="62" t="s">
        <v>154</v>
      </c>
      <c r="D19" s="62" t="s">
        <v>112</v>
      </c>
      <c r="E19" s="62" t="s">
        <v>360</v>
      </c>
      <c r="F19" s="62" t="s">
        <v>174</v>
      </c>
      <c r="G19" s="63">
        <v>671.2</v>
      </c>
      <c r="H19" s="63">
        <v>271.3</v>
      </c>
      <c r="I19" s="151">
        <f t="shared" si="0"/>
        <v>40.420143027413587</v>
      </c>
    </row>
    <row r="20" spans="1:9" ht="33.75" x14ac:dyDescent="0.25">
      <c r="A20" s="61" t="s">
        <v>178</v>
      </c>
      <c r="B20" s="62">
        <v>947</v>
      </c>
      <c r="C20" s="62" t="s">
        <v>154</v>
      </c>
      <c r="D20" s="62" t="s">
        <v>112</v>
      </c>
      <c r="E20" s="62" t="s">
        <v>361</v>
      </c>
      <c r="F20" s="62"/>
      <c r="G20" s="63">
        <f>G21+G25</f>
        <v>341.7</v>
      </c>
      <c r="H20" s="63">
        <f>H21+H25</f>
        <v>55.9</v>
      </c>
      <c r="I20" s="151">
        <f t="shared" si="0"/>
        <v>16.359379572724613</v>
      </c>
    </row>
    <row r="21" spans="1:9" ht="22.5" x14ac:dyDescent="0.25">
      <c r="A21" s="61" t="s">
        <v>114</v>
      </c>
      <c r="B21" s="62">
        <v>947</v>
      </c>
      <c r="C21" s="62" t="s">
        <v>154</v>
      </c>
      <c r="D21" s="62" t="s">
        <v>112</v>
      </c>
      <c r="E21" s="62" t="s">
        <v>361</v>
      </c>
      <c r="F21" s="62" t="s">
        <v>161</v>
      </c>
      <c r="G21" s="63">
        <f>G22</f>
        <v>340.9</v>
      </c>
      <c r="H21" s="63">
        <f t="shared" ref="H21" si="1">H22</f>
        <v>55.1</v>
      </c>
      <c r="I21" s="151">
        <f t="shared" si="0"/>
        <v>16.163097682604871</v>
      </c>
    </row>
    <row r="22" spans="1:9" ht="22.5" x14ac:dyDescent="0.25">
      <c r="A22" s="61" t="s">
        <v>115</v>
      </c>
      <c r="B22" s="62">
        <v>947</v>
      </c>
      <c r="C22" s="62" t="s">
        <v>154</v>
      </c>
      <c r="D22" s="62" t="s">
        <v>112</v>
      </c>
      <c r="E22" s="62" t="s">
        <v>361</v>
      </c>
      <c r="F22" s="62" t="s">
        <v>162</v>
      </c>
      <c r="G22" s="63">
        <f>G23+G24</f>
        <v>340.9</v>
      </c>
      <c r="H22" s="63">
        <f>H23+H24</f>
        <v>55.1</v>
      </c>
      <c r="I22" s="151">
        <f t="shared" si="0"/>
        <v>16.163097682604871</v>
      </c>
    </row>
    <row r="23" spans="1:9" ht="22.5" x14ac:dyDescent="0.25">
      <c r="A23" s="61" t="s">
        <v>179</v>
      </c>
      <c r="B23" s="62">
        <v>947</v>
      </c>
      <c r="C23" s="62" t="s">
        <v>154</v>
      </c>
      <c r="D23" s="62" t="s">
        <v>112</v>
      </c>
      <c r="E23" s="62" t="s">
        <v>361</v>
      </c>
      <c r="F23" s="62">
        <v>242</v>
      </c>
      <c r="G23" s="63">
        <v>129.4</v>
      </c>
      <c r="H23" s="63">
        <v>26.1</v>
      </c>
      <c r="I23" s="151">
        <f t="shared" si="0"/>
        <v>20.170015455950541</v>
      </c>
    </row>
    <row r="24" spans="1:9" ht="22.5" x14ac:dyDescent="0.25">
      <c r="A24" s="61" t="s">
        <v>116</v>
      </c>
      <c r="B24" s="62">
        <v>947</v>
      </c>
      <c r="C24" s="62" t="s">
        <v>154</v>
      </c>
      <c r="D24" s="62" t="s">
        <v>112</v>
      </c>
      <c r="E24" s="62" t="s">
        <v>361</v>
      </c>
      <c r="F24" s="62" t="s">
        <v>163</v>
      </c>
      <c r="G24" s="63">
        <v>211.5</v>
      </c>
      <c r="H24" s="63">
        <v>29</v>
      </c>
      <c r="I24" s="151">
        <f t="shared" si="0"/>
        <v>13.711583924349881</v>
      </c>
    </row>
    <row r="25" spans="1:9" x14ac:dyDescent="0.25">
      <c r="A25" s="61" t="s">
        <v>187</v>
      </c>
      <c r="B25" s="62">
        <v>947</v>
      </c>
      <c r="C25" s="62" t="s">
        <v>154</v>
      </c>
      <c r="D25" s="62" t="s">
        <v>112</v>
      </c>
      <c r="E25" s="62" t="s">
        <v>361</v>
      </c>
      <c r="F25" s="62" t="s">
        <v>188</v>
      </c>
      <c r="G25" s="63">
        <f>G26</f>
        <v>0.8</v>
      </c>
      <c r="H25" s="63">
        <f>H26</f>
        <v>0.8</v>
      </c>
      <c r="I25" s="151">
        <f t="shared" ref="I25:I28" si="2">H25*100/G25</f>
        <v>100</v>
      </c>
    </row>
    <row r="26" spans="1:9" ht="33.75" x14ac:dyDescent="0.25">
      <c r="A26" s="61" t="s">
        <v>189</v>
      </c>
      <c r="B26" s="62">
        <v>947</v>
      </c>
      <c r="C26" s="62" t="s">
        <v>154</v>
      </c>
      <c r="D26" s="62" t="s">
        <v>112</v>
      </c>
      <c r="E26" s="62" t="s">
        <v>361</v>
      </c>
      <c r="F26" s="62" t="s">
        <v>190</v>
      </c>
      <c r="G26" s="63">
        <f>G27+G28</f>
        <v>0.8</v>
      </c>
      <c r="H26" s="63">
        <f>H27+H28</f>
        <v>0.8</v>
      </c>
      <c r="I26" s="151">
        <f t="shared" si="2"/>
        <v>100</v>
      </c>
    </row>
    <row r="27" spans="1:9" ht="22.5" x14ac:dyDescent="0.25">
      <c r="A27" s="61" t="s">
        <v>191</v>
      </c>
      <c r="B27" s="62">
        <v>947</v>
      </c>
      <c r="C27" s="62" t="s">
        <v>154</v>
      </c>
      <c r="D27" s="62" t="s">
        <v>112</v>
      </c>
      <c r="E27" s="62" t="s">
        <v>361</v>
      </c>
      <c r="F27" s="62" t="s">
        <v>192</v>
      </c>
      <c r="G27" s="63"/>
      <c r="H27" s="63"/>
      <c r="I27" s="151"/>
    </row>
    <row r="28" spans="1:9" x14ac:dyDescent="0.25">
      <c r="A28" s="61" t="s">
        <v>193</v>
      </c>
      <c r="B28" s="62">
        <v>947</v>
      </c>
      <c r="C28" s="62" t="s">
        <v>154</v>
      </c>
      <c r="D28" s="62" t="s">
        <v>112</v>
      </c>
      <c r="E28" s="62" t="s">
        <v>361</v>
      </c>
      <c r="F28" s="62">
        <v>852</v>
      </c>
      <c r="G28" s="63">
        <v>0.8</v>
      </c>
      <c r="H28" s="63">
        <v>0.8</v>
      </c>
      <c r="I28" s="151">
        <f t="shared" si="2"/>
        <v>100</v>
      </c>
    </row>
    <row r="29" spans="1:9" x14ac:dyDescent="0.25">
      <c r="A29" s="61" t="s">
        <v>180</v>
      </c>
      <c r="B29" s="62">
        <v>947</v>
      </c>
      <c r="C29" s="62" t="s">
        <v>154</v>
      </c>
      <c r="D29" s="62" t="s">
        <v>112</v>
      </c>
      <c r="E29" s="62" t="s">
        <v>362</v>
      </c>
      <c r="F29" s="62" t="s">
        <v>122</v>
      </c>
      <c r="G29" s="63">
        <f>G30</f>
        <v>796.8</v>
      </c>
      <c r="H29" s="63">
        <f>H30</f>
        <v>285.7</v>
      </c>
      <c r="I29" s="151">
        <f t="shared" si="0"/>
        <v>35.855923694779122</v>
      </c>
    </row>
    <row r="30" spans="1:9" ht="56.25" x14ac:dyDescent="0.25">
      <c r="A30" s="61" t="s">
        <v>177</v>
      </c>
      <c r="B30" s="62">
        <v>947</v>
      </c>
      <c r="C30" s="62" t="s">
        <v>154</v>
      </c>
      <c r="D30" s="62" t="s">
        <v>112</v>
      </c>
      <c r="E30" s="62" t="s">
        <v>363</v>
      </c>
      <c r="F30" s="62" t="s">
        <v>170</v>
      </c>
      <c r="G30" s="63">
        <v>796.8</v>
      </c>
      <c r="H30" s="63">
        <v>285.7</v>
      </c>
      <c r="I30" s="151">
        <f t="shared" si="0"/>
        <v>35.855923694779122</v>
      </c>
    </row>
    <row r="31" spans="1:9" ht="22.5" x14ac:dyDescent="0.25">
      <c r="A31" s="61" t="s">
        <v>171</v>
      </c>
      <c r="B31" s="62">
        <v>947</v>
      </c>
      <c r="C31" s="62" t="s">
        <v>154</v>
      </c>
      <c r="D31" s="62" t="s">
        <v>112</v>
      </c>
      <c r="E31" s="62" t="s">
        <v>363</v>
      </c>
      <c r="F31" s="62" t="s">
        <v>172</v>
      </c>
      <c r="G31" s="63">
        <v>796.8</v>
      </c>
      <c r="H31" s="63">
        <v>285.7</v>
      </c>
      <c r="I31" s="151">
        <f t="shared" si="0"/>
        <v>35.855923694779122</v>
      </c>
    </row>
    <row r="32" spans="1:9" x14ac:dyDescent="0.25">
      <c r="A32" s="61" t="s">
        <v>173</v>
      </c>
      <c r="B32" s="62">
        <v>947</v>
      </c>
      <c r="C32" s="62" t="s">
        <v>154</v>
      </c>
      <c r="D32" s="62" t="s">
        <v>112</v>
      </c>
      <c r="E32" s="62" t="s">
        <v>363</v>
      </c>
      <c r="F32" s="62" t="s">
        <v>174</v>
      </c>
      <c r="G32" s="63">
        <v>796.8</v>
      </c>
      <c r="H32" s="63">
        <v>285.7</v>
      </c>
      <c r="I32" s="151">
        <f t="shared" si="0"/>
        <v>35.855923694779122</v>
      </c>
    </row>
    <row r="33" spans="1:9" ht="31.5" x14ac:dyDescent="0.25">
      <c r="A33" s="58" t="s">
        <v>194</v>
      </c>
      <c r="B33" s="59">
        <v>947</v>
      </c>
      <c r="C33" s="59" t="s">
        <v>154</v>
      </c>
      <c r="D33" s="59" t="s">
        <v>195</v>
      </c>
      <c r="E33" s="59" t="s">
        <v>167</v>
      </c>
      <c r="F33" s="59" t="s">
        <v>122</v>
      </c>
      <c r="G33" s="60">
        <f>G34</f>
        <v>1451.6</v>
      </c>
      <c r="H33" s="60">
        <f>H34</f>
        <v>502.23</v>
      </c>
      <c r="I33" s="150">
        <f t="shared" si="0"/>
        <v>34.598374207770739</v>
      </c>
    </row>
    <row r="34" spans="1:9" x14ac:dyDescent="0.25">
      <c r="A34" s="61" t="s">
        <v>196</v>
      </c>
      <c r="B34" s="62">
        <v>947</v>
      </c>
      <c r="C34" s="62" t="s">
        <v>154</v>
      </c>
      <c r="D34" s="62" t="s">
        <v>195</v>
      </c>
      <c r="E34" s="62" t="s">
        <v>369</v>
      </c>
      <c r="F34" s="62"/>
      <c r="G34" s="63">
        <f>G35+G38</f>
        <v>1451.6</v>
      </c>
      <c r="H34" s="63">
        <f>H35+H38</f>
        <v>502.23</v>
      </c>
      <c r="I34" s="151">
        <f t="shared" si="0"/>
        <v>34.598374207770739</v>
      </c>
    </row>
    <row r="35" spans="1:9" ht="56.25" x14ac:dyDescent="0.25">
      <c r="A35" s="61" t="s">
        <v>177</v>
      </c>
      <c r="B35" s="62">
        <v>947</v>
      </c>
      <c r="C35" s="62" t="s">
        <v>154</v>
      </c>
      <c r="D35" s="62" t="s">
        <v>195</v>
      </c>
      <c r="E35" s="62" t="s">
        <v>370</v>
      </c>
      <c r="F35" s="62">
        <v>100</v>
      </c>
      <c r="G35" s="63">
        <v>1426.6</v>
      </c>
      <c r="H35" s="63">
        <v>502.23</v>
      </c>
      <c r="I35" s="151">
        <f t="shared" si="0"/>
        <v>35.204682461797283</v>
      </c>
    </row>
    <row r="36" spans="1:9" ht="22.5" x14ac:dyDescent="0.25">
      <c r="A36" s="61" t="s">
        <v>171</v>
      </c>
      <c r="B36" s="62">
        <v>947</v>
      </c>
      <c r="C36" s="62" t="s">
        <v>154</v>
      </c>
      <c r="D36" s="62" t="s">
        <v>195</v>
      </c>
      <c r="E36" s="62" t="s">
        <v>370</v>
      </c>
      <c r="F36" s="62">
        <v>120</v>
      </c>
      <c r="G36" s="63">
        <v>1426.6</v>
      </c>
      <c r="H36" s="63">
        <v>502.23</v>
      </c>
      <c r="I36" s="151">
        <f t="shared" si="0"/>
        <v>35.204682461797283</v>
      </c>
    </row>
    <row r="37" spans="1:9" x14ac:dyDescent="0.25">
      <c r="A37" s="61" t="s">
        <v>173</v>
      </c>
      <c r="B37" s="62">
        <v>947</v>
      </c>
      <c r="C37" s="62" t="s">
        <v>154</v>
      </c>
      <c r="D37" s="62" t="s">
        <v>195</v>
      </c>
      <c r="E37" s="62" t="s">
        <v>370</v>
      </c>
      <c r="F37" s="62">
        <v>121</v>
      </c>
      <c r="G37" s="63">
        <v>1426.6</v>
      </c>
      <c r="H37" s="63">
        <v>502.23</v>
      </c>
      <c r="I37" s="151">
        <f t="shared" si="0"/>
        <v>35.204682461797283</v>
      </c>
    </row>
    <row r="38" spans="1:9" ht="22.5" x14ac:dyDescent="0.25">
      <c r="A38" s="61" t="s">
        <v>197</v>
      </c>
      <c r="B38" s="62">
        <v>947</v>
      </c>
      <c r="C38" s="62" t="s">
        <v>154</v>
      </c>
      <c r="D38" s="62" t="s">
        <v>195</v>
      </c>
      <c r="E38" s="62" t="s">
        <v>371</v>
      </c>
      <c r="F38" s="62"/>
      <c r="G38" s="63">
        <f>G39</f>
        <v>25</v>
      </c>
      <c r="H38" s="63">
        <f t="shared" ref="H38:H40" si="3">H39</f>
        <v>0</v>
      </c>
      <c r="I38" s="151"/>
    </row>
    <row r="39" spans="1:9" ht="22.5" x14ac:dyDescent="0.25">
      <c r="A39" s="61" t="s">
        <v>114</v>
      </c>
      <c r="B39" s="62">
        <v>947</v>
      </c>
      <c r="C39" s="62" t="s">
        <v>154</v>
      </c>
      <c r="D39" s="62" t="s">
        <v>195</v>
      </c>
      <c r="E39" s="62" t="s">
        <v>371</v>
      </c>
      <c r="F39" s="62" t="s">
        <v>161</v>
      </c>
      <c r="G39" s="63">
        <f>G40</f>
        <v>25</v>
      </c>
      <c r="H39" s="63">
        <f t="shared" si="3"/>
        <v>0</v>
      </c>
      <c r="I39" s="151"/>
    </row>
    <row r="40" spans="1:9" ht="22.5" x14ac:dyDescent="0.25">
      <c r="A40" s="61" t="s">
        <v>115</v>
      </c>
      <c r="B40" s="62">
        <v>947</v>
      </c>
      <c r="C40" s="62" t="s">
        <v>154</v>
      </c>
      <c r="D40" s="62" t="s">
        <v>195</v>
      </c>
      <c r="E40" s="62" t="s">
        <v>371</v>
      </c>
      <c r="F40" s="62" t="s">
        <v>162</v>
      </c>
      <c r="G40" s="63">
        <v>25</v>
      </c>
      <c r="H40" s="63">
        <f t="shared" si="3"/>
        <v>0</v>
      </c>
      <c r="I40" s="151"/>
    </row>
    <row r="41" spans="1:9" ht="22.5" x14ac:dyDescent="0.25">
      <c r="A41" s="61" t="s">
        <v>116</v>
      </c>
      <c r="B41" s="62">
        <v>947</v>
      </c>
      <c r="C41" s="62" t="s">
        <v>154</v>
      </c>
      <c r="D41" s="62" t="s">
        <v>195</v>
      </c>
      <c r="E41" s="62" t="s">
        <v>371</v>
      </c>
      <c r="F41" s="62">
        <v>244</v>
      </c>
      <c r="G41" s="63">
        <v>25</v>
      </c>
      <c r="H41" s="63">
        <v>0</v>
      </c>
      <c r="I41" s="151"/>
    </row>
    <row r="42" spans="1:9" x14ac:dyDescent="0.25">
      <c r="A42" s="181" t="s">
        <v>271</v>
      </c>
      <c r="B42" s="62">
        <v>947</v>
      </c>
      <c r="C42" s="180" t="s">
        <v>125</v>
      </c>
      <c r="D42" s="180" t="s">
        <v>217</v>
      </c>
      <c r="E42" s="180" t="s">
        <v>167</v>
      </c>
      <c r="F42" s="180" t="s">
        <v>122</v>
      </c>
      <c r="G42" s="182">
        <v>20</v>
      </c>
      <c r="H42" s="66"/>
      <c r="I42" s="150">
        <f t="shared" si="0"/>
        <v>0</v>
      </c>
    </row>
    <row r="43" spans="1:9" x14ac:dyDescent="0.25">
      <c r="A43" s="181" t="s">
        <v>272</v>
      </c>
      <c r="B43" s="62">
        <v>947</v>
      </c>
      <c r="C43" s="180" t="s">
        <v>125</v>
      </c>
      <c r="D43" s="180" t="s">
        <v>145</v>
      </c>
      <c r="E43" s="62" t="s">
        <v>416</v>
      </c>
      <c r="F43" s="180" t="s">
        <v>122</v>
      </c>
      <c r="G43" s="182">
        <v>20</v>
      </c>
      <c r="H43" s="66"/>
      <c r="I43" s="150">
        <f t="shared" si="0"/>
        <v>0</v>
      </c>
    </row>
    <row r="44" spans="1:9" ht="22.5" x14ac:dyDescent="0.25">
      <c r="A44" s="61" t="s">
        <v>274</v>
      </c>
      <c r="B44" s="62">
        <v>947</v>
      </c>
      <c r="C44" s="62" t="s">
        <v>125</v>
      </c>
      <c r="D44" s="62" t="s">
        <v>145</v>
      </c>
      <c r="E44" s="62" t="s">
        <v>416</v>
      </c>
      <c r="F44" s="62" t="s">
        <v>122</v>
      </c>
      <c r="G44" s="63">
        <v>20</v>
      </c>
      <c r="H44" s="63"/>
      <c r="I44" s="151">
        <f t="shared" si="0"/>
        <v>0</v>
      </c>
    </row>
    <row r="45" spans="1:9" ht="22.5" x14ac:dyDescent="0.25">
      <c r="A45" s="61" t="s">
        <v>114</v>
      </c>
      <c r="B45" s="62">
        <v>947</v>
      </c>
      <c r="C45" s="62" t="s">
        <v>125</v>
      </c>
      <c r="D45" s="62" t="s">
        <v>145</v>
      </c>
      <c r="E45" s="62" t="s">
        <v>416</v>
      </c>
      <c r="F45" s="62" t="s">
        <v>161</v>
      </c>
      <c r="G45" s="63">
        <v>20</v>
      </c>
      <c r="H45" s="63"/>
      <c r="I45" s="151">
        <f t="shared" si="0"/>
        <v>0</v>
      </c>
    </row>
    <row r="46" spans="1:9" ht="22.5" x14ac:dyDescent="0.25">
      <c r="A46" s="61" t="s">
        <v>115</v>
      </c>
      <c r="B46" s="62">
        <v>947</v>
      </c>
      <c r="C46" s="62" t="s">
        <v>125</v>
      </c>
      <c r="D46" s="62" t="s">
        <v>145</v>
      </c>
      <c r="E46" s="62" t="s">
        <v>416</v>
      </c>
      <c r="F46" s="62" t="s">
        <v>162</v>
      </c>
      <c r="G46" s="63">
        <v>20</v>
      </c>
      <c r="H46" s="63"/>
      <c r="I46" s="151">
        <f t="shared" si="0"/>
        <v>0</v>
      </c>
    </row>
    <row r="47" spans="1:9" ht="22.5" x14ac:dyDescent="0.25">
      <c r="A47" s="61" t="s">
        <v>116</v>
      </c>
      <c r="B47" s="62">
        <v>947</v>
      </c>
      <c r="C47" s="62" t="s">
        <v>125</v>
      </c>
      <c r="D47" s="62" t="s">
        <v>145</v>
      </c>
      <c r="E47" s="62" t="s">
        <v>416</v>
      </c>
      <c r="F47" s="62" t="s">
        <v>163</v>
      </c>
      <c r="G47" s="63">
        <v>20</v>
      </c>
      <c r="H47" s="63"/>
      <c r="I47" s="151">
        <f t="shared" si="0"/>
        <v>0</v>
      </c>
    </row>
    <row r="48" spans="1:9" ht="28.5" x14ac:dyDescent="0.25">
      <c r="A48" s="76" t="s">
        <v>294</v>
      </c>
      <c r="B48" s="77">
        <v>946</v>
      </c>
      <c r="C48" s="77" t="s">
        <v>217</v>
      </c>
      <c r="D48" s="77" t="s">
        <v>217</v>
      </c>
      <c r="E48" s="77" t="s">
        <v>167</v>
      </c>
      <c r="F48" s="77" t="s">
        <v>122</v>
      </c>
      <c r="G48" s="78">
        <f>G49+G105+G128+G161+G166+G211+G216+G206</f>
        <v>38013.699999999997</v>
      </c>
      <c r="H48" s="78">
        <f>H49+H105+H128+H161+H166+H211+H216+H206</f>
        <v>8263.07</v>
      </c>
      <c r="I48" s="150">
        <f t="shared" si="0"/>
        <v>21.737084261726697</v>
      </c>
    </row>
    <row r="49" spans="1:9" x14ac:dyDescent="0.25">
      <c r="A49" s="58" t="s">
        <v>165</v>
      </c>
      <c r="B49" s="59">
        <v>946</v>
      </c>
      <c r="C49" s="59" t="s">
        <v>154</v>
      </c>
      <c r="D49" s="59" t="s">
        <v>217</v>
      </c>
      <c r="E49" s="59" t="s">
        <v>167</v>
      </c>
      <c r="F49" s="59" t="s">
        <v>122</v>
      </c>
      <c r="G49" s="60">
        <f>G50+G55+G59+G79+G84+G89+G75</f>
        <v>18758.099999999999</v>
      </c>
      <c r="H49" s="60">
        <f>H50+H55+H59+H79+H84+H89+H75</f>
        <v>5577.97</v>
      </c>
      <c r="I49" s="150">
        <f t="shared" si="0"/>
        <v>29.736327239965672</v>
      </c>
    </row>
    <row r="50" spans="1:9" ht="31.5" x14ac:dyDescent="0.25">
      <c r="A50" s="64" t="s">
        <v>166</v>
      </c>
      <c r="B50" s="62">
        <v>946</v>
      </c>
      <c r="C50" s="65" t="s">
        <v>154</v>
      </c>
      <c r="D50" s="65" t="s">
        <v>145</v>
      </c>
      <c r="E50" s="65" t="s">
        <v>167</v>
      </c>
      <c r="F50" s="65" t="s">
        <v>122</v>
      </c>
      <c r="G50" s="66">
        <v>1099</v>
      </c>
      <c r="H50" s="66">
        <v>262.10000000000002</v>
      </c>
      <c r="I50" s="150">
        <f t="shared" si="0"/>
        <v>23.848953594176528</v>
      </c>
    </row>
    <row r="51" spans="1:9" ht="22.5" x14ac:dyDescent="0.25">
      <c r="A51" s="61" t="s">
        <v>168</v>
      </c>
      <c r="B51" s="62">
        <v>946</v>
      </c>
      <c r="C51" s="62" t="s">
        <v>154</v>
      </c>
      <c r="D51" s="62" t="s">
        <v>145</v>
      </c>
      <c r="E51" s="62" t="s">
        <v>357</v>
      </c>
      <c r="F51" s="62" t="s">
        <v>122</v>
      </c>
      <c r="G51" s="63">
        <v>1099</v>
      </c>
      <c r="H51" s="63">
        <v>262.10000000000002</v>
      </c>
      <c r="I51" s="151">
        <f t="shared" si="0"/>
        <v>23.848953594176528</v>
      </c>
    </row>
    <row r="52" spans="1:9" ht="33.75" x14ac:dyDescent="0.25">
      <c r="A52" s="61" t="s">
        <v>169</v>
      </c>
      <c r="B52" s="62">
        <v>946</v>
      </c>
      <c r="C52" s="62" t="s">
        <v>154</v>
      </c>
      <c r="D52" s="62" t="s">
        <v>145</v>
      </c>
      <c r="E52" s="62" t="s">
        <v>358</v>
      </c>
      <c r="F52" s="62" t="s">
        <v>170</v>
      </c>
      <c r="G52" s="63">
        <v>1099</v>
      </c>
      <c r="H52" s="63">
        <v>262.10000000000002</v>
      </c>
      <c r="I52" s="151">
        <f t="shared" si="0"/>
        <v>23.848953594176528</v>
      </c>
    </row>
    <row r="53" spans="1:9" ht="22.5" x14ac:dyDescent="0.25">
      <c r="A53" s="61" t="s">
        <v>171</v>
      </c>
      <c r="B53" s="62">
        <v>946</v>
      </c>
      <c r="C53" s="62" t="s">
        <v>154</v>
      </c>
      <c r="D53" s="62" t="s">
        <v>145</v>
      </c>
      <c r="E53" s="62" t="s">
        <v>358</v>
      </c>
      <c r="F53" s="62" t="s">
        <v>172</v>
      </c>
      <c r="G53" s="63">
        <v>1099</v>
      </c>
      <c r="H53" s="63">
        <v>262.10000000000002</v>
      </c>
      <c r="I53" s="151">
        <f t="shared" si="0"/>
        <v>23.848953594176528</v>
      </c>
    </row>
    <row r="54" spans="1:9" x14ac:dyDescent="0.25">
      <c r="A54" s="61" t="s">
        <v>173</v>
      </c>
      <c r="B54" s="62">
        <v>946</v>
      </c>
      <c r="C54" s="62" t="s">
        <v>154</v>
      </c>
      <c r="D54" s="62" t="s">
        <v>145</v>
      </c>
      <c r="E54" s="62" t="s">
        <v>358</v>
      </c>
      <c r="F54" s="62" t="s">
        <v>174</v>
      </c>
      <c r="G54" s="63">
        <v>1099</v>
      </c>
      <c r="H54" s="63">
        <v>262.10000000000002</v>
      </c>
      <c r="I54" s="151">
        <f t="shared" si="0"/>
        <v>23.848953594176528</v>
      </c>
    </row>
    <row r="55" spans="1:9" x14ac:dyDescent="0.25">
      <c r="A55" s="58" t="s">
        <v>180</v>
      </c>
      <c r="B55" s="59">
        <v>946</v>
      </c>
      <c r="C55" s="59" t="s">
        <v>154</v>
      </c>
      <c r="D55" s="59" t="s">
        <v>112</v>
      </c>
      <c r="E55" s="59" t="s">
        <v>362</v>
      </c>
      <c r="F55" s="59" t="s">
        <v>122</v>
      </c>
      <c r="G55" s="60">
        <v>546</v>
      </c>
      <c r="H55" s="60">
        <v>137.1</v>
      </c>
      <c r="I55" s="150">
        <f t="shared" si="0"/>
        <v>25.109890109890109</v>
      </c>
    </row>
    <row r="56" spans="1:9" ht="56.25" x14ac:dyDescent="0.25">
      <c r="A56" s="61" t="s">
        <v>177</v>
      </c>
      <c r="B56" s="62">
        <v>946</v>
      </c>
      <c r="C56" s="62" t="s">
        <v>154</v>
      </c>
      <c r="D56" s="62" t="s">
        <v>112</v>
      </c>
      <c r="E56" s="62" t="s">
        <v>363</v>
      </c>
      <c r="F56" s="62" t="s">
        <v>170</v>
      </c>
      <c r="G56" s="63">
        <v>546</v>
      </c>
      <c r="H56" s="63">
        <v>137.1</v>
      </c>
      <c r="I56" s="151">
        <f t="shared" si="0"/>
        <v>25.109890109890109</v>
      </c>
    </row>
    <row r="57" spans="1:9" ht="22.5" x14ac:dyDescent="0.25">
      <c r="A57" s="61" t="s">
        <v>171</v>
      </c>
      <c r="B57" s="62">
        <v>946</v>
      </c>
      <c r="C57" s="62" t="s">
        <v>154</v>
      </c>
      <c r="D57" s="62" t="s">
        <v>112</v>
      </c>
      <c r="E57" s="62" t="s">
        <v>363</v>
      </c>
      <c r="F57" s="62" t="s">
        <v>172</v>
      </c>
      <c r="G57" s="63">
        <v>546</v>
      </c>
      <c r="H57" s="63">
        <v>137.1</v>
      </c>
      <c r="I57" s="151">
        <f t="shared" si="0"/>
        <v>25.109890109890109</v>
      </c>
    </row>
    <row r="58" spans="1:9" x14ac:dyDescent="0.25">
      <c r="A58" s="61" t="s">
        <v>173</v>
      </c>
      <c r="B58" s="62">
        <v>946</v>
      </c>
      <c r="C58" s="62" t="s">
        <v>154</v>
      </c>
      <c r="D58" s="62" t="s">
        <v>112</v>
      </c>
      <c r="E58" s="62" t="s">
        <v>363</v>
      </c>
      <c r="F58" s="62" t="s">
        <v>174</v>
      </c>
      <c r="G58" s="63">
        <v>546</v>
      </c>
      <c r="H58" s="63">
        <v>137.1</v>
      </c>
      <c r="I58" s="151">
        <f t="shared" si="0"/>
        <v>25.109890109890109</v>
      </c>
    </row>
    <row r="59" spans="1:9" x14ac:dyDescent="0.25">
      <c r="A59" s="58" t="s">
        <v>295</v>
      </c>
      <c r="B59" s="59">
        <v>946</v>
      </c>
      <c r="C59" s="59" t="s">
        <v>154</v>
      </c>
      <c r="D59" s="59" t="s">
        <v>120</v>
      </c>
      <c r="E59" s="59" t="s">
        <v>167</v>
      </c>
      <c r="F59" s="59" t="s">
        <v>122</v>
      </c>
      <c r="G59" s="66">
        <f>G60</f>
        <v>11642.9</v>
      </c>
      <c r="H59" s="66">
        <f>H60</f>
        <v>4434.1000000000004</v>
      </c>
      <c r="I59" s="150">
        <f t="shared" si="0"/>
        <v>38.084154291456599</v>
      </c>
    </row>
    <row r="60" spans="1:9" ht="22.5" x14ac:dyDescent="0.25">
      <c r="A60" s="61" t="s">
        <v>182</v>
      </c>
      <c r="B60" s="62">
        <v>946</v>
      </c>
      <c r="C60" s="62" t="s">
        <v>154</v>
      </c>
      <c r="D60" s="62" t="s">
        <v>120</v>
      </c>
      <c r="E60" s="62" t="s">
        <v>364</v>
      </c>
      <c r="F60" s="62" t="s">
        <v>122</v>
      </c>
      <c r="G60" s="63">
        <f>G61+G65</f>
        <v>11642.9</v>
      </c>
      <c r="H60" s="63">
        <f>H61+H65</f>
        <v>4434.1000000000004</v>
      </c>
      <c r="I60" s="151">
        <f t="shared" si="0"/>
        <v>38.084154291456599</v>
      </c>
    </row>
    <row r="61" spans="1:9" ht="56.25" x14ac:dyDescent="0.25">
      <c r="A61" s="61" t="s">
        <v>177</v>
      </c>
      <c r="B61" s="62">
        <v>946</v>
      </c>
      <c r="C61" s="62" t="s">
        <v>154</v>
      </c>
      <c r="D61" s="62" t="s">
        <v>120</v>
      </c>
      <c r="E61" s="62" t="s">
        <v>365</v>
      </c>
      <c r="F61" s="62" t="s">
        <v>170</v>
      </c>
      <c r="G61" s="63">
        <f>G62</f>
        <v>9160</v>
      </c>
      <c r="H61" s="63">
        <f>H62</f>
        <v>3415</v>
      </c>
      <c r="I61" s="151">
        <f t="shared" si="0"/>
        <v>37.28165938864629</v>
      </c>
    </row>
    <row r="62" spans="1:9" ht="22.5" x14ac:dyDescent="0.25">
      <c r="A62" s="61" t="s">
        <v>171</v>
      </c>
      <c r="B62" s="62">
        <v>946</v>
      </c>
      <c r="C62" s="62" t="s">
        <v>154</v>
      </c>
      <c r="D62" s="62" t="s">
        <v>120</v>
      </c>
      <c r="E62" s="62" t="s">
        <v>365</v>
      </c>
      <c r="F62" s="62" t="s">
        <v>172</v>
      </c>
      <c r="G62" s="63">
        <f>G63+G64</f>
        <v>9160</v>
      </c>
      <c r="H62" s="63">
        <f>H63+H64</f>
        <v>3415</v>
      </c>
      <c r="I62" s="151">
        <f t="shared" si="0"/>
        <v>37.28165938864629</v>
      </c>
    </row>
    <row r="63" spans="1:9" x14ac:dyDescent="0.25">
      <c r="A63" s="61" t="s">
        <v>173</v>
      </c>
      <c r="B63" s="62">
        <v>946</v>
      </c>
      <c r="C63" s="62" t="s">
        <v>154</v>
      </c>
      <c r="D63" s="62" t="s">
        <v>120</v>
      </c>
      <c r="E63" s="62" t="s">
        <v>365</v>
      </c>
      <c r="F63" s="62" t="s">
        <v>174</v>
      </c>
      <c r="G63" s="63">
        <v>9160</v>
      </c>
      <c r="H63" s="63">
        <v>3415</v>
      </c>
      <c r="I63" s="151">
        <f t="shared" si="0"/>
        <v>37.28165938864629</v>
      </c>
    </row>
    <row r="64" spans="1:9" ht="22.5" x14ac:dyDescent="0.25">
      <c r="A64" s="61" t="s">
        <v>183</v>
      </c>
      <c r="B64" s="62">
        <v>946</v>
      </c>
      <c r="C64" s="62" t="s">
        <v>154</v>
      </c>
      <c r="D64" s="62" t="s">
        <v>120</v>
      </c>
      <c r="E64" s="62" t="s">
        <v>365</v>
      </c>
      <c r="F64" s="62" t="s">
        <v>184</v>
      </c>
      <c r="G64" s="63"/>
      <c r="H64" s="63"/>
      <c r="I64" s="151"/>
    </row>
    <row r="65" spans="1:9" ht="33.75" x14ac:dyDescent="0.25">
      <c r="A65" s="61" t="s">
        <v>185</v>
      </c>
      <c r="B65" s="62">
        <v>946</v>
      </c>
      <c r="C65" s="62" t="s">
        <v>154</v>
      </c>
      <c r="D65" s="62" t="s">
        <v>120</v>
      </c>
      <c r="E65" s="62" t="s">
        <v>366</v>
      </c>
      <c r="F65" s="62"/>
      <c r="G65" s="63">
        <f>G66+G70</f>
        <v>2482.9</v>
      </c>
      <c r="H65" s="63">
        <f>H66+H70</f>
        <v>1019.1000000000001</v>
      </c>
      <c r="I65" s="151">
        <f t="shared" si="0"/>
        <v>41.044746063071415</v>
      </c>
    </row>
    <row r="66" spans="1:9" ht="22.5" x14ac:dyDescent="0.25">
      <c r="A66" s="61" t="s">
        <v>114</v>
      </c>
      <c r="B66" s="62">
        <v>946</v>
      </c>
      <c r="C66" s="62" t="s">
        <v>154</v>
      </c>
      <c r="D66" s="62" t="s">
        <v>120</v>
      </c>
      <c r="E66" s="62" t="s">
        <v>366</v>
      </c>
      <c r="F66" s="62" t="s">
        <v>161</v>
      </c>
      <c r="G66" s="63">
        <f>G67</f>
        <v>2386.5</v>
      </c>
      <c r="H66" s="63">
        <f>H67</f>
        <v>950.40000000000009</v>
      </c>
      <c r="I66" s="151">
        <f t="shared" si="0"/>
        <v>39.824010056568206</v>
      </c>
    </row>
    <row r="67" spans="1:9" ht="22.5" x14ac:dyDescent="0.25">
      <c r="A67" s="61" t="s">
        <v>115</v>
      </c>
      <c r="B67" s="62">
        <v>946</v>
      </c>
      <c r="C67" s="62" t="s">
        <v>154</v>
      </c>
      <c r="D67" s="62" t="s">
        <v>120</v>
      </c>
      <c r="E67" s="62" t="s">
        <v>366</v>
      </c>
      <c r="F67" s="62" t="s">
        <v>162</v>
      </c>
      <c r="G67" s="63">
        <f>G68+G69</f>
        <v>2386.5</v>
      </c>
      <c r="H67" s="63">
        <f>H68+H69</f>
        <v>950.40000000000009</v>
      </c>
      <c r="I67" s="151">
        <f t="shared" si="0"/>
        <v>39.824010056568206</v>
      </c>
    </row>
    <row r="68" spans="1:9" ht="22.5" x14ac:dyDescent="0.25">
      <c r="A68" s="61" t="s">
        <v>179</v>
      </c>
      <c r="B68" s="62">
        <v>946</v>
      </c>
      <c r="C68" s="62" t="s">
        <v>154</v>
      </c>
      <c r="D68" s="62" t="s">
        <v>120</v>
      </c>
      <c r="E68" s="62" t="s">
        <v>366</v>
      </c>
      <c r="F68" s="62" t="s">
        <v>186</v>
      </c>
      <c r="G68" s="63">
        <v>266.10000000000002</v>
      </c>
      <c r="H68" s="63">
        <v>101.7</v>
      </c>
      <c r="I68" s="151">
        <f t="shared" si="0"/>
        <v>38.218714768883878</v>
      </c>
    </row>
    <row r="69" spans="1:9" ht="22.5" x14ac:dyDescent="0.25">
      <c r="A69" s="61" t="s">
        <v>116</v>
      </c>
      <c r="B69" s="62">
        <v>946</v>
      </c>
      <c r="C69" s="62" t="s">
        <v>154</v>
      </c>
      <c r="D69" s="62" t="s">
        <v>120</v>
      </c>
      <c r="E69" s="62" t="s">
        <v>366</v>
      </c>
      <c r="F69" s="62" t="s">
        <v>163</v>
      </c>
      <c r="G69" s="63">
        <v>2120.4</v>
      </c>
      <c r="H69" s="63">
        <v>848.7</v>
      </c>
      <c r="I69" s="151">
        <f t="shared" si="0"/>
        <v>40.025466893039045</v>
      </c>
    </row>
    <row r="70" spans="1:9" x14ac:dyDescent="0.25">
      <c r="A70" s="61" t="s">
        <v>187</v>
      </c>
      <c r="B70" s="62">
        <v>946</v>
      </c>
      <c r="C70" s="62" t="s">
        <v>154</v>
      </c>
      <c r="D70" s="62" t="s">
        <v>120</v>
      </c>
      <c r="E70" s="62" t="s">
        <v>366</v>
      </c>
      <c r="F70" s="62" t="s">
        <v>188</v>
      </c>
      <c r="G70" s="63">
        <f>G71</f>
        <v>96.4</v>
      </c>
      <c r="H70" s="63">
        <f>H71</f>
        <v>68.7</v>
      </c>
      <c r="I70" s="151">
        <f t="shared" si="0"/>
        <v>71.265560165975103</v>
      </c>
    </row>
    <row r="71" spans="1:9" ht="33.75" x14ac:dyDescent="0.25">
      <c r="A71" s="61" t="s">
        <v>189</v>
      </c>
      <c r="B71" s="62">
        <v>946</v>
      </c>
      <c r="C71" s="62" t="s">
        <v>154</v>
      </c>
      <c r="D71" s="62" t="s">
        <v>120</v>
      </c>
      <c r="E71" s="62" t="s">
        <v>366</v>
      </c>
      <c r="F71" s="62" t="s">
        <v>190</v>
      </c>
      <c r="G71" s="63">
        <f>G72+G73+G74</f>
        <v>96.4</v>
      </c>
      <c r="H71" s="63">
        <f>H72+H73+H74</f>
        <v>68.7</v>
      </c>
      <c r="I71" s="151">
        <f t="shared" si="0"/>
        <v>71.265560165975103</v>
      </c>
    </row>
    <row r="72" spans="1:9" ht="22.5" x14ac:dyDescent="0.25">
      <c r="A72" s="61" t="s">
        <v>191</v>
      </c>
      <c r="B72" s="62">
        <v>946</v>
      </c>
      <c r="C72" s="62" t="s">
        <v>154</v>
      </c>
      <c r="D72" s="62" t="s">
        <v>120</v>
      </c>
      <c r="E72" s="62" t="s">
        <v>366</v>
      </c>
      <c r="F72" s="62" t="s">
        <v>192</v>
      </c>
      <c r="G72" s="63">
        <v>66.400000000000006</v>
      </c>
      <c r="H72" s="63">
        <v>62.7</v>
      </c>
      <c r="I72" s="151">
        <f t="shared" si="0"/>
        <v>94.42771084337349</v>
      </c>
    </row>
    <row r="73" spans="1:9" x14ac:dyDescent="0.25">
      <c r="A73" s="61" t="s">
        <v>193</v>
      </c>
      <c r="B73" s="62">
        <v>946</v>
      </c>
      <c r="C73" s="62" t="s">
        <v>154</v>
      </c>
      <c r="D73" s="62" t="s">
        <v>120</v>
      </c>
      <c r="E73" s="62" t="s">
        <v>366</v>
      </c>
      <c r="F73" s="62">
        <v>852</v>
      </c>
      <c r="G73" s="63">
        <v>28.2</v>
      </c>
      <c r="H73" s="63">
        <v>4.2</v>
      </c>
      <c r="I73" s="151">
        <f t="shared" si="0"/>
        <v>14.893617021276595</v>
      </c>
    </row>
    <row r="74" spans="1:9" x14ac:dyDescent="0.25">
      <c r="A74" s="61" t="s">
        <v>422</v>
      </c>
      <c r="B74" s="62">
        <v>946</v>
      </c>
      <c r="C74" s="62" t="s">
        <v>154</v>
      </c>
      <c r="D74" s="62" t="s">
        <v>120</v>
      </c>
      <c r="E74" s="62" t="s">
        <v>366</v>
      </c>
      <c r="F74" s="62">
        <v>853</v>
      </c>
      <c r="G74" s="63">
        <v>1.8</v>
      </c>
      <c r="H74" s="63">
        <v>1.8</v>
      </c>
      <c r="I74" s="151">
        <f t="shared" ref="I74" si="4">H74*100/G74</f>
        <v>100</v>
      </c>
    </row>
    <row r="75" spans="1:9" x14ac:dyDescent="0.25">
      <c r="A75" s="58" t="s">
        <v>367</v>
      </c>
      <c r="B75" s="59">
        <v>946</v>
      </c>
      <c r="C75" s="59" t="s">
        <v>154</v>
      </c>
      <c r="D75" s="59" t="s">
        <v>123</v>
      </c>
      <c r="E75" s="59"/>
      <c r="F75" s="59"/>
      <c r="G75" s="60">
        <v>25.3</v>
      </c>
    </row>
    <row r="76" spans="1:9" ht="22.5" x14ac:dyDescent="0.25">
      <c r="A76" s="61" t="s">
        <v>114</v>
      </c>
      <c r="B76" s="62">
        <v>946</v>
      </c>
      <c r="C76" s="62" t="s">
        <v>154</v>
      </c>
      <c r="D76" s="62" t="s">
        <v>123</v>
      </c>
      <c r="E76" s="62" t="s">
        <v>368</v>
      </c>
      <c r="F76" s="62">
        <v>200</v>
      </c>
      <c r="G76" s="63">
        <v>25.3</v>
      </c>
    </row>
    <row r="77" spans="1:9" ht="22.5" x14ac:dyDescent="0.25">
      <c r="A77" s="61" t="s">
        <v>115</v>
      </c>
      <c r="B77" s="62">
        <v>946</v>
      </c>
      <c r="C77" s="62" t="s">
        <v>154</v>
      </c>
      <c r="D77" s="62" t="s">
        <v>123</v>
      </c>
      <c r="E77" s="62" t="s">
        <v>368</v>
      </c>
      <c r="F77" s="62">
        <v>240</v>
      </c>
      <c r="G77" s="63">
        <v>25.3</v>
      </c>
    </row>
    <row r="78" spans="1:9" ht="22.5" x14ac:dyDescent="0.25">
      <c r="A78" s="61" t="s">
        <v>116</v>
      </c>
      <c r="B78" s="62">
        <v>946</v>
      </c>
      <c r="C78" s="62" t="s">
        <v>154</v>
      </c>
      <c r="D78" s="62" t="s">
        <v>123</v>
      </c>
      <c r="E78" s="62" t="s">
        <v>368</v>
      </c>
      <c r="F78" s="62">
        <v>244</v>
      </c>
      <c r="G78" s="63">
        <v>25.3</v>
      </c>
    </row>
    <row r="79" spans="1:9" x14ac:dyDescent="0.25">
      <c r="A79" s="58" t="s">
        <v>201</v>
      </c>
      <c r="B79" s="62">
        <v>946</v>
      </c>
      <c r="C79" s="59" t="s">
        <v>154</v>
      </c>
      <c r="D79" s="59" t="s">
        <v>131</v>
      </c>
      <c r="E79" s="59"/>
      <c r="F79" s="59"/>
      <c r="G79" s="60">
        <v>471.1</v>
      </c>
      <c r="H79" s="60"/>
      <c r="I79" s="150">
        <f t="shared" si="0"/>
        <v>0</v>
      </c>
    </row>
    <row r="80" spans="1:9" x14ac:dyDescent="0.25">
      <c r="A80" s="61" t="s">
        <v>202</v>
      </c>
      <c r="B80" s="62">
        <v>946</v>
      </c>
      <c r="C80" s="62" t="s">
        <v>154</v>
      </c>
      <c r="D80" s="62" t="s">
        <v>131</v>
      </c>
      <c r="E80" s="62" t="s">
        <v>375</v>
      </c>
      <c r="F80" s="62"/>
      <c r="G80" s="63">
        <v>471.1</v>
      </c>
      <c r="H80" s="63"/>
      <c r="I80" s="151">
        <f t="shared" si="0"/>
        <v>0</v>
      </c>
    </row>
    <row r="81" spans="1:9" ht="22.5" x14ac:dyDescent="0.25">
      <c r="A81" s="61" t="s">
        <v>114</v>
      </c>
      <c r="B81" s="62">
        <v>946</v>
      </c>
      <c r="C81" s="62" t="s">
        <v>154</v>
      </c>
      <c r="D81" s="62" t="s">
        <v>131</v>
      </c>
      <c r="E81" s="62" t="s">
        <v>375</v>
      </c>
      <c r="F81" s="62">
        <v>200</v>
      </c>
      <c r="G81" s="63">
        <v>471.1</v>
      </c>
      <c r="H81" s="63"/>
      <c r="I81" s="151">
        <f t="shared" si="0"/>
        <v>0</v>
      </c>
    </row>
    <row r="82" spans="1:9" ht="22.5" x14ac:dyDescent="0.25">
      <c r="A82" s="61" t="s">
        <v>115</v>
      </c>
      <c r="B82" s="62">
        <v>946</v>
      </c>
      <c r="C82" s="62" t="s">
        <v>154</v>
      </c>
      <c r="D82" s="62" t="s">
        <v>131</v>
      </c>
      <c r="E82" s="62" t="s">
        <v>375</v>
      </c>
      <c r="F82" s="62">
        <v>240</v>
      </c>
      <c r="G82" s="63">
        <v>471.1</v>
      </c>
      <c r="H82" s="63"/>
      <c r="I82" s="151">
        <f t="shared" si="0"/>
        <v>0</v>
      </c>
    </row>
    <row r="83" spans="1:9" ht="22.5" x14ac:dyDescent="0.25">
      <c r="A83" s="61" t="s">
        <v>116</v>
      </c>
      <c r="B83" s="62">
        <v>946</v>
      </c>
      <c r="C83" s="62" t="s">
        <v>154</v>
      </c>
      <c r="D83" s="62" t="s">
        <v>131</v>
      </c>
      <c r="E83" s="62" t="s">
        <v>375</v>
      </c>
      <c r="F83" s="62">
        <v>244</v>
      </c>
      <c r="G83" s="63">
        <v>471.1</v>
      </c>
      <c r="H83" s="63"/>
      <c r="I83" s="151">
        <f t="shared" si="0"/>
        <v>0</v>
      </c>
    </row>
    <row r="84" spans="1:9" x14ac:dyDescent="0.25">
      <c r="A84" s="58" t="s">
        <v>203</v>
      </c>
      <c r="B84" s="59">
        <v>946</v>
      </c>
      <c r="C84" s="59" t="s">
        <v>154</v>
      </c>
      <c r="D84" s="59" t="s">
        <v>159</v>
      </c>
      <c r="E84" s="59" t="s">
        <v>167</v>
      </c>
      <c r="F84" s="65" t="s">
        <v>122</v>
      </c>
      <c r="G84" s="66">
        <v>250</v>
      </c>
      <c r="H84" s="66">
        <v>15</v>
      </c>
      <c r="I84" s="150">
        <f t="shared" si="0"/>
        <v>6</v>
      </c>
    </row>
    <row r="85" spans="1:9" x14ac:dyDescent="0.25">
      <c r="A85" s="61" t="s">
        <v>203</v>
      </c>
      <c r="B85" s="62">
        <v>946</v>
      </c>
      <c r="C85" s="62" t="s">
        <v>154</v>
      </c>
      <c r="D85" s="62" t="s">
        <v>159</v>
      </c>
      <c r="E85" s="62" t="s">
        <v>376</v>
      </c>
      <c r="F85" s="62" t="s">
        <v>122</v>
      </c>
      <c r="G85" s="63">
        <v>250</v>
      </c>
      <c r="H85" s="63">
        <v>15</v>
      </c>
      <c r="I85" s="151">
        <f t="shared" si="0"/>
        <v>6</v>
      </c>
    </row>
    <row r="86" spans="1:9" ht="22.5" x14ac:dyDescent="0.25">
      <c r="A86" s="61" t="s">
        <v>296</v>
      </c>
      <c r="B86" s="62">
        <v>946</v>
      </c>
      <c r="C86" s="62" t="s">
        <v>154</v>
      </c>
      <c r="D86" s="62" t="s">
        <v>159</v>
      </c>
      <c r="E86" s="62" t="s">
        <v>376</v>
      </c>
      <c r="F86" s="62" t="s">
        <v>122</v>
      </c>
      <c r="G86" s="63">
        <v>250</v>
      </c>
      <c r="H86" s="63">
        <v>15</v>
      </c>
      <c r="I86" s="151">
        <f t="shared" ref="I86:I155" si="5">H86*100/G86</f>
        <v>6</v>
      </c>
    </row>
    <row r="87" spans="1:9" x14ac:dyDescent="0.25">
      <c r="A87" s="61" t="s">
        <v>187</v>
      </c>
      <c r="B87" s="62">
        <v>946</v>
      </c>
      <c r="C87" s="62" t="s">
        <v>154</v>
      </c>
      <c r="D87" s="62" t="s">
        <v>159</v>
      </c>
      <c r="E87" s="62" t="s">
        <v>376</v>
      </c>
      <c r="F87" s="62" t="s">
        <v>188</v>
      </c>
      <c r="G87" s="63">
        <v>250</v>
      </c>
      <c r="H87" s="63">
        <v>15</v>
      </c>
      <c r="I87" s="151">
        <f t="shared" si="5"/>
        <v>6</v>
      </c>
    </row>
    <row r="88" spans="1:9" x14ac:dyDescent="0.25">
      <c r="A88" s="61" t="s">
        <v>205</v>
      </c>
      <c r="B88" s="62">
        <v>946</v>
      </c>
      <c r="C88" s="62" t="s">
        <v>154</v>
      </c>
      <c r="D88" s="62" t="s">
        <v>159</v>
      </c>
      <c r="E88" s="62" t="s">
        <v>376</v>
      </c>
      <c r="F88" s="62" t="s">
        <v>206</v>
      </c>
      <c r="G88" s="63">
        <v>250</v>
      </c>
      <c r="H88" s="63">
        <v>15</v>
      </c>
      <c r="I88" s="151">
        <f t="shared" si="5"/>
        <v>6</v>
      </c>
    </row>
    <row r="89" spans="1:9" x14ac:dyDescent="0.25">
      <c r="A89" s="58" t="s">
        <v>207</v>
      </c>
      <c r="B89" s="62">
        <v>946</v>
      </c>
      <c r="C89" s="59" t="s">
        <v>154</v>
      </c>
      <c r="D89" s="59">
        <v>13</v>
      </c>
      <c r="E89" s="59"/>
      <c r="F89" s="59"/>
      <c r="G89" s="60">
        <f>G90+G101+G97</f>
        <v>4723.8</v>
      </c>
      <c r="H89" s="60">
        <f>H90+H101+H97</f>
        <v>729.67</v>
      </c>
      <c r="I89" s="150">
        <f t="shared" si="5"/>
        <v>15.446674287649772</v>
      </c>
    </row>
    <row r="90" spans="1:9" ht="45" x14ac:dyDescent="0.25">
      <c r="A90" s="61" t="s">
        <v>212</v>
      </c>
      <c r="B90" s="62">
        <v>946</v>
      </c>
      <c r="C90" s="62" t="s">
        <v>154</v>
      </c>
      <c r="D90" s="62">
        <v>13</v>
      </c>
      <c r="E90" s="62" t="s">
        <v>378</v>
      </c>
      <c r="F90" s="62"/>
      <c r="G90" s="63">
        <f>G91+G94</f>
        <v>372</v>
      </c>
      <c r="H90" s="63">
        <f>H91+H94</f>
        <v>87.42</v>
      </c>
      <c r="I90" s="151">
        <f t="shared" si="5"/>
        <v>23.5</v>
      </c>
    </row>
    <row r="91" spans="1:9" ht="56.25" x14ac:dyDescent="0.25">
      <c r="A91" s="61" t="s">
        <v>213</v>
      </c>
      <c r="B91" s="62">
        <v>946</v>
      </c>
      <c r="C91" s="62" t="s">
        <v>154</v>
      </c>
      <c r="D91" s="62">
        <v>13</v>
      </c>
      <c r="E91" s="62" t="s">
        <v>378</v>
      </c>
      <c r="F91" s="62">
        <v>100</v>
      </c>
      <c r="G91" s="63">
        <v>372</v>
      </c>
      <c r="H91" s="63">
        <v>87.42</v>
      </c>
      <c r="I91" s="151">
        <f t="shared" si="5"/>
        <v>23.5</v>
      </c>
    </row>
    <row r="92" spans="1:9" ht="22.5" x14ac:dyDescent="0.25">
      <c r="A92" s="61" t="s">
        <v>171</v>
      </c>
      <c r="B92" s="62">
        <v>946</v>
      </c>
      <c r="C92" s="62" t="s">
        <v>154</v>
      </c>
      <c r="D92" s="62">
        <v>13</v>
      </c>
      <c r="E92" s="62" t="s">
        <v>378</v>
      </c>
      <c r="F92" s="62">
        <v>120</v>
      </c>
      <c r="G92" s="63">
        <v>372</v>
      </c>
      <c r="H92" s="63">
        <v>87.42</v>
      </c>
      <c r="I92" s="151">
        <f t="shared" si="5"/>
        <v>23.5</v>
      </c>
    </row>
    <row r="93" spans="1:9" x14ac:dyDescent="0.25">
      <c r="A93" s="61" t="s">
        <v>173</v>
      </c>
      <c r="B93" s="62">
        <v>946</v>
      </c>
      <c r="C93" s="62" t="s">
        <v>154</v>
      </c>
      <c r="D93" s="62">
        <v>13</v>
      </c>
      <c r="E93" s="62" t="s">
        <v>378</v>
      </c>
      <c r="F93" s="62">
        <v>121</v>
      </c>
      <c r="G93" s="63">
        <v>372</v>
      </c>
      <c r="H93" s="63">
        <v>87.42</v>
      </c>
      <c r="I93" s="151">
        <f t="shared" si="5"/>
        <v>23.5</v>
      </c>
    </row>
    <row r="94" spans="1:9" ht="22.5" x14ac:dyDescent="0.25">
      <c r="A94" s="61" t="s">
        <v>114</v>
      </c>
      <c r="B94" s="62">
        <v>946</v>
      </c>
      <c r="C94" s="62" t="s">
        <v>154</v>
      </c>
      <c r="D94" s="62">
        <v>13</v>
      </c>
      <c r="E94" s="62" t="s">
        <v>378</v>
      </c>
      <c r="F94" s="62">
        <v>200</v>
      </c>
      <c r="G94" s="63"/>
      <c r="H94" s="63"/>
      <c r="I94" s="151"/>
    </row>
    <row r="95" spans="1:9" ht="22.5" x14ac:dyDescent="0.25">
      <c r="A95" s="61" t="s">
        <v>115</v>
      </c>
      <c r="B95" s="62">
        <v>946</v>
      </c>
      <c r="C95" s="62" t="s">
        <v>154</v>
      </c>
      <c r="D95" s="62">
        <v>13</v>
      </c>
      <c r="E95" s="62" t="s">
        <v>378</v>
      </c>
      <c r="F95" s="62">
        <v>240</v>
      </c>
      <c r="G95" s="63"/>
      <c r="H95" s="63"/>
      <c r="I95" s="151"/>
    </row>
    <row r="96" spans="1:9" ht="22.5" x14ac:dyDescent="0.25">
      <c r="A96" s="61" t="s">
        <v>116</v>
      </c>
      <c r="B96" s="62">
        <v>946</v>
      </c>
      <c r="C96" s="62" t="s">
        <v>154</v>
      </c>
      <c r="D96" s="62">
        <v>13</v>
      </c>
      <c r="E96" s="62" t="s">
        <v>378</v>
      </c>
      <c r="F96" s="62">
        <v>244</v>
      </c>
      <c r="G96" s="63"/>
      <c r="H96" s="63"/>
      <c r="I96" s="151"/>
    </row>
    <row r="97" spans="1:9" ht="22.5" x14ac:dyDescent="0.25">
      <c r="A97" s="61" t="s">
        <v>208</v>
      </c>
      <c r="B97" s="62">
        <v>946</v>
      </c>
      <c r="C97" s="62" t="s">
        <v>154</v>
      </c>
      <c r="D97" s="62">
        <v>13</v>
      </c>
      <c r="E97" s="62"/>
      <c r="F97" s="62"/>
      <c r="G97" s="63">
        <v>1</v>
      </c>
    </row>
    <row r="98" spans="1:9" ht="22.5" x14ac:dyDescent="0.25">
      <c r="A98" s="61" t="s">
        <v>209</v>
      </c>
      <c r="B98" s="62">
        <v>946</v>
      </c>
      <c r="C98" s="62" t="s">
        <v>154</v>
      </c>
      <c r="D98" s="62">
        <v>13</v>
      </c>
      <c r="E98" s="62" t="s">
        <v>377</v>
      </c>
      <c r="F98" s="62">
        <v>200</v>
      </c>
      <c r="G98" s="63">
        <v>1</v>
      </c>
    </row>
    <row r="99" spans="1:9" x14ac:dyDescent="0.25">
      <c r="A99" s="61" t="s">
        <v>210</v>
      </c>
      <c r="B99" s="62">
        <v>916</v>
      </c>
      <c r="C99" s="62" t="s">
        <v>154</v>
      </c>
      <c r="D99" s="62">
        <v>13</v>
      </c>
      <c r="E99" s="62" t="s">
        <v>377</v>
      </c>
      <c r="F99" s="62">
        <v>240</v>
      </c>
      <c r="G99" s="63">
        <v>1</v>
      </c>
    </row>
    <row r="100" spans="1:9" ht="22.5" x14ac:dyDescent="0.25">
      <c r="A100" s="61" t="s">
        <v>211</v>
      </c>
      <c r="B100" s="62">
        <v>913</v>
      </c>
      <c r="C100" s="62" t="s">
        <v>154</v>
      </c>
      <c r="D100" s="62">
        <v>13</v>
      </c>
      <c r="E100" s="62" t="s">
        <v>377</v>
      </c>
      <c r="F100" s="62">
        <v>244</v>
      </c>
      <c r="G100" s="63">
        <v>1</v>
      </c>
    </row>
    <row r="101" spans="1:9" ht="22.5" x14ac:dyDescent="0.25">
      <c r="A101" s="61" t="s">
        <v>214</v>
      </c>
      <c r="B101" s="62">
        <v>946</v>
      </c>
      <c r="C101" s="62" t="s">
        <v>154</v>
      </c>
      <c r="D101" s="62">
        <v>13</v>
      </c>
      <c r="E101" s="59"/>
      <c r="F101" s="59"/>
      <c r="G101" s="63">
        <v>4350.8</v>
      </c>
      <c r="H101" s="63">
        <v>642.25</v>
      </c>
      <c r="I101" s="151">
        <f t="shared" si="5"/>
        <v>14.761653029327938</v>
      </c>
    </row>
    <row r="102" spans="1:9" ht="56.25" x14ac:dyDescent="0.25">
      <c r="A102" s="61" t="s">
        <v>213</v>
      </c>
      <c r="B102" s="62">
        <v>946</v>
      </c>
      <c r="C102" s="62" t="s">
        <v>154</v>
      </c>
      <c r="D102" s="62">
        <v>13</v>
      </c>
      <c r="E102" s="62" t="s">
        <v>379</v>
      </c>
      <c r="F102" s="62">
        <v>100</v>
      </c>
      <c r="G102" s="63">
        <v>4350.8</v>
      </c>
      <c r="H102" s="63">
        <v>642.25</v>
      </c>
      <c r="I102" s="151">
        <f t="shared" si="5"/>
        <v>14.761653029327938</v>
      </c>
    </row>
    <row r="103" spans="1:9" ht="22.5" x14ac:dyDescent="0.25">
      <c r="A103" s="61" t="s">
        <v>215</v>
      </c>
      <c r="B103" s="62">
        <v>946</v>
      </c>
      <c r="C103" s="62" t="s">
        <v>154</v>
      </c>
      <c r="D103" s="62">
        <v>13</v>
      </c>
      <c r="E103" s="62" t="s">
        <v>379</v>
      </c>
      <c r="F103" s="62">
        <v>110</v>
      </c>
      <c r="G103" s="63">
        <v>4350.8</v>
      </c>
      <c r="H103" s="63">
        <v>642.25</v>
      </c>
      <c r="I103" s="151">
        <f t="shared" si="5"/>
        <v>14.761653029327938</v>
      </c>
    </row>
    <row r="104" spans="1:9" x14ac:dyDescent="0.25">
      <c r="A104" s="61" t="s">
        <v>173</v>
      </c>
      <c r="B104" s="62">
        <v>946</v>
      </c>
      <c r="C104" s="62" t="s">
        <v>154</v>
      </c>
      <c r="D104" s="62">
        <v>13</v>
      </c>
      <c r="E104" s="62" t="s">
        <v>379</v>
      </c>
      <c r="F104" s="62">
        <v>111</v>
      </c>
      <c r="G104" s="63">
        <v>4350.8</v>
      </c>
      <c r="H104" s="63">
        <v>642.25</v>
      </c>
      <c r="I104" s="151">
        <f t="shared" si="5"/>
        <v>14.761653029327938</v>
      </c>
    </row>
    <row r="105" spans="1:9" ht="21" x14ac:dyDescent="0.25">
      <c r="A105" s="58" t="s">
        <v>225</v>
      </c>
      <c r="B105" s="59">
        <v>946</v>
      </c>
      <c r="C105" s="59" t="s">
        <v>112</v>
      </c>
      <c r="D105" s="59"/>
      <c r="E105" s="59"/>
      <c r="F105" s="59"/>
      <c r="G105" s="60">
        <f>G106+G115</f>
        <v>1280.9000000000001</v>
      </c>
      <c r="H105" s="60">
        <f>H106+H115</f>
        <v>214.8</v>
      </c>
      <c r="I105" s="150">
        <f t="shared" si="5"/>
        <v>16.769458974158795</v>
      </c>
    </row>
    <row r="106" spans="1:9" ht="42" x14ac:dyDescent="0.25">
      <c r="A106" s="58" t="s">
        <v>226</v>
      </c>
      <c r="B106" s="59">
        <v>946</v>
      </c>
      <c r="C106" s="59" t="s">
        <v>112</v>
      </c>
      <c r="D106" s="59" t="s">
        <v>227</v>
      </c>
      <c r="E106" s="59"/>
      <c r="F106" s="59"/>
      <c r="G106" s="60">
        <f>G107</f>
        <v>1065.9000000000001</v>
      </c>
      <c r="H106" s="60">
        <f>H107</f>
        <v>214.8</v>
      </c>
      <c r="I106" s="150">
        <f t="shared" si="5"/>
        <v>20.151984238671542</v>
      </c>
    </row>
    <row r="107" spans="1:9" ht="33.75" x14ac:dyDescent="0.25">
      <c r="A107" s="61" t="s">
        <v>228</v>
      </c>
      <c r="B107" s="62">
        <v>946</v>
      </c>
      <c r="C107" s="62" t="s">
        <v>112</v>
      </c>
      <c r="D107" s="62" t="s">
        <v>227</v>
      </c>
      <c r="E107" s="62" t="s">
        <v>381</v>
      </c>
      <c r="F107" s="62"/>
      <c r="G107" s="63">
        <f>G108+G112</f>
        <v>1065.9000000000001</v>
      </c>
      <c r="H107" s="63">
        <f>H108+H112</f>
        <v>214.8</v>
      </c>
      <c r="I107" s="151">
        <f t="shared" si="5"/>
        <v>20.151984238671542</v>
      </c>
    </row>
    <row r="108" spans="1:9" ht="33.75" x14ac:dyDescent="0.25">
      <c r="A108" s="61" t="s">
        <v>229</v>
      </c>
      <c r="B108" s="62">
        <v>946</v>
      </c>
      <c r="C108" s="62" t="s">
        <v>112</v>
      </c>
      <c r="D108" s="62" t="s">
        <v>227</v>
      </c>
      <c r="E108" s="62" t="s">
        <v>381</v>
      </c>
      <c r="F108" s="62"/>
      <c r="G108" s="63">
        <f>G109</f>
        <v>969</v>
      </c>
      <c r="H108" s="63">
        <f t="shared" ref="H108" si="6">H109</f>
        <v>211.8</v>
      </c>
      <c r="I108" s="151">
        <f t="shared" si="5"/>
        <v>21.857585139318886</v>
      </c>
    </row>
    <row r="109" spans="1:9" ht="56.25" x14ac:dyDescent="0.25">
      <c r="A109" s="61" t="s">
        <v>213</v>
      </c>
      <c r="B109" s="62">
        <v>946</v>
      </c>
      <c r="C109" s="62" t="s">
        <v>112</v>
      </c>
      <c r="D109" s="62" t="s">
        <v>227</v>
      </c>
      <c r="E109" s="62" t="s">
        <v>381</v>
      </c>
      <c r="F109" s="62">
        <v>100</v>
      </c>
      <c r="G109" s="63">
        <v>969</v>
      </c>
      <c r="H109" s="63">
        <v>211.8</v>
      </c>
      <c r="I109" s="151">
        <f t="shared" si="5"/>
        <v>21.857585139318886</v>
      </c>
    </row>
    <row r="110" spans="1:9" ht="22.5" x14ac:dyDescent="0.25">
      <c r="A110" s="61" t="s">
        <v>171</v>
      </c>
      <c r="B110" s="62">
        <v>946</v>
      </c>
      <c r="C110" s="62" t="s">
        <v>112</v>
      </c>
      <c r="D110" s="62" t="s">
        <v>227</v>
      </c>
      <c r="E110" s="62" t="s">
        <v>381</v>
      </c>
      <c r="F110" s="62">
        <v>110</v>
      </c>
      <c r="G110" s="63">
        <v>969</v>
      </c>
      <c r="H110" s="63">
        <v>211.8</v>
      </c>
      <c r="I110" s="151">
        <f t="shared" si="5"/>
        <v>21.857585139318886</v>
      </c>
    </row>
    <row r="111" spans="1:9" x14ac:dyDescent="0.25">
      <c r="A111" s="61" t="s">
        <v>173</v>
      </c>
      <c r="B111" s="62">
        <v>946</v>
      </c>
      <c r="C111" s="62" t="s">
        <v>112</v>
      </c>
      <c r="D111" s="62" t="s">
        <v>227</v>
      </c>
      <c r="E111" s="62" t="s">
        <v>381</v>
      </c>
      <c r="F111" s="62">
        <v>111</v>
      </c>
      <c r="G111" s="63">
        <v>969</v>
      </c>
      <c r="H111" s="63">
        <v>211.8</v>
      </c>
      <c r="I111" s="151">
        <f t="shared" si="5"/>
        <v>21.857585139318886</v>
      </c>
    </row>
    <row r="112" spans="1:9" ht="22.5" x14ac:dyDescent="0.25">
      <c r="A112" s="61" t="s">
        <v>114</v>
      </c>
      <c r="B112" s="62">
        <v>946</v>
      </c>
      <c r="C112" s="62" t="s">
        <v>112</v>
      </c>
      <c r="D112" s="62" t="s">
        <v>227</v>
      </c>
      <c r="E112" s="62" t="s">
        <v>381</v>
      </c>
      <c r="F112" s="62">
        <v>200</v>
      </c>
      <c r="G112" s="63">
        <v>96.9</v>
      </c>
      <c r="H112" s="63">
        <v>3</v>
      </c>
      <c r="I112" s="151">
        <f t="shared" si="5"/>
        <v>3.0959752321981422</v>
      </c>
    </row>
    <row r="113" spans="1:9" ht="22.5" x14ac:dyDescent="0.25">
      <c r="A113" s="61" t="s">
        <v>115</v>
      </c>
      <c r="B113" s="62">
        <v>946</v>
      </c>
      <c r="C113" s="62" t="s">
        <v>112</v>
      </c>
      <c r="D113" s="62" t="s">
        <v>227</v>
      </c>
      <c r="E113" s="62" t="s">
        <v>381</v>
      </c>
      <c r="F113" s="62">
        <v>240</v>
      </c>
      <c r="G113" s="63">
        <v>96.9</v>
      </c>
      <c r="H113" s="63">
        <v>3</v>
      </c>
      <c r="I113" s="151">
        <f t="shared" si="5"/>
        <v>3.0959752321981422</v>
      </c>
    </row>
    <row r="114" spans="1:9" ht="22.5" x14ac:dyDescent="0.25">
      <c r="A114" s="61" t="s">
        <v>116</v>
      </c>
      <c r="B114" s="62">
        <v>946</v>
      </c>
      <c r="C114" s="62" t="s">
        <v>112</v>
      </c>
      <c r="D114" s="62" t="s">
        <v>227</v>
      </c>
      <c r="E114" s="62" t="s">
        <v>381</v>
      </c>
      <c r="F114" s="62">
        <v>244</v>
      </c>
      <c r="G114" s="63">
        <v>96.9</v>
      </c>
      <c r="H114" s="63">
        <v>3</v>
      </c>
      <c r="I114" s="151">
        <f t="shared" si="5"/>
        <v>3.0959752321981422</v>
      </c>
    </row>
    <row r="115" spans="1:9" x14ac:dyDescent="0.25">
      <c r="A115" s="58" t="s">
        <v>111</v>
      </c>
      <c r="B115" s="59">
        <v>946</v>
      </c>
      <c r="C115" s="59" t="s">
        <v>112</v>
      </c>
      <c r="D115" s="59">
        <v>10</v>
      </c>
      <c r="E115" s="59"/>
      <c r="F115" s="59"/>
      <c r="G115" s="60">
        <f>G116+G120+G124</f>
        <v>215</v>
      </c>
      <c r="H115" s="60">
        <f>H116+H120+H124</f>
        <v>0</v>
      </c>
      <c r="I115" s="150">
        <f t="shared" si="5"/>
        <v>0</v>
      </c>
    </row>
    <row r="116" spans="1:9" ht="33.75" x14ac:dyDescent="0.25">
      <c r="A116" s="61" t="s">
        <v>113</v>
      </c>
      <c r="B116" s="62">
        <v>946</v>
      </c>
      <c r="C116" s="62" t="s">
        <v>112</v>
      </c>
      <c r="D116" s="62">
        <v>10</v>
      </c>
      <c r="E116" s="62" t="s">
        <v>340</v>
      </c>
      <c r="F116" s="62"/>
      <c r="G116" s="63">
        <v>145</v>
      </c>
      <c r="H116" s="63"/>
      <c r="I116" s="151">
        <f t="shared" si="5"/>
        <v>0</v>
      </c>
    </row>
    <row r="117" spans="1:9" ht="22.5" x14ac:dyDescent="0.25">
      <c r="A117" s="61" t="s">
        <v>114</v>
      </c>
      <c r="B117" s="62">
        <v>946</v>
      </c>
      <c r="C117" s="62" t="s">
        <v>112</v>
      </c>
      <c r="D117" s="62">
        <v>10</v>
      </c>
      <c r="E117" s="62" t="s">
        <v>340</v>
      </c>
      <c r="F117" s="62">
        <v>200</v>
      </c>
      <c r="G117" s="63">
        <v>145</v>
      </c>
      <c r="H117" s="63"/>
      <c r="I117" s="151">
        <f t="shared" si="5"/>
        <v>0</v>
      </c>
    </row>
    <row r="118" spans="1:9" ht="22.5" x14ac:dyDescent="0.25">
      <c r="A118" s="61" t="s">
        <v>115</v>
      </c>
      <c r="B118" s="62">
        <v>946</v>
      </c>
      <c r="C118" s="62" t="s">
        <v>112</v>
      </c>
      <c r="D118" s="62">
        <v>10</v>
      </c>
      <c r="E118" s="62" t="s">
        <v>340</v>
      </c>
      <c r="F118" s="62">
        <v>240</v>
      </c>
      <c r="G118" s="63">
        <v>145</v>
      </c>
      <c r="H118" s="63"/>
      <c r="I118" s="151">
        <f t="shared" si="5"/>
        <v>0</v>
      </c>
    </row>
    <row r="119" spans="1:9" ht="22.5" x14ac:dyDescent="0.25">
      <c r="A119" s="61" t="s">
        <v>116</v>
      </c>
      <c r="B119" s="62">
        <v>946</v>
      </c>
      <c r="C119" s="62" t="s">
        <v>112</v>
      </c>
      <c r="D119" s="62">
        <v>10</v>
      </c>
      <c r="E119" s="62" t="s">
        <v>340</v>
      </c>
      <c r="F119" s="62">
        <v>244</v>
      </c>
      <c r="G119" s="63">
        <v>145</v>
      </c>
      <c r="H119" s="63"/>
      <c r="I119" s="151">
        <f t="shared" si="5"/>
        <v>0</v>
      </c>
    </row>
    <row r="120" spans="1:9" ht="33.75" x14ac:dyDescent="0.25">
      <c r="A120" s="61" t="s">
        <v>117</v>
      </c>
      <c r="B120" s="62">
        <v>946</v>
      </c>
      <c r="C120" s="62" t="s">
        <v>112</v>
      </c>
      <c r="D120" s="62">
        <v>10</v>
      </c>
      <c r="E120" s="62" t="s">
        <v>340</v>
      </c>
      <c r="F120" s="62"/>
      <c r="G120" s="63">
        <v>20</v>
      </c>
      <c r="H120" s="63"/>
      <c r="I120" s="151">
        <f t="shared" si="5"/>
        <v>0</v>
      </c>
    </row>
    <row r="121" spans="1:9" ht="22.5" x14ac:dyDescent="0.25">
      <c r="A121" s="61" t="s">
        <v>114</v>
      </c>
      <c r="B121" s="62">
        <v>946</v>
      </c>
      <c r="C121" s="62" t="s">
        <v>112</v>
      </c>
      <c r="D121" s="62">
        <v>10</v>
      </c>
      <c r="E121" s="62" t="s">
        <v>340</v>
      </c>
      <c r="F121" s="62">
        <v>200</v>
      </c>
      <c r="G121" s="63">
        <v>20</v>
      </c>
      <c r="H121" s="63"/>
      <c r="I121" s="151">
        <f t="shared" si="5"/>
        <v>0</v>
      </c>
    </row>
    <row r="122" spans="1:9" ht="22.5" x14ac:dyDescent="0.25">
      <c r="A122" s="61" t="s">
        <v>115</v>
      </c>
      <c r="B122" s="62">
        <v>946</v>
      </c>
      <c r="C122" s="62" t="s">
        <v>112</v>
      </c>
      <c r="D122" s="62">
        <v>10</v>
      </c>
      <c r="E122" s="62" t="s">
        <v>340</v>
      </c>
      <c r="F122" s="62">
        <v>240</v>
      </c>
      <c r="G122" s="63">
        <v>20</v>
      </c>
      <c r="H122" s="63"/>
      <c r="I122" s="151">
        <f t="shared" si="5"/>
        <v>0</v>
      </c>
    </row>
    <row r="123" spans="1:9" ht="22.5" x14ac:dyDescent="0.25">
      <c r="A123" s="61" t="s">
        <v>116</v>
      </c>
      <c r="B123" s="62">
        <v>946</v>
      </c>
      <c r="C123" s="62" t="s">
        <v>112</v>
      </c>
      <c r="D123" s="62">
        <v>10</v>
      </c>
      <c r="E123" s="62" t="s">
        <v>340</v>
      </c>
      <c r="F123" s="62">
        <v>244</v>
      </c>
      <c r="G123" s="63">
        <v>20</v>
      </c>
      <c r="H123" s="63"/>
      <c r="I123" s="151">
        <f t="shared" si="5"/>
        <v>0</v>
      </c>
    </row>
    <row r="124" spans="1:9" ht="22.5" x14ac:dyDescent="0.25">
      <c r="A124" s="61" t="s">
        <v>118</v>
      </c>
      <c r="B124" s="62">
        <v>946</v>
      </c>
      <c r="C124" s="62" t="s">
        <v>112</v>
      </c>
      <c r="D124" s="62">
        <v>10</v>
      </c>
      <c r="E124" s="62" t="s">
        <v>340</v>
      </c>
      <c r="F124" s="62"/>
      <c r="G124" s="63">
        <v>50</v>
      </c>
      <c r="H124" s="63"/>
      <c r="I124" s="151">
        <f t="shared" si="5"/>
        <v>0</v>
      </c>
    </row>
    <row r="125" spans="1:9" ht="22.5" x14ac:dyDescent="0.25">
      <c r="A125" s="61" t="s">
        <v>114</v>
      </c>
      <c r="B125" s="62">
        <v>946</v>
      </c>
      <c r="C125" s="62" t="s">
        <v>112</v>
      </c>
      <c r="D125" s="62">
        <v>10</v>
      </c>
      <c r="E125" s="62" t="s">
        <v>340</v>
      </c>
      <c r="F125" s="62">
        <v>200</v>
      </c>
      <c r="G125" s="63">
        <v>50</v>
      </c>
      <c r="H125" s="63"/>
      <c r="I125" s="151">
        <f t="shared" si="5"/>
        <v>0</v>
      </c>
    </row>
    <row r="126" spans="1:9" ht="22.5" x14ac:dyDescent="0.25">
      <c r="A126" s="61" t="s">
        <v>115</v>
      </c>
      <c r="B126" s="62">
        <v>946</v>
      </c>
      <c r="C126" s="62" t="s">
        <v>112</v>
      </c>
      <c r="D126" s="62">
        <v>10</v>
      </c>
      <c r="E126" s="62" t="s">
        <v>340</v>
      </c>
      <c r="F126" s="62">
        <v>240</v>
      </c>
      <c r="G126" s="63">
        <v>50</v>
      </c>
      <c r="H126" s="63"/>
      <c r="I126" s="151">
        <f t="shared" si="5"/>
        <v>0</v>
      </c>
    </row>
    <row r="127" spans="1:9" ht="22.5" x14ac:dyDescent="0.25">
      <c r="A127" s="61" t="s">
        <v>116</v>
      </c>
      <c r="B127" s="62">
        <v>946</v>
      </c>
      <c r="C127" s="62" t="s">
        <v>112</v>
      </c>
      <c r="D127" s="62">
        <v>10</v>
      </c>
      <c r="E127" s="62" t="s">
        <v>340</v>
      </c>
      <c r="F127" s="62">
        <v>244</v>
      </c>
      <c r="G127" s="63">
        <v>50</v>
      </c>
      <c r="H127" s="63"/>
      <c r="I127" s="151">
        <f t="shared" si="5"/>
        <v>0</v>
      </c>
    </row>
    <row r="128" spans="1:9" x14ac:dyDescent="0.25">
      <c r="A128" s="64" t="s">
        <v>230</v>
      </c>
      <c r="B128" s="59">
        <v>946</v>
      </c>
      <c r="C128" s="65" t="s">
        <v>120</v>
      </c>
      <c r="D128" s="65" t="s">
        <v>217</v>
      </c>
      <c r="E128" s="65" t="s">
        <v>167</v>
      </c>
      <c r="F128" s="65" t="s">
        <v>122</v>
      </c>
      <c r="G128" s="66">
        <f>G129+G152+G157</f>
        <v>11141.199999999999</v>
      </c>
      <c r="H128" s="66">
        <f>H129+H152+H157</f>
        <v>1125.8</v>
      </c>
      <c r="I128" s="150">
        <f t="shared" si="5"/>
        <v>10.104836103830827</v>
      </c>
    </row>
    <row r="129" spans="1:9" x14ac:dyDescent="0.25">
      <c r="A129" s="64" t="s">
        <v>231</v>
      </c>
      <c r="B129" s="59">
        <v>946</v>
      </c>
      <c r="C129" s="65" t="s">
        <v>120</v>
      </c>
      <c r="D129" s="65" t="s">
        <v>123</v>
      </c>
      <c r="E129" s="65" t="s">
        <v>167</v>
      </c>
      <c r="F129" s="65" t="s">
        <v>122</v>
      </c>
      <c r="G129" s="66">
        <f>G130+G138+G143+G147</f>
        <v>2652.9</v>
      </c>
      <c r="H129" s="66">
        <f>H130+H138+H143+H147</f>
        <v>584</v>
      </c>
      <c r="I129" s="150">
        <f t="shared" si="5"/>
        <v>22.013645444607786</v>
      </c>
    </row>
    <row r="130" spans="1:9" ht="22.5" x14ac:dyDescent="0.25">
      <c r="A130" s="61" t="s">
        <v>232</v>
      </c>
      <c r="B130" s="62">
        <v>946</v>
      </c>
      <c r="C130" s="62" t="s">
        <v>120</v>
      </c>
      <c r="D130" s="62" t="s">
        <v>123</v>
      </c>
      <c r="E130" s="62" t="s">
        <v>382</v>
      </c>
      <c r="F130" s="62" t="s">
        <v>122</v>
      </c>
      <c r="G130" s="63">
        <f>G131+G134</f>
        <v>1600.4</v>
      </c>
      <c r="H130" s="63">
        <f>H131+H134</f>
        <v>484.2</v>
      </c>
      <c r="I130" s="151">
        <f t="shared" si="5"/>
        <v>30.254936265933516</v>
      </c>
    </row>
    <row r="131" spans="1:9" ht="56.25" x14ac:dyDescent="0.25">
      <c r="A131" s="61" t="s">
        <v>177</v>
      </c>
      <c r="B131" s="62">
        <v>946</v>
      </c>
      <c r="C131" s="62" t="s">
        <v>120</v>
      </c>
      <c r="D131" s="62" t="s">
        <v>123</v>
      </c>
      <c r="E131" s="62" t="s">
        <v>383</v>
      </c>
      <c r="F131" s="62" t="s">
        <v>170</v>
      </c>
      <c r="G131" s="63">
        <v>1586</v>
      </c>
      <c r="H131" s="63">
        <v>484.2</v>
      </c>
      <c r="I131" s="151">
        <f t="shared" si="5"/>
        <v>30.529634300126105</v>
      </c>
    </row>
    <row r="132" spans="1:9" ht="22.5" x14ac:dyDescent="0.25">
      <c r="A132" s="61" t="s">
        <v>171</v>
      </c>
      <c r="B132" s="62">
        <v>946</v>
      </c>
      <c r="C132" s="62" t="s">
        <v>120</v>
      </c>
      <c r="D132" s="62" t="s">
        <v>123</v>
      </c>
      <c r="E132" s="62" t="s">
        <v>383</v>
      </c>
      <c r="F132" s="62" t="s">
        <v>172</v>
      </c>
      <c r="G132" s="63">
        <v>1586</v>
      </c>
      <c r="H132" s="63">
        <v>484.2</v>
      </c>
      <c r="I132" s="151">
        <f t="shared" si="5"/>
        <v>30.529634300126105</v>
      </c>
    </row>
    <row r="133" spans="1:9" x14ac:dyDescent="0.25">
      <c r="A133" s="61" t="s">
        <v>173</v>
      </c>
      <c r="B133" s="62">
        <v>946</v>
      </c>
      <c r="C133" s="62" t="s">
        <v>120</v>
      </c>
      <c r="D133" s="62" t="s">
        <v>123</v>
      </c>
      <c r="E133" s="62" t="s">
        <v>383</v>
      </c>
      <c r="F133" s="62" t="s">
        <v>174</v>
      </c>
      <c r="G133" s="63">
        <v>1586</v>
      </c>
      <c r="H133" s="63">
        <v>484.2</v>
      </c>
      <c r="I133" s="151">
        <f t="shared" si="5"/>
        <v>30.529634300126105</v>
      </c>
    </row>
    <row r="134" spans="1:9" ht="22.5" x14ac:dyDescent="0.25">
      <c r="A134" s="61" t="s">
        <v>171</v>
      </c>
      <c r="B134" s="62">
        <v>946</v>
      </c>
      <c r="C134" s="62" t="s">
        <v>120</v>
      </c>
      <c r="D134" s="62" t="s">
        <v>123</v>
      </c>
      <c r="E134" s="62" t="s">
        <v>384</v>
      </c>
      <c r="F134" s="62"/>
      <c r="G134" s="63">
        <f>G135</f>
        <v>14.4</v>
      </c>
      <c r="H134" s="63">
        <f t="shared" ref="H134:H136" si="7">H135</f>
        <v>0</v>
      </c>
      <c r="I134" s="151">
        <f t="shared" si="5"/>
        <v>0</v>
      </c>
    </row>
    <row r="135" spans="1:9" ht="22.5" x14ac:dyDescent="0.25">
      <c r="A135" s="61" t="s">
        <v>114</v>
      </c>
      <c r="B135" s="62">
        <v>946</v>
      </c>
      <c r="C135" s="62" t="s">
        <v>120</v>
      </c>
      <c r="D135" s="62" t="s">
        <v>123</v>
      </c>
      <c r="E135" s="62" t="s">
        <v>384</v>
      </c>
      <c r="F135" s="62" t="s">
        <v>161</v>
      </c>
      <c r="G135" s="63">
        <f>G136</f>
        <v>14.4</v>
      </c>
      <c r="H135" s="63">
        <f t="shared" si="7"/>
        <v>0</v>
      </c>
      <c r="I135" s="151">
        <f t="shared" si="5"/>
        <v>0</v>
      </c>
    </row>
    <row r="136" spans="1:9" ht="22.5" x14ac:dyDescent="0.25">
      <c r="A136" s="61" t="s">
        <v>115</v>
      </c>
      <c r="B136" s="62">
        <v>946</v>
      </c>
      <c r="C136" s="62" t="s">
        <v>120</v>
      </c>
      <c r="D136" s="62" t="s">
        <v>123</v>
      </c>
      <c r="E136" s="62" t="s">
        <v>384</v>
      </c>
      <c r="F136" s="62" t="s">
        <v>162</v>
      </c>
      <c r="G136" s="63">
        <f>G137</f>
        <v>14.4</v>
      </c>
      <c r="H136" s="63">
        <f t="shared" si="7"/>
        <v>0</v>
      </c>
      <c r="I136" s="151">
        <f t="shared" si="5"/>
        <v>0</v>
      </c>
    </row>
    <row r="137" spans="1:9" ht="22.5" x14ac:dyDescent="0.25">
      <c r="A137" s="61" t="s">
        <v>116</v>
      </c>
      <c r="B137" s="62">
        <v>946</v>
      </c>
      <c r="C137" s="62" t="s">
        <v>120</v>
      </c>
      <c r="D137" s="62" t="s">
        <v>123</v>
      </c>
      <c r="E137" s="62" t="s">
        <v>384</v>
      </c>
      <c r="F137" s="62" t="s">
        <v>163</v>
      </c>
      <c r="G137" s="63">
        <v>14.4</v>
      </c>
      <c r="H137" s="63">
        <v>0</v>
      </c>
      <c r="I137" s="151">
        <f t="shared" si="5"/>
        <v>0</v>
      </c>
    </row>
    <row r="138" spans="1:9" ht="22.5" x14ac:dyDescent="0.25">
      <c r="A138" s="61" t="s">
        <v>233</v>
      </c>
      <c r="B138" s="62">
        <v>946</v>
      </c>
      <c r="C138" s="62" t="s">
        <v>120</v>
      </c>
      <c r="D138" s="62" t="s">
        <v>123</v>
      </c>
      <c r="E138" s="62" t="s">
        <v>385</v>
      </c>
      <c r="F138" s="62"/>
      <c r="G138" s="63">
        <v>170</v>
      </c>
      <c r="H138" s="63"/>
      <c r="I138" s="151">
        <f t="shared" si="5"/>
        <v>0</v>
      </c>
    </row>
    <row r="139" spans="1:9" ht="22.5" x14ac:dyDescent="0.25">
      <c r="A139" s="61" t="s">
        <v>234</v>
      </c>
      <c r="B139" s="62">
        <v>946</v>
      </c>
      <c r="C139" s="62" t="s">
        <v>120</v>
      </c>
      <c r="D139" s="62" t="s">
        <v>123</v>
      </c>
      <c r="E139" s="62" t="s">
        <v>385</v>
      </c>
      <c r="F139" s="62"/>
      <c r="G139" s="63">
        <v>170</v>
      </c>
      <c r="H139" s="63"/>
      <c r="I139" s="151">
        <f t="shared" si="5"/>
        <v>0</v>
      </c>
    </row>
    <row r="140" spans="1:9" ht="22.5" x14ac:dyDescent="0.25">
      <c r="A140" s="61" t="s">
        <v>114</v>
      </c>
      <c r="B140" s="62">
        <v>946</v>
      </c>
      <c r="C140" s="62" t="s">
        <v>120</v>
      </c>
      <c r="D140" s="62" t="s">
        <v>123</v>
      </c>
      <c r="E140" s="62" t="s">
        <v>385</v>
      </c>
      <c r="F140" s="62">
        <v>200</v>
      </c>
      <c r="G140" s="63">
        <v>170</v>
      </c>
      <c r="H140" s="63"/>
      <c r="I140" s="151">
        <f t="shared" si="5"/>
        <v>0</v>
      </c>
    </row>
    <row r="141" spans="1:9" ht="22.5" x14ac:dyDescent="0.25">
      <c r="A141" s="61" t="s">
        <v>115</v>
      </c>
      <c r="B141" s="62">
        <v>946</v>
      </c>
      <c r="C141" s="62" t="s">
        <v>120</v>
      </c>
      <c r="D141" s="62" t="s">
        <v>123</v>
      </c>
      <c r="E141" s="62" t="s">
        <v>385</v>
      </c>
      <c r="F141" s="62">
        <v>240</v>
      </c>
      <c r="G141" s="63">
        <v>170</v>
      </c>
      <c r="H141" s="63"/>
      <c r="I141" s="151">
        <f t="shared" si="5"/>
        <v>0</v>
      </c>
    </row>
    <row r="142" spans="1:9" ht="22.5" x14ac:dyDescent="0.25">
      <c r="A142" s="61" t="s">
        <v>116</v>
      </c>
      <c r="B142" s="62">
        <v>946</v>
      </c>
      <c r="C142" s="62" t="s">
        <v>120</v>
      </c>
      <c r="D142" s="62" t="s">
        <v>123</v>
      </c>
      <c r="E142" s="62" t="s">
        <v>385</v>
      </c>
      <c r="F142" s="62">
        <v>244</v>
      </c>
      <c r="G142" s="63">
        <v>170</v>
      </c>
      <c r="H142" s="63"/>
      <c r="I142" s="151">
        <f t="shared" si="5"/>
        <v>0</v>
      </c>
    </row>
    <row r="143" spans="1:9" ht="33.75" x14ac:dyDescent="0.25">
      <c r="A143" s="61" t="s">
        <v>341</v>
      </c>
      <c r="B143" s="62">
        <v>946</v>
      </c>
      <c r="C143" s="62" t="s">
        <v>120</v>
      </c>
      <c r="D143" s="62" t="s">
        <v>123</v>
      </c>
      <c r="E143" s="62" t="s">
        <v>342</v>
      </c>
      <c r="F143" s="62"/>
      <c r="G143" s="63">
        <v>442</v>
      </c>
      <c r="H143" s="63">
        <v>99.8</v>
      </c>
      <c r="I143" s="151">
        <f t="shared" si="5"/>
        <v>22.579185520361992</v>
      </c>
    </row>
    <row r="144" spans="1:9" ht="22.5" x14ac:dyDescent="0.25">
      <c r="A144" s="61" t="s">
        <v>114</v>
      </c>
      <c r="B144" s="62">
        <v>946</v>
      </c>
      <c r="C144" s="62" t="s">
        <v>120</v>
      </c>
      <c r="D144" s="62" t="s">
        <v>123</v>
      </c>
      <c r="E144" s="62" t="s">
        <v>342</v>
      </c>
      <c r="F144" s="62">
        <v>200</v>
      </c>
      <c r="G144" s="63">
        <v>442</v>
      </c>
      <c r="H144" s="63">
        <v>99.8</v>
      </c>
      <c r="I144" s="151">
        <f t="shared" si="5"/>
        <v>22.579185520361992</v>
      </c>
    </row>
    <row r="145" spans="1:9" ht="22.5" x14ac:dyDescent="0.25">
      <c r="A145" s="61" t="s">
        <v>115</v>
      </c>
      <c r="B145" s="62">
        <v>946</v>
      </c>
      <c r="C145" s="62" t="s">
        <v>120</v>
      </c>
      <c r="D145" s="62" t="s">
        <v>123</v>
      </c>
      <c r="E145" s="62" t="s">
        <v>342</v>
      </c>
      <c r="F145" s="62">
        <v>240</v>
      </c>
      <c r="G145" s="63">
        <v>442</v>
      </c>
      <c r="H145" s="63">
        <v>99.8</v>
      </c>
      <c r="I145" s="151">
        <f t="shared" si="5"/>
        <v>22.579185520361992</v>
      </c>
    </row>
    <row r="146" spans="1:9" ht="22.5" x14ac:dyDescent="0.25">
      <c r="A146" s="61" t="s">
        <v>116</v>
      </c>
      <c r="B146" s="62">
        <v>946</v>
      </c>
      <c r="C146" s="62" t="s">
        <v>120</v>
      </c>
      <c r="D146" s="62" t="s">
        <v>123</v>
      </c>
      <c r="E146" s="62" t="s">
        <v>342</v>
      </c>
      <c r="F146" s="62">
        <v>244</v>
      </c>
      <c r="G146" s="63">
        <v>442</v>
      </c>
      <c r="H146" s="63">
        <v>99.8</v>
      </c>
      <c r="I146" s="151">
        <f t="shared" si="5"/>
        <v>22.579185520361992</v>
      </c>
    </row>
    <row r="147" spans="1:9" ht="33.75" x14ac:dyDescent="0.25">
      <c r="A147" s="61" t="s">
        <v>386</v>
      </c>
      <c r="B147" s="62">
        <v>946</v>
      </c>
      <c r="C147" s="62" t="s">
        <v>120</v>
      </c>
      <c r="D147" s="62" t="s">
        <v>123</v>
      </c>
      <c r="E147" s="62" t="s">
        <v>387</v>
      </c>
      <c r="F147" s="62"/>
      <c r="G147" s="63">
        <f>G148</f>
        <v>440.5</v>
      </c>
      <c r="I147" s="151">
        <f t="shared" si="5"/>
        <v>0</v>
      </c>
    </row>
    <row r="148" spans="1:9" ht="22.5" x14ac:dyDescent="0.25">
      <c r="A148" s="61" t="s">
        <v>114</v>
      </c>
      <c r="B148" s="62">
        <v>946</v>
      </c>
      <c r="C148" s="62" t="s">
        <v>120</v>
      </c>
      <c r="D148" s="62" t="s">
        <v>123</v>
      </c>
      <c r="E148" s="62" t="s">
        <v>387</v>
      </c>
      <c r="F148" s="62" t="s">
        <v>161</v>
      </c>
      <c r="G148" s="63">
        <f>G149</f>
        <v>440.5</v>
      </c>
      <c r="I148" s="151">
        <f t="shared" si="5"/>
        <v>0</v>
      </c>
    </row>
    <row r="149" spans="1:9" ht="22.5" x14ac:dyDescent="0.25">
      <c r="A149" s="61" t="s">
        <v>115</v>
      </c>
      <c r="B149" s="62">
        <v>946</v>
      </c>
      <c r="C149" s="62" t="s">
        <v>120</v>
      </c>
      <c r="D149" s="62" t="s">
        <v>123</v>
      </c>
      <c r="E149" s="62" t="s">
        <v>387</v>
      </c>
      <c r="F149" s="62" t="s">
        <v>162</v>
      </c>
      <c r="G149" s="63">
        <f>G150+G151</f>
        <v>440.5</v>
      </c>
      <c r="I149" s="151">
        <f t="shared" si="5"/>
        <v>0</v>
      </c>
    </row>
    <row r="150" spans="1:9" ht="22.5" x14ac:dyDescent="0.25">
      <c r="A150" s="61" t="s">
        <v>116</v>
      </c>
      <c r="B150" s="62">
        <v>946</v>
      </c>
      <c r="C150" s="62" t="s">
        <v>120</v>
      </c>
      <c r="D150" s="62" t="s">
        <v>123</v>
      </c>
      <c r="E150" s="62" t="s">
        <v>387</v>
      </c>
      <c r="F150" s="62" t="s">
        <v>186</v>
      </c>
      <c r="G150" s="63">
        <v>2.6</v>
      </c>
      <c r="I150" s="151">
        <f t="shared" si="5"/>
        <v>0</v>
      </c>
    </row>
    <row r="151" spans="1:9" ht="22.5" x14ac:dyDescent="0.25">
      <c r="A151" s="61" t="s">
        <v>116</v>
      </c>
      <c r="B151" s="62">
        <v>946</v>
      </c>
      <c r="C151" s="62" t="s">
        <v>120</v>
      </c>
      <c r="D151" s="62" t="s">
        <v>123</v>
      </c>
      <c r="E151" s="62" t="s">
        <v>387</v>
      </c>
      <c r="F151" s="62" t="s">
        <v>163</v>
      </c>
      <c r="G151" s="63">
        <v>437.9</v>
      </c>
      <c r="I151" s="151">
        <f t="shared" si="5"/>
        <v>0</v>
      </c>
    </row>
    <row r="152" spans="1:9" x14ac:dyDescent="0.25">
      <c r="A152" s="58" t="s">
        <v>235</v>
      </c>
      <c r="B152" s="59">
        <v>946</v>
      </c>
      <c r="C152" s="59" t="s">
        <v>120</v>
      </c>
      <c r="D152" s="59" t="s">
        <v>227</v>
      </c>
      <c r="E152" s="59"/>
      <c r="F152" s="59"/>
      <c r="G152" s="60">
        <v>7894</v>
      </c>
      <c r="H152" s="60">
        <v>541.79999999999995</v>
      </c>
      <c r="I152" s="150">
        <f t="shared" si="5"/>
        <v>6.863440587788193</v>
      </c>
    </row>
    <row r="153" spans="1:9" x14ac:dyDescent="0.25">
      <c r="A153" s="61" t="s">
        <v>236</v>
      </c>
      <c r="B153" s="62">
        <v>946</v>
      </c>
      <c r="C153" s="62" t="s">
        <v>120</v>
      </c>
      <c r="D153" s="62" t="s">
        <v>227</v>
      </c>
      <c r="E153" s="62" t="s">
        <v>388</v>
      </c>
      <c r="F153" s="62"/>
      <c r="G153" s="63">
        <v>7894</v>
      </c>
      <c r="H153" s="63">
        <v>541.79999999999995</v>
      </c>
      <c r="I153" s="151">
        <f t="shared" si="5"/>
        <v>6.863440587788193</v>
      </c>
    </row>
    <row r="154" spans="1:9" ht="22.5" x14ac:dyDescent="0.25">
      <c r="A154" s="61" t="s">
        <v>114</v>
      </c>
      <c r="B154" s="62">
        <v>946</v>
      </c>
      <c r="C154" s="62" t="s">
        <v>120</v>
      </c>
      <c r="D154" s="62" t="s">
        <v>227</v>
      </c>
      <c r="E154" s="62" t="s">
        <v>388</v>
      </c>
      <c r="F154" s="62">
        <v>200</v>
      </c>
      <c r="G154" s="63">
        <v>7894</v>
      </c>
      <c r="H154" s="63">
        <v>541.79999999999995</v>
      </c>
      <c r="I154" s="151">
        <f t="shared" si="5"/>
        <v>6.863440587788193</v>
      </c>
    </row>
    <row r="155" spans="1:9" ht="22.5" x14ac:dyDescent="0.25">
      <c r="A155" s="61" t="s">
        <v>115</v>
      </c>
      <c r="B155" s="62">
        <v>946</v>
      </c>
      <c r="C155" s="62" t="s">
        <v>120</v>
      </c>
      <c r="D155" s="62" t="s">
        <v>227</v>
      </c>
      <c r="E155" s="62" t="s">
        <v>388</v>
      </c>
      <c r="F155" s="62">
        <v>240</v>
      </c>
      <c r="G155" s="63">
        <v>7894</v>
      </c>
      <c r="H155" s="63">
        <v>541.79999999999995</v>
      </c>
      <c r="I155" s="151">
        <f t="shared" si="5"/>
        <v>6.863440587788193</v>
      </c>
    </row>
    <row r="156" spans="1:9" ht="22.5" x14ac:dyDescent="0.25">
      <c r="A156" s="61" t="s">
        <v>116</v>
      </c>
      <c r="B156" s="62">
        <v>946</v>
      </c>
      <c r="C156" s="62" t="s">
        <v>120</v>
      </c>
      <c r="D156" s="62" t="s">
        <v>227</v>
      </c>
      <c r="E156" s="62" t="s">
        <v>388</v>
      </c>
      <c r="F156" s="62">
        <v>244</v>
      </c>
      <c r="G156" s="63">
        <v>7894</v>
      </c>
      <c r="H156" s="63">
        <v>541.79999999999995</v>
      </c>
      <c r="I156" s="151">
        <f t="shared" ref="I156:I225" si="8">H156*100/G156</f>
        <v>6.863440587788193</v>
      </c>
    </row>
    <row r="157" spans="1:9" ht="21" x14ac:dyDescent="0.25">
      <c r="A157" s="64" t="s">
        <v>237</v>
      </c>
      <c r="B157" s="62">
        <v>946</v>
      </c>
      <c r="C157" s="65" t="s">
        <v>120</v>
      </c>
      <c r="D157" s="65" t="s">
        <v>125</v>
      </c>
      <c r="E157" s="65" t="s">
        <v>167</v>
      </c>
      <c r="F157" s="65" t="s">
        <v>122</v>
      </c>
      <c r="G157" s="66">
        <f>G158</f>
        <v>594.29999999999995</v>
      </c>
      <c r="H157" s="66">
        <f>H158</f>
        <v>0</v>
      </c>
      <c r="I157" s="150">
        <f t="shared" si="8"/>
        <v>0</v>
      </c>
    </row>
    <row r="158" spans="1:9" x14ac:dyDescent="0.25">
      <c r="A158" s="61" t="s">
        <v>238</v>
      </c>
      <c r="B158" s="62">
        <v>946</v>
      </c>
      <c r="C158" s="62" t="s">
        <v>120</v>
      </c>
      <c r="D158" s="62" t="s">
        <v>125</v>
      </c>
      <c r="E158" s="62" t="s">
        <v>389</v>
      </c>
      <c r="F158" s="62">
        <v>400</v>
      </c>
      <c r="G158" s="63">
        <v>594.29999999999995</v>
      </c>
      <c r="H158" s="63"/>
      <c r="I158" s="151">
        <f t="shared" si="8"/>
        <v>0</v>
      </c>
    </row>
    <row r="159" spans="1:9" ht="33.75" x14ac:dyDescent="0.25">
      <c r="A159" s="61" t="s">
        <v>239</v>
      </c>
      <c r="B159" s="62">
        <v>946</v>
      </c>
      <c r="C159" s="62" t="s">
        <v>120</v>
      </c>
      <c r="D159" s="62" t="s">
        <v>125</v>
      </c>
      <c r="E159" s="62" t="s">
        <v>389</v>
      </c>
      <c r="F159" s="62">
        <v>410</v>
      </c>
      <c r="G159" s="63">
        <v>594.29999999999995</v>
      </c>
      <c r="H159" s="63"/>
      <c r="I159" s="151">
        <f t="shared" si="8"/>
        <v>0</v>
      </c>
    </row>
    <row r="160" spans="1:9" ht="45" x14ac:dyDescent="0.25">
      <c r="A160" s="61" t="s">
        <v>240</v>
      </c>
      <c r="B160" s="62">
        <v>946</v>
      </c>
      <c r="C160" s="62" t="s">
        <v>120</v>
      </c>
      <c r="D160" s="62" t="s">
        <v>125</v>
      </c>
      <c r="E160" s="62" t="s">
        <v>389</v>
      </c>
      <c r="F160" s="62">
        <v>411</v>
      </c>
      <c r="G160" s="63">
        <v>594.29999999999995</v>
      </c>
      <c r="H160" s="63"/>
      <c r="I160" s="151">
        <f t="shared" si="8"/>
        <v>0</v>
      </c>
    </row>
    <row r="161" spans="1:9" x14ac:dyDescent="0.25">
      <c r="A161" s="58" t="s">
        <v>297</v>
      </c>
      <c r="B161" s="59">
        <v>946</v>
      </c>
      <c r="C161" s="59" t="s">
        <v>127</v>
      </c>
      <c r="D161" s="59"/>
      <c r="E161" s="59"/>
      <c r="F161" s="59"/>
      <c r="G161" s="60">
        <v>300</v>
      </c>
      <c r="H161" s="60">
        <v>37</v>
      </c>
      <c r="I161" s="150">
        <f t="shared" si="8"/>
        <v>12.333333333333334</v>
      </c>
    </row>
    <row r="162" spans="1:9" x14ac:dyDescent="0.25">
      <c r="A162" s="58" t="s">
        <v>425</v>
      </c>
      <c r="B162" s="59">
        <v>946</v>
      </c>
      <c r="C162" s="59" t="s">
        <v>127</v>
      </c>
      <c r="D162" s="59" t="s">
        <v>128</v>
      </c>
      <c r="E162" s="59" t="s">
        <v>129</v>
      </c>
      <c r="F162" s="59"/>
      <c r="G162" s="60">
        <v>300</v>
      </c>
      <c r="H162" s="60">
        <v>37</v>
      </c>
      <c r="I162" s="150">
        <f t="shared" si="8"/>
        <v>12.333333333333334</v>
      </c>
    </row>
    <row r="163" spans="1:9" ht="22.5" x14ac:dyDescent="0.25">
      <c r="A163" s="61" t="s">
        <v>114</v>
      </c>
      <c r="B163" s="62">
        <v>946</v>
      </c>
      <c r="C163" s="62" t="s">
        <v>127</v>
      </c>
      <c r="D163" s="62" t="s">
        <v>128</v>
      </c>
      <c r="E163" s="62" t="s">
        <v>390</v>
      </c>
      <c r="F163" s="62">
        <v>200</v>
      </c>
      <c r="G163" s="63">
        <v>300</v>
      </c>
      <c r="H163" s="63">
        <v>37</v>
      </c>
      <c r="I163" s="151">
        <f t="shared" si="8"/>
        <v>12.333333333333334</v>
      </c>
    </row>
    <row r="164" spans="1:9" ht="22.5" x14ac:dyDescent="0.25">
      <c r="A164" s="61" t="s">
        <v>115</v>
      </c>
      <c r="B164" s="62">
        <v>946</v>
      </c>
      <c r="C164" s="62" t="s">
        <v>127</v>
      </c>
      <c r="D164" s="62" t="s">
        <v>128</v>
      </c>
      <c r="E164" s="62" t="s">
        <v>390</v>
      </c>
      <c r="F164" s="62">
        <v>240</v>
      </c>
      <c r="G164" s="63">
        <v>300</v>
      </c>
      <c r="H164" s="63">
        <v>37</v>
      </c>
      <c r="I164" s="151">
        <f t="shared" si="8"/>
        <v>12.333333333333334</v>
      </c>
    </row>
    <row r="165" spans="1:9" ht="22.5" x14ac:dyDescent="0.25">
      <c r="A165" s="61" t="s">
        <v>116</v>
      </c>
      <c r="B165" s="62">
        <v>946</v>
      </c>
      <c r="C165" s="62" t="s">
        <v>127</v>
      </c>
      <c r="D165" s="62" t="s">
        <v>128</v>
      </c>
      <c r="E165" s="62" t="s">
        <v>390</v>
      </c>
      <c r="F165" s="62">
        <v>244</v>
      </c>
      <c r="G165" s="63">
        <v>300</v>
      </c>
      <c r="H165" s="63">
        <v>37</v>
      </c>
      <c r="I165" s="151">
        <f t="shared" si="8"/>
        <v>12.333333333333334</v>
      </c>
    </row>
    <row r="166" spans="1:9" x14ac:dyDescent="0.25">
      <c r="A166" s="58" t="s">
        <v>241</v>
      </c>
      <c r="B166" s="59">
        <v>946</v>
      </c>
      <c r="C166" s="59" t="s">
        <v>131</v>
      </c>
      <c r="D166" s="59"/>
      <c r="E166" s="59"/>
      <c r="F166" s="59"/>
      <c r="G166" s="66">
        <f>G167+G178+G173</f>
        <v>5518.5</v>
      </c>
      <c r="H166" s="66">
        <f>H167+H178+H173</f>
        <v>1160</v>
      </c>
      <c r="I166" s="150">
        <f t="shared" si="8"/>
        <v>21.020204765787806</v>
      </c>
    </row>
    <row r="167" spans="1:9" ht="21" x14ac:dyDescent="0.25">
      <c r="A167" s="58" t="s">
        <v>242</v>
      </c>
      <c r="B167" s="59">
        <v>946</v>
      </c>
      <c r="C167" s="59" t="s">
        <v>131</v>
      </c>
      <c r="D167" s="59" t="s">
        <v>123</v>
      </c>
      <c r="E167" s="59" t="s">
        <v>167</v>
      </c>
      <c r="F167" s="59" t="s">
        <v>122</v>
      </c>
      <c r="G167" s="60">
        <v>70</v>
      </c>
      <c r="H167" s="60">
        <v>0</v>
      </c>
      <c r="I167" s="150">
        <f t="shared" si="8"/>
        <v>0</v>
      </c>
    </row>
    <row r="168" spans="1:9" ht="22.5" x14ac:dyDescent="0.25">
      <c r="A168" s="61" t="s">
        <v>243</v>
      </c>
      <c r="B168" s="62">
        <v>946</v>
      </c>
      <c r="C168" s="62" t="s">
        <v>131</v>
      </c>
      <c r="D168" s="62" t="s">
        <v>123</v>
      </c>
      <c r="E168" s="62" t="s">
        <v>391</v>
      </c>
      <c r="F168" s="62" t="s">
        <v>122</v>
      </c>
      <c r="G168" s="63">
        <v>70</v>
      </c>
      <c r="H168" s="63">
        <v>0</v>
      </c>
      <c r="I168" s="151">
        <f t="shared" si="8"/>
        <v>0</v>
      </c>
    </row>
    <row r="169" spans="1:9" ht="22.5" x14ac:dyDescent="0.25">
      <c r="A169" s="61" t="s">
        <v>244</v>
      </c>
      <c r="B169" s="62">
        <v>946</v>
      </c>
      <c r="C169" s="62" t="s">
        <v>131</v>
      </c>
      <c r="D169" s="62" t="s">
        <v>123</v>
      </c>
      <c r="E169" s="62" t="s">
        <v>391</v>
      </c>
      <c r="F169" s="62" t="s">
        <v>122</v>
      </c>
      <c r="G169" s="63">
        <v>70</v>
      </c>
      <c r="H169" s="63">
        <v>0</v>
      </c>
      <c r="I169" s="151">
        <f t="shared" si="8"/>
        <v>0</v>
      </c>
    </row>
    <row r="170" spans="1:9" ht="22.5" x14ac:dyDescent="0.25">
      <c r="A170" s="61" t="s">
        <v>114</v>
      </c>
      <c r="B170" s="62">
        <v>946</v>
      </c>
      <c r="C170" s="62" t="s">
        <v>131</v>
      </c>
      <c r="D170" s="62" t="s">
        <v>123</v>
      </c>
      <c r="E170" s="62" t="s">
        <v>391</v>
      </c>
      <c r="F170" s="62" t="s">
        <v>161</v>
      </c>
      <c r="G170" s="63">
        <v>70</v>
      </c>
      <c r="H170" s="63">
        <v>0</v>
      </c>
      <c r="I170" s="151">
        <f t="shared" si="8"/>
        <v>0</v>
      </c>
    </row>
    <row r="171" spans="1:9" ht="22.5" x14ac:dyDescent="0.25">
      <c r="A171" s="61" t="s">
        <v>115</v>
      </c>
      <c r="B171" s="62">
        <v>946</v>
      </c>
      <c r="C171" s="62" t="s">
        <v>131</v>
      </c>
      <c r="D171" s="62" t="s">
        <v>123</v>
      </c>
      <c r="E171" s="62" t="s">
        <v>391</v>
      </c>
      <c r="F171" s="62" t="s">
        <v>162</v>
      </c>
      <c r="G171" s="63">
        <v>70</v>
      </c>
      <c r="H171" s="63"/>
      <c r="I171" s="151">
        <f t="shared" si="8"/>
        <v>0</v>
      </c>
    </row>
    <row r="172" spans="1:9" ht="22.5" x14ac:dyDescent="0.25">
      <c r="A172" s="61" t="s">
        <v>116</v>
      </c>
      <c r="B172" s="62">
        <v>946</v>
      </c>
      <c r="C172" s="62" t="s">
        <v>131</v>
      </c>
      <c r="D172" s="62" t="s">
        <v>123</v>
      </c>
      <c r="E172" s="62" t="s">
        <v>391</v>
      </c>
      <c r="F172" s="62" t="s">
        <v>163</v>
      </c>
      <c r="G172" s="63">
        <v>70</v>
      </c>
      <c r="H172" s="63">
        <v>0</v>
      </c>
      <c r="I172" s="151">
        <f t="shared" si="8"/>
        <v>0</v>
      </c>
    </row>
    <row r="173" spans="1:9" s="168" customFormat="1" ht="12.75" x14ac:dyDescent="0.2">
      <c r="A173" s="58" t="s">
        <v>426</v>
      </c>
      <c r="B173" s="59">
        <v>946</v>
      </c>
      <c r="C173" s="59" t="s">
        <v>131</v>
      </c>
      <c r="D173" s="59"/>
      <c r="E173" s="59"/>
      <c r="F173" s="59"/>
      <c r="G173" s="60">
        <v>200</v>
      </c>
    </row>
    <row r="174" spans="1:9" s="168" customFormat="1" ht="22.5" x14ac:dyDescent="0.2">
      <c r="A174" s="61" t="s">
        <v>427</v>
      </c>
      <c r="B174" s="62">
        <v>946</v>
      </c>
      <c r="C174" s="171" t="s">
        <v>131</v>
      </c>
      <c r="D174" s="171" t="s">
        <v>131</v>
      </c>
      <c r="E174" s="171" t="s">
        <v>353</v>
      </c>
      <c r="F174" s="62"/>
      <c r="G174" s="63">
        <v>200</v>
      </c>
    </row>
    <row r="175" spans="1:9" ht="22.5" x14ac:dyDescent="0.25">
      <c r="A175" s="61" t="s">
        <v>114</v>
      </c>
      <c r="B175" s="62">
        <v>946</v>
      </c>
      <c r="C175" s="62" t="s">
        <v>131</v>
      </c>
      <c r="D175" s="171" t="s">
        <v>131</v>
      </c>
      <c r="E175" s="62" t="s">
        <v>353</v>
      </c>
      <c r="F175" s="62">
        <v>200</v>
      </c>
      <c r="G175" s="63">
        <v>200</v>
      </c>
    </row>
    <row r="176" spans="1:9" ht="22.5" x14ac:dyDescent="0.25">
      <c r="A176" s="61" t="s">
        <v>115</v>
      </c>
      <c r="B176" s="62">
        <v>946</v>
      </c>
      <c r="C176" s="62" t="s">
        <v>131</v>
      </c>
      <c r="D176" s="171" t="s">
        <v>131</v>
      </c>
      <c r="E176" s="62" t="s">
        <v>353</v>
      </c>
      <c r="F176" s="62">
        <v>240</v>
      </c>
      <c r="G176" s="63">
        <v>200</v>
      </c>
    </row>
    <row r="177" spans="1:9" ht="22.5" x14ac:dyDescent="0.25">
      <c r="A177" s="61" t="s">
        <v>116</v>
      </c>
      <c r="B177" s="62">
        <v>946</v>
      </c>
      <c r="C177" s="62" t="s">
        <v>131</v>
      </c>
      <c r="D177" s="171" t="s">
        <v>131</v>
      </c>
      <c r="E177" s="62" t="s">
        <v>353</v>
      </c>
      <c r="F177" s="62">
        <v>244</v>
      </c>
      <c r="G177" s="63">
        <v>200</v>
      </c>
    </row>
    <row r="178" spans="1:9" x14ac:dyDescent="0.25">
      <c r="A178" s="58" t="s">
        <v>245</v>
      </c>
      <c r="B178" s="59">
        <v>946</v>
      </c>
      <c r="C178" s="59"/>
      <c r="D178" s="59"/>
      <c r="E178" s="59"/>
      <c r="F178" s="59"/>
      <c r="G178" s="60">
        <f>G179+G183+G190+G194+G198</f>
        <v>5248.5</v>
      </c>
      <c r="H178" s="60">
        <f>H179+H183+H190+H194+H198</f>
        <v>1160</v>
      </c>
      <c r="I178" s="150">
        <f t="shared" si="8"/>
        <v>22.101552824616558</v>
      </c>
    </row>
    <row r="179" spans="1:9" ht="22.5" x14ac:dyDescent="0.25">
      <c r="A179" s="61" t="s">
        <v>232</v>
      </c>
      <c r="B179" s="62">
        <v>946</v>
      </c>
      <c r="C179" s="62" t="s">
        <v>131</v>
      </c>
      <c r="D179" s="62" t="s">
        <v>246</v>
      </c>
      <c r="E179" s="62" t="s">
        <v>392</v>
      </c>
      <c r="F179" s="62" t="s">
        <v>122</v>
      </c>
      <c r="G179" s="63">
        <v>1105</v>
      </c>
      <c r="H179" s="63">
        <v>276.39999999999998</v>
      </c>
      <c r="I179" s="151">
        <f t="shared" si="8"/>
        <v>25.013574660633481</v>
      </c>
    </row>
    <row r="180" spans="1:9" ht="56.25" x14ac:dyDescent="0.25">
      <c r="A180" s="61" t="s">
        <v>177</v>
      </c>
      <c r="B180" s="62">
        <v>946</v>
      </c>
      <c r="C180" s="62" t="s">
        <v>131</v>
      </c>
      <c r="D180" s="62" t="s">
        <v>246</v>
      </c>
      <c r="E180" s="62" t="s">
        <v>393</v>
      </c>
      <c r="F180" s="62" t="s">
        <v>170</v>
      </c>
      <c r="G180" s="63">
        <v>1105</v>
      </c>
      <c r="H180" s="63">
        <v>276.39999999999998</v>
      </c>
      <c r="I180" s="151">
        <f t="shared" si="8"/>
        <v>25.013574660633481</v>
      </c>
    </row>
    <row r="181" spans="1:9" ht="22.5" x14ac:dyDescent="0.25">
      <c r="A181" s="61" t="s">
        <v>171</v>
      </c>
      <c r="B181" s="62">
        <v>946</v>
      </c>
      <c r="C181" s="62" t="s">
        <v>131</v>
      </c>
      <c r="D181" s="62" t="s">
        <v>246</v>
      </c>
      <c r="E181" s="62" t="s">
        <v>393</v>
      </c>
      <c r="F181" s="62" t="s">
        <v>172</v>
      </c>
      <c r="G181" s="63">
        <v>1105</v>
      </c>
      <c r="H181" s="63">
        <v>276.39999999999998</v>
      </c>
      <c r="I181" s="151">
        <f t="shared" si="8"/>
        <v>25.013574660633481</v>
      </c>
    </row>
    <row r="182" spans="1:9" x14ac:dyDescent="0.25">
      <c r="A182" s="61" t="s">
        <v>173</v>
      </c>
      <c r="B182" s="62">
        <v>946</v>
      </c>
      <c r="C182" s="62" t="s">
        <v>131</v>
      </c>
      <c r="D182" s="62" t="s">
        <v>246</v>
      </c>
      <c r="E182" s="62" t="s">
        <v>393</v>
      </c>
      <c r="F182" s="62" t="s">
        <v>174</v>
      </c>
      <c r="G182" s="63">
        <v>1105</v>
      </c>
      <c r="H182" s="63">
        <v>276.39999999999998</v>
      </c>
      <c r="I182" s="151">
        <f t="shared" si="8"/>
        <v>25.013574660633481</v>
      </c>
    </row>
    <row r="183" spans="1:9" ht="22.5" x14ac:dyDescent="0.25">
      <c r="A183" s="61" t="s">
        <v>247</v>
      </c>
      <c r="B183" s="62">
        <v>946</v>
      </c>
      <c r="C183" s="62" t="s">
        <v>131</v>
      </c>
      <c r="D183" s="62" t="s">
        <v>246</v>
      </c>
      <c r="E183" s="62" t="s">
        <v>394</v>
      </c>
      <c r="F183" s="62"/>
      <c r="G183" s="63">
        <f>G184+G187</f>
        <v>407</v>
      </c>
      <c r="H183" s="63">
        <f>H184+H187</f>
        <v>88.399999999999991</v>
      </c>
      <c r="I183" s="151">
        <f t="shared" si="8"/>
        <v>21.719901719901721</v>
      </c>
    </row>
    <row r="184" spans="1:9" ht="56.25" x14ac:dyDescent="0.25">
      <c r="A184" s="61" t="s">
        <v>177</v>
      </c>
      <c r="B184" s="62">
        <v>946</v>
      </c>
      <c r="C184" s="62" t="s">
        <v>131</v>
      </c>
      <c r="D184" s="62" t="s">
        <v>246</v>
      </c>
      <c r="E184" s="62" t="s">
        <v>394</v>
      </c>
      <c r="F184" s="62">
        <v>100</v>
      </c>
      <c r="G184" s="63">
        <v>326</v>
      </c>
      <c r="H184" s="63">
        <v>76.3</v>
      </c>
      <c r="I184" s="151">
        <f t="shared" si="8"/>
        <v>23.404907975460123</v>
      </c>
    </row>
    <row r="185" spans="1:9" ht="22.5" x14ac:dyDescent="0.25">
      <c r="A185" s="61" t="s">
        <v>215</v>
      </c>
      <c r="B185" s="62">
        <v>946</v>
      </c>
      <c r="C185" s="62" t="s">
        <v>131</v>
      </c>
      <c r="D185" s="62" t="s">
        <v>246</v>
      </c>
      <c r="E185" s="62" t="s">
        <v>394</v>
      </c>
      <c r="F185" s="62">
        <v>110</v>
      </c>
      <c r="G185" s="63">
        <v>326</v>
      </c>
      <c r="H185" s="63">
        <v>76.3</v>
      </c>
      <c r="I185" s="151">
        <f t="shared" si="8"/>
        <v>23.404907975460123</v>
      </c>
    </row>
    <row r="186" spans="1:9" x14ac:dyDescent="0.25">
      <c r="A186" s="61" t="s">
        <v>173</v>
      </c>
      <c r="B186" s="62">
        <v>946</v>
      </c>
      <c r="C186" s="62" t="s">
        <v>131</v>
      </c>
      <c r="D186" s="62" t="s">
        <v>246</v>
      </c>
      <c r="E186" s="62" t="s">
        <v>394</v>
      </c>
      <c r="F186" s="62">
        <v>111</v>
      </c>
      <c r="G186" s="63">
        <v>326</v>
      </c>
      <c r="H186" s="63">
        <v>76.3</v>
      </c>
      <c r="I186" s="151">
        <f t="shared" si="8"/>
        <v>23.404907975460123</v>
      </c>
    </row>
    <row r="187" spans="1:9" ht="22.5" x14ac:dyDescent="0.25">
      <c r="A187" s="61" t="s">
        <v>114</v>
      </c>
      <c r="B187" s="62">
        <v>946</v>
      </c>
      <c r="C187" s="62" t="s">
        <v>131</v>
      </c>
      <c r="D187" s="62" t="s">
        <v>246</v>
      </c>
      <c r="E187" s="62" t="s">
        <v>394</v>
      </c>
      <c r="F187" s="62">
        <v>200</v>
      </c>
      <c r="G187" s="63">
        <v>81</v>
      </c>
      <c r="H187" s="63">
        <v>12.1</v>
      </c>
      <c r="I187" s="151">
        <f t="shared" si="8"/>
        <v>14.938271604938272</v>
      </c>
    </row>
    <row r="188" spans="1:9" ht="22.5" x14ac:dyDescent="0.25">
      <c r="A188" s="61" t="s">
        <v>115</v>
      </c>
      <c r="B188" s="62">
        <v>946</v>
      </c>
      <c r="C188" s="62" t="s">
        <v>131</v>
      </c>
      <c r="D188" s="62" t="s">
        <v>246</v>
      </c>
      <c r="E188" s="62" t="s">
        <v>394</v>
      </c>
      <c r="F188" s="62">
        <v>240</v>
      </c>
      <c r="G188" s="63">
        <v>81</v>
      </c>
      <c r="H188" s="63"/>
      <c r="I188" s="151">
        <f t="shared" si="8"/>
        <v>0</v>
      </c>
    </row>
    <row r="189" spans="1:9" ht="22.5" x14ac:dyDescent="0.25">
      <c r="A189" s="61" t="s">
        <v>116</v>
      </c>
      <c r="B189" s="62">
        <v>946</v>
      </c>
      <c r="C189" s="62" t="s">
        <v>131</v>
      </c>
      <c r="D189" s="62" t="s">
        <v>246</v>
      </c>
      <c r="E189" s="62" t="s">
        <v>394</v>
      </c>
      <c r="F189" s="62">
        <v>244</v>
      </c>
      <c r="G189" s="63">
        <v>81</v>
      </c>
      <c r="H189" s="63"/>
      <c r="I189" s="151">
        <f t="shared" si="8"/>
        <v>0</v>
      </c>
    </row>
    <row r="190" spans="1:9" ht="22.5" x14ac:dyDescent="0.25">
      <c r="A190" s="61" t="s">
        <v>248</v>
      </c>
      <c r="B190" s="62">
        <v>946</v>
      </c>
      <c r="C190" s="62" t="s">
        <v>131</v>
      </c>
      <c r="D190" s="62" t="s">
        <v>246</v>
      </c>
      <c r="E190" s="62" t="s">
        <v>395</v>
      </c>
      <c r="F190" s="62" t="s">
        <v>122</v>
      </c>
      <c r="G190" s="63">
        <v>20</v>
      </c>
      <c r="H190" s="63"/>
      <c r="I190" s="151">
        <f t="shared" si="8"/>
        <v>0</v>
      </c>
    </row>
    <row r="191" spans="1:9" ht="22.5" x14ac:dyDescent="0.25">
      <c r="A191" s="61" t="s">
        <v>114</v>
      </c>
      <c r="B191" s="62">
        <v>946</v>
      </c>
      <c r="C191" s="62" t="s">
        <v>131</v>
      </c>
      <c r="D191" s="62" t="s">
        <v>246</v>
      </c>
      <c r="E191" s="62" t="s">
        <v>395</v>
      </c>
      <c r="F191" s="62" t="s">
        <v>161</v>
      </c>
      <c r="G191" s="63">
        <v>20</v>
      </c>
      <c r="H191" s="63"/>
      <c r="I191" s="151">
        <f t="shared" si="8"/>
        <v>0</v>
      </c>
    </row>
    <row r="192" spans="1:9" ht="22.5" x14ac:dyDescent="0.25">
      <c r="A192" s="61" t="s">
        <v>115</v>
      </c>
      <c r="B192" s="62">
        <v>946</v>
      </c>
      <c r="C192" s="62" t="s">
        <v>131</v>
      </c>
      <c r="D192" s="62" t="s">
        <v>246</v>
      </c>
      <c r="E192" s="62" t="s">
        <v>395</v>
      </c>
      <c r="F192" s="62" t="s">
        <v>162</v>
      </c>
      <c r="G192" s="63">
        <v>20</v>
      </c>
      <c r="H192" s="63"/>
      <c r="I192" s="151">
        <f t="shared" si="8"/>
        <v>0</v>
      </c>
    </row>
    <row r="193" spans="1:9" ht="22.5" x14ac:dyDescent="0.25">
      <c r="A193" s="61" t="s">
        <v>116</v>
      </c>
      <c r="B193" s="62">
        <v>946</v>
      </c>
      <c r="C193" s="62" t="s">
        <v>131</v>
      </c>
      <c r="D193" s="62" t="s">
        <v>246</v>
      </c>
      <c r="E193" s="62" t="s">
        <v>395</v>
      </c>
      <c r="F193" s="62" t="s">
        <v>163</v>
      </c>
      <c r="G193" s="63">
        <v>20</v>
      </c>
      <c r="H193" s="63"/>
      <c r="I193" s="151">
        <f t="shared" si="8"/>
        <v>0</v>
      </c>
    </row>
    <row r="194" spans="1:9" ht="22.5" x14ac:dyDescent="0.25">
      <c r="A194" s="61" t="s">
        <v>249</v>
      </c>
      <c r="B194" s="62">
        <v>946</v>
      </c>
      <c r="C194" s="62" t="s">
        <v>131</v>
      </c>
      <c r="D194" s="62" t="s">
        <v>246</v>
      </c>
      <c r="E194" s="62" t="s">
        <v>396</v>
      </c>
      <c r="F194" s="62" t="s">
        <v>122</v>
      </c>
      <c r="G194" s="63">
        <v>60</v>
      </c>
      <c r="H194" s="63"/>
      <c r="I194" s="151">
        <f t="shared" si="8"/>
        <v>0</v>
      </c>
    </row>
    <row r="195" spans="1:9" ht="22.5" x14ac:dyDescent="0.25">
      <c r="A195" s="61" t="s">
        <v>114</v>
      </c>
      <c r="B195" s="62">
        <v>946</v>
      </c>
      <c r="C195" s="62" t="s">
        <v>131</v>
      </c>
      <c r="D195" s="62" t="s">
        <v>246</v>
      </c>
      <c r="E195" s="62" t="s">
        <v>396</v>
      </c>
      <c r="F195" s="62" t="s">
        <v>161</v>
      </c>
      <c r="G195" s="63">
        <v>60</v>
      </c>
      <c r="H195" s="63"/>
      <c r="I195" s="151">
        <f t="shared" si="8"/>
        <v>0</v>
      </c>
    </row>
    <row r="196" spans="1:9" ht="22.5" x14ac:dyDescent="0.25">
      <c r="A196" s="61" t="s">
        <v>115</v>
      </c>
      <c r="B196" s="62">
        <v>946</v>
      </c>
      <c r="C196" s="62" t="s">
        <v>131</v>
      </c>
      <c r="D196" s="62" t="s">
        <v>246</v>
      </c>
      <c r="E196" s="62" t="s">
        <v>396</v>
      </c>
      <c r="F196" s="62" t="s">
        <v>162</v>
      </c>
      <c r="G196" s="63">
        <v>60</v>
      </c>
      <c r="H196" s="63"/>
      <c r="I196" s="151">
        <f t="shared" si="8"/>
        <v>0</v>
      </c>
    </row>
    <row r="197" spans="1:9" ht="22.5" x14ac:dyDescent="0.25">
      <c r="A197" s="61" t="s">
        <v>116</v>
      </c>
      <c r="B197" s="62">
        <v>946</v>
      </c>
      <c r="C197" s="62" t="s">
        <v>131</v>
      </c>
      <c r="D197" s="62" t="s">
        <v>246</v>
      </c>
      <c r="E197" s="62" t="s">
        <v>396</v>
      </c>
      <c r="F197" s="62" t="s">
        <v>163</v>
      </c>
      <c r="G197" s="63">
        <v>60</v>
      </c>
      <c r="H197" s="63"/>
      <c r="I197" s="151">
        <f t="shared" si="8"/>
        <v>0</v>
      </c>
    </row>
    <row r="198" spans="1:9" ht="67.5" x14ac:dyDescent="0.25">
      <c r="A198" s="61" t="s">
        <v>250</v>
      </c>
      <c r="B198" s="62">
        <v>946</v>
      </c>
      <c r="C198" s="62" t="s">
        <v>131</v>
      </c>
      <c r="D198" s="62" t="s">
        <v>246</v>
      </c>
      <c r="E198" s="62"/>
      <c r="F198" s="62" t="s">
        <v>122</v>
      </c>
      <c r="G198" s="63">
        <f>G199+G202</f>
        <v>3656.5</v>
      </c>
      <c r="H198" s="63">
        <f>H199+H202</f>
        <v>795.2</v>
      </c>
      <c r="I198" s="151">
        <f t="shared" si="8"/>
        <v>21.747572815533982</v>
      </c>
    </row>
    <row r="199" spans="1:9" ht="56.25" x14ac:dyDescent="0.25">
      <c r="A199" s="61" t="s">
        <v>177</v>
      </c>
      <c r="B199" s="62">
        <v>946</v>
      </c>
      <c r="C199" s="62" t="s">
        <v>131</v>
      </c>
      <c r="D199" s="62" t="s">
        <v>246</v>
      </c>
      <c r="E199" s="62" t="s">
        <v>397</v>
      </c>
      <c r="F199" s="62">
        <v>100</v>
      </c>
      <c r="G199" s="63">
        <v>3606.5</v>
      </c>
      <c r="H199" s="63">
        <v>795.2</v>
      </c>
      <c r="I199" s="151">
        <f t="shared" si="8"/>
        <v>22.049078053514489</v>
      </c>
    </row>
    <row r="200" spans="1:9" ht="22.5" x14ac:dyDescent="0.25">
      <c r="A200" s="61" t="s">
        <v>215</v>
      </c>
      <c r="B200" s="62">
        <v>946</v>
      </c>
      <c r="C200" s="62" t="s">
        <v>131</v>
      </c>
      <c r="D200" s="62" t="s">
        <v>246</v>
      </c>
      <c r="E200" s="62" t="s">
        <v>397</v>
      </c>
      <c r="F200" s="62">
        <v>110</v>
      </c>
      <c r="G200" s="63">
        <v>3606.5</v>
      </c>
      <c r="H200" s="63">
        <v>795.2</v>
      </c>
      <c r="I200" s="151">
        <f t="shared" si="8"/>
        <v>22.049078053514489</v>
      </c>
    </row>
    <row r="201" spans="1:9" x14ac:dyDescent="0.25">
      <c r="A201" s="61" t="s">
        <v>173</v>
      </c>
      <c r="B201" s="62">
        <v>946</v>
      </c>
      <c r="C201" s="62" t="s">
        <v>131</v>
      </c>
      <c r="D201" s="62" t="s">
        <v>246</v>
      </c>
      <c r="E201" s="62" t="s">
        <v>397</v>
      </c>
      <c r="F201" s="62">
        <v>111</v>
      </c>
      <c r="G201" s="63">
        <v>3606.5</v>
      </c>
      <c r="H201" s="63">
        <v>795.2</v>
      </c>
      <c r="I201" s="151">
        <f t="shared" si="8"/>
        <v>22.049078053514489</v>
      </c>
    </row>
    <row r="202" spans="1:9" ht="22.5" x14ac:dyDescent="0.25">
      <c r="A202" s="61" t="s">
        <v>114</v>
      </c>
      <c r="B202" s="62">
        <v>946</v>
      </c>
      <c r="C202" s="62" t="s">
        <v>131</v>
      </c>
      <c r="D202" s="62" t="s">
        <v>246</v>
      </c>
      <c r="E202" s="62" t="s">
        <v>397</v>
      </c>
      <c r="F202" s="62">
        <v>200</v>
      </c>
      <c r="G202" s="63">
        <f>G203</f>
        <v>50</v>
      </c>
      <c r="H202" s="63">
        <f>H203</f>
        <v>0</v>
      </c>
      <c r="I202" s="151">
        <f t="shared" si="8"/>
        <v>0</v>
      </c>
    </row>
    <row r="203" spans="1:9" ht="22.5" x14ac:dyDescent="0.25">
      <c r="A203" s="61" t="s">
        <v>115</v>
      </c>
      <c r="B203" s="62">
        <v>946</v>
      </c>
      <c r="C203" s="62" t="s">
        <v>131</v>
      </c>
      <c r="D203" s="62" t="s">
        <v>246</v>
      </c>
      <c r="E203" s="62" t="s">
        <v>397</v>
      </c>
      <c r="F203" s="62">
        <v>240</v>
      </c>
      <c r="G203" s="63">
        <f>G204+G205</f>
        <v>50</v>
      </c>
      <c r="H203" s="63">
        <f>H204+H205</f>
        <v>0</v>
      </c>
      <c r="I203" s="151">
        <f t="shared" si="8"/>
        <v>0</v>
      </c>
    </row>
    <row r="204" spans="1:9" ht="22.5" x14ac:dyDescent="0.25">
      <c r="A204" s="61" t="s">
        <v>179</v>
      </c>
      <c r="B204" s="62">
        <v>946</v>
      </c>
      <c r="C204" s="62" t="s">
        <v>131</v>
      </c>
      <c r="D204" s="62" t="s">
        <v>246</v>
      </c>
      <c r="E204" s="62" t="s">
        <v>397</v>
      </c>
      <c r="F204" s="62">
        <v>242</v>
      </c>
      <c r="G204" s="63">
        <v>10</v>
      </c>
      <c r="H204" s="63"/>
      <c r="I204" s="151">
        <f t="shared" si="8"/>
        <v>0</v>
      </c>
    </row>
    <row r="205" spans="1:9" ht="22.5" x14ac:dyDescent="0.25">
      <c r="A205" s="61" t="s">
        <v>116</v>
      </c>
      <c r="B205" s="62">
        <v>946</v>
      </c>
      <c r="C205" s="62" t="s">
        <v>131</v>
      </c>
      <c r="D205" s="62" t="s">
        <v>246</v>
      </c>
      <c r="E205" s="62" t="s">
        <v>397</v>
      </c>
      <c r="F205" s="62">
        <v>244</v>
      </c>
      <c r="G205" s="63">
        <v>40</v>
      </c>
      <c r="H205" s="63"/>
      <c r="I205" s="151">
        <f t="shared" si="8"/>
        <v>0</v>
      </c>
    </row>
    <row r="206" spans="1:9" s="168" customFormat="1" ht="12.75" x14ac:dyDescent="0.2">
      <c r="A206" s="58" t="s">
        <v>428</v>
      </c>
      <c r="B206" s="59">
        <v>946</v>
      </c>
      <c r="C206" s="59" t="s">
        <v>246</v>
      </c>
      <c r="D206" s="59"/>
      <c r="E206" s="59"/>
      <c r="F206" s="59"/>
      <c r="G206" s="60">
        <v>100</v>
      </c>
    </row>
    <row r="207" spans="1:9" s="168" customFormat="1" ht="22.5" x14ac:dyDescent="0.2">
      <c r="A207" s="61" t="s">
        <v>429</v>
      </c>
      <c r="B207" s="62">
        <v>946</v>
      </c>
      <c r="C207" s="62" t="s">
        <v>246</v>
      </c>
      <c r="D207" s="62" t="s">
        <v>154</v>
      </c>
      <c r="E207" s="62"/>
      <c r="F207" s="62"/>
      <c r="G207" s="63">
        <v>100</v>
      </c>
    </row>
    <row r="208" spans="1:9" ht="22.5" x14ac:dyDescent="0.25">
      <c r="A208" s="61" t="s">
        <v>114</v>
      </c>
      <c r="B208" s="62">
        <v>946</v>
      </c>
      <c r="C208" s="62" t="s">
        <v>246</v>
      </c>
      <c r="D208" s="62" t="s">
        <v>154</v>
      </c>
      <c r="E208" s="62" t="s">
        <v>355</v>
      </c>
      <c r="F208" s="62">
        <v>200</v>
      </c>
      <c r="G208" s="63">
        <v>100</v>
      </c>
    </row>
    <row r="209" spans="1:9" ht="22.5" x14ac:dyDescent="0.25">
      <c r="A209" s="61" t="s">
        <v>115</v>
      </c>
      <c r="B209" s="62">
        <v>946</v>
      </c>
      <c r="C209" s="62" t="s">
        <v>246</v>
      </c>
      <c r="D209" s="62" t="s">
        <v>154</v>
      </c>
      <c r="E209" s="62" t="s">
        <v>355</v>
      </c>
      <c r="F209" s="62">
        <v>240</v>
      </c>
      <c r="G209" s="63">
        <v>100</v>
      </c>
    </row>
    <row r="210" spans="1:9" ht="22.5" x14ac:dyDescent="0.25">
      <c r="A210" s="61" t="s">
        <v>116</v>
      </c>
      <c r="B210" s="62">
        <v>946</v>
      </c>
      <c r="C210" s="62" t="s">
        <v>246</v>
      </c>
      <c r="D210" s="62" t="s">
        <v>154</v>
      </c>
      <c r="E210" s="62" t="s">
        <v>355</v>
      </c>
      <c r="F210" s="62">
        <v>244</v>
      </c>
      <c r="G210" s="63">
        <v>100</v>
      </c>
    </row>
    <row r="211" spans="1:9" x14ac:dyDescent="0.25">
      <c r="A211" s="58" t="s">
        <v>298</v>
      </c>
      <c r="B211" s="59">
        <v>946</v>
      </c>
      <c r="C211" s="59">
        <v>11</v>
      </c>
      <c r="D211" s="59"/>
      <c r="E211" s="59"/>
      <c r="F211" s="59"/>
      <c r="G211" s="60">
        <v>575</v>
      </c>
      <c r="H211" s="60">
        <f>H212</f>
        <v>92.5</v>
      </c>
      <c r="I211" s="150">
        <f t="shared" si="8"/>
        <v>16.086956521739129</v>
      </c>
    </row>
    <row r="212" spans="1:9" ht="21" x14ac:dyDescent="0.25">
      <c r="A212" s="58" t="s">
        <v>158</v>
      </c>
      <c r="B212" s="62">
        <v>946</v>
      </c>
      <c r="C212" s="59" t="s">
        <v>159</v>
      </c>
      <c r="D212" s="59" t="s">
        <v>154</v>
      </c>
      <c r="E212" s="59" t="s">
        <v>160</v>
      </c>
      <c r="F212" s="59" t="s">
        <v>122</v>
      </c>
      <c r="G212" s="60">
        <v>575</v>
      </c>
      <c r="H212" s="60">
        <v>92.5</v>
      </c>
      <c r="I212" s="150">
        <f t="shared" si="8"/>
        <v>16.086956521739129</v>
      </c>
    </row>
    <row r="213" spans="1:9" ht="22.5" x14ac:dyDescent="0.25">
      <c r="A213" s="61" t="s">
        <v>114</v>
      </c>
      <c r="B213" s="62">
        <v>946</v>
      </c>
      <c r="C213" s="62" t="s">
        <v>159</v>
      </c>
      <c r="D213" s="62" t="s">
        <v>154</v>
      </c>
      <c r="E213" s="62" t="s">
        <v>356</v>
      </c>
      <c r="F213" s="62" t="s">
        <v>161</v>
      </c>
      <c r="G213" s="63">
        <v>575</v>
      </c>
      <c r="H213" s="63">
        <v>92.5</v>
      </c>
      <c r="I213" s="151">
        <f t="shared" si="8"/>
        <v>16.086956521739129</v>
      </c>
    </row>
    <row r="214" spans="1:9" ht="22.5" x14ac:dyDescent="0.25">
      <c r="A214" s="61" t="s">
        <v>115</v>
      </c>
      <c r="B214" s="62">
        <v>946</v>
      </c>
      <c r="C214" s="62" t="s">
        <v>159</v>
      </c>
      <c r="D214" s="62" t="s">
        <v>154</v>
      </c>
      <c r="E214" s="62" t="s">
        <v>356</v>
      </c>
      <c r="F214" s="62" t="s">
        <v>162</v>
      </c>
      <c r="G214" s="63">
        <v>575</v>
      </c>
      <c r="H214" s="63">
        <v>92.5</v>
      </c>
      <c r="I214" s="151">
        <f t="shared" si="8"/>
        <v>16.086956521739129</v>
      </c>
    </row>
    <row r="215" spans="1:9" ht="22.5" x14ac:dyDescent="0.25">
      <c r="A215" s="61" t="s">
        <v>116</v>
      </c>
      <c r="B215" s="62">
        <v>946</v>
      </c>
      <c r="C215" s="62" t="s">
        <v>159</v>
      </c>
      <c r="D215" s="62" t="s">
        <v>154</v>
      </c>
      <c r="E215" s="62" t="s">
        <v>356</v>
      </c>
      <c r="F215" s="62" t="s">
        <v>163</v>
      </c>
      <c r="G215" s="63">
        <v>575</v>
      </c>
      <c r="H215" s="63">
        <v>92.5</v>
      </c>
      <c r="I215" s="151">
        <f t="shared" si="8"/>
        <v>16.086956521739129</v>
      </c>
    </row>
    <row r="216" spans="1:9" x14ac:dyDescent="0.25">
      <c r="A216" s="58" t="s">
        <v>271</v>
      </c>
      <c r="B216" s="59">
        <v>945</v>
      </c>
      <c r="C216" s="65" t="s">
        <v>125</v>
      </c>
      <c r="D216" s="65" t="s">
        <v>217</v>
      </c>
      <c r="E216" s="65" t="s">
        <v>167</v>
      </c>
      <c r="F216" s="65" t="s">
        <v>122</v>
      </c>
      <c r="G216" s="60">
        <v>340</v>
      </c>
      <c r="H216" s="66">
        <v>55</v>
      </c>
      <c r="I216" s="150">
        <f t="shared" si="8"/>
        <v>16.176470588235293</v>
      </c>
    </row>
    <row r="217" spans="1:9" x14ac:dyDescent="0.25">
      <c r="A217" s="61" t="s">
        <v>272</v>
      </c>
      <c r="B217" s="62">
        <v>946</v>
      </c>
      <c r="C217" s="62" t="s">
        <v>125</v>
      </c>
      <c r="D217" s="62" t="s">
        <v>145</v>
      </c>
      <c r="E217" s="62" t="s">
        <v>430</v>
      </c>
      <c r="F217" s="180" t="s">
        <v>122</v>
      </c>
      <c r="G217" s="63">
        <v>340</v>
      </c>
      <c r="H217" s="63">
        <v>55</v>
      </c>
      <c r="I217" s="151">
        <f t="shared" si="8"/>
        <v>16.176470588235293</v>
      </c>
    </row>
    <row r="218" spans="1:9" ht="22.5" x14ac:dyDescent="0.25">
      <c r="A218" s="61" t="s">
        <v>274</v>
      </c>
      <c r="B218" s="62">
        <v>946</v>
      </c>
      <c r="C218" s="62" t="s">
        <v>125</v>
      </c>
      <c r="D218" s="62" t="s">
        <v>145</v>
      </c>
      <c r="E218" s="62" t="s">
        <v>430</v>
      </c>
      <c r="F218" s="62" t="s">
        <v>122</v>
      </c>
      <c r="G218" s="63">
        <v>340</v>
      </c>
      <c r="H218" s="63">
        <v>55</v>
      </c>
      <c r="I218" s="151">
        <f t="shared" si="8"/>
        <v>16.176470588235293</v>
      </c>
    </row>
    <row r="219" spans="1:9" ht="22.5" x14ac:dyDescent="0.25">
      <c r="A219" s="61" t="s">
        <v>114</v>
      </c>
      <c r="B219" s="62">
        <v>946</v>
      </c>
      <c r="C219" s="62" t="s">
        <v>125</v>
      </c>
      <c r="D219" s="62" t="s">
        <v>145</v>
      </c>
      <c r="E219" s="62" t="s">
        <v>430</v>
      </c>
      <c r="F219" s="62" t="s">
        <v>161</v>
      </c>
      <c r="G219" s="63">
        <v>340</v>
      </c>
      <c r="H219" s="63">
        <v>55</v>
      </c>
      <c r="I219" s="151">
        <f t="shared" si="8"/>
        <v>16.176470588235293</v>
      </c>
    </row>
    <row r="220" spans="1:9" ht="22.5" x14ac:dyDescent="0.25">
      <c r="A220" s="61" t="s">
        <v>115</v>
      </c>
      <c r="B220" s="62">
        <v>946</v>
      </c>
      <c r="C220" s="62" t="s">
        <v>125</v>
      </c>
      <c r="D220" s="62" t="s">
        <v>145</v>
      </c>
      <c r="E220" s="62" t="s">
        <v>430</v>
      </c>
      <c r="F220" s="62" t="s">
        <v>162</v>
      </c>
      <c r="G220" s="63">
        <v>340</v>
      </c>
      <c r="H220" s="63">
        <v>55</v>
      </c>
      <c r="I220" s="151">
        <f t="shared" si="8"/>
        <v>16.176470588235293</v>
      </c>
    </row>
    <row r="221" spans="1:9" ht="22.5" x14ac:dyDescent="0.25">
      <c r="A221" s="61" t="s">
        <v>116</v>
      </c>
      <c r="B221" s="62">
        <v>946</v>
      </c>
      <c r="C221" s="62" t="s">
        <v>125</v>
      </c>
      <c r="D221" s="62" t="s">
        <v>145</v>
      </c>
      <c r="E221" s="62" t="s">
        <v>430</v>
      </c>
      <c r="F221" s="62" t="s">
        <v>163</v>
      </c>
      <c r="G221" s="63">
        <v>340</v>
      </c>
      <c r="H221" s="63">
        <v>55</v>
      </c>
      <c r="I221" s="151">
        <f t="shared" si="8"/>
        <v>16.176470588235293</v>
      </c>
    </row>
    <row r="222" spans="1:9" ht="42.75" x14ac:dyDescent="0.25">
      <c r="A222" s="76" t="s">
        <v>299</v>
      </c>
      <c r="B222" s="77">
        <v>945</v>
      </c>
      <c r="C222" s="77" t="s">
        <v>217</v>
      </c>
      <c r="D222" s="77" t="s">
        <v>217</v>
      </c>
      <c r="E222" s="77" t="s">
        <v>167</v>
      </c>
      <c r="F222" s="77" t="s">
        <v>122</v>
      </c>
      <c r="G222" s="78">
        <f>G223+G245+G250+G275+G288+G293</f>
        <v>274437.09999999998</v>
      </c>
      <c r="H222" s="78">
        <f>H223+H245+H250+H275+H288+H293</f>
        <v>84472.24</v>
      </c>
      <c r="I222" s="150">
        <f t="shared" si="8"/>
        <v>30.780182417027437</v>
      </c>
    </row>
    <row r="223" spans="1:9" x14ac:dyDescent="0.25">
      <c r="A223" s="58" t="s">
        <v>165</v>
      </c>
      <c r="B223" s="59">
        <v>945</v>
      </c>
      <c r="C223" s="59" t="s">
        <v>154</v>
      </c>
      <c r="D223" s="59" t="s">
        <v>217</v>
      </c>
      <c r="E223" s="59" t="s">
        <v>167</v>
      </c>
      <c r="F223" s="59" t="s">
        <v>122</v>
      </c>
      <c r="G223" s="79">
        <f>G224+G240</f>
        <v>4219.5</v>
      </c>
      <c r="H223" s="79">
        <f>H224+H240</f>
        <v>1099.24</v>
      </c>
      <c r="I223" s="150">
        <f t="shared" si="8"/>
        <v>26.051427894300272</v>
      </c>
    </row>
    <row r="224" spans="1:9" ht="33.75" x14ac:dyDescent="0.25">
      <c r="A224" s="61" t="s">
        <v>194</v>
      </c>
      <c r="B224" s="62">
        <v>945</v>
      </c>
      <c r="C224" s="62" t="s">
        <v>154</v>
      </c>
      <c r="D224" s="62" t="s">
        <v>195</v>
      </c>
      <c r="E224" s="62" t="s">
        <v>167</v>
      </c>
      <c r="F224" s="62" t="s">
        <v>122</v>
      </c>
      <c r="G224" s="63">
        <f>G225</f>
        <v>4213.5</v>
      </c>
      <c r="H224" s="63">
        <f>H225</f>
        <v>1099.24</v>
      </c>
      <c r="I224" s="151">
        <f t="shared" si="8"/>
        <v>26.088524979233416</v>
      </c>
    </row>
    <row r="225" spans="1:9" x14ac:dyDescent="0.25">
      <c r="A225" s="61" t="s">
        <v>198</v>
      </c>
      <c r="B225" s="62">
        <v>945</v>
      </c>
      <c r="C225" s="62" t="s">
        <v>154</v>
      </c>
      <c r="D225" s="62" t="s">
        <v>195</v>
      </c>
      <c r="E225" s="62" t="s">
        <v>372</v>
      </c>
      <c r="F225" s="62" t="s">
        <v>122</v>
      </c>
      <c r="G225" s="63">
        <f>G226+G230</f>
        <v>4213.5</v>
      </c>
      <c r="H225" s="63">
        <f>H226+H230</f>
        <v>1099.24</v>
      </c>
      <c r="I225" s="151">
        <f t="shared" si="8"/>
        <v>26.088524979233416</v>
      </c>
    </row>
    <row r="226" spans="1:9" ht="56.25" x14ac:dyDescent="0.25">
      <c r="A226" s="61" t="s">
        <v>177</v>
      </c>
      <c r="B226" s="62">
        <v>945</v>
      </c>
      <c r="C226" s="62" t="s">
        <v>154</v>
      </c>
      <c r="D226" s="62" t="s">
        <v>195</v>
      </c>
      <c r="E226" s="62" t="s">
        <v>373</v>
      </c>
      <c r="F226" s="62" t="s">
        <v>170</v>
      </c>
      <c r="G226" s="63">
        <f>G227</f>
        <v>3488.4</v>
      </c>
      <c r="H226" s="63">
        <f>H227</f>
        <v>963.6</v>
      </c>
      <c r="I226" s="151">
        <f t="shared" ref="I226:I296" si="9">H226*100/G226</f>
        <v>27.622979016167871</v>
      </c>
    </row>
    <row r="227" spans="1:9" ht="22.5" x14ac:dyDescent="0.25">
      <c r="A227" s="61" t="s">
        <v>171</v>
      </c>
      <c r="B227" s="62">
        <v>945</v>
      </c>
      <c r="C227" s="62" t="s">
        <v>154</v>
      </c>
      <c r="D227" s="62" t="s">
        <v>195</v>
      </c>
      <c r="E227" s="62" t="s">
        <v>373</v>
      </c>
      <c r="F227" s="62" t="s">
        <v>172</v>
      </c>
      <c r="G227" s="63">
        <f>G228+G229</f>
        <v>3488.4</v>
      </c>
      <c r="H227" s="63">
        <f>H228+H229</f>
        <v>963.6</v>
      </c>
      <c r="I227" s="151">
        <f t="shared" si="9"/>
        <v>27.622979016167871</v>
      </c>
    </row>
    <row r="228" spans="1:9" x14ac:dyDescent="0.25">
      <c r="A228" s="61" t="s">
        <v>173</v>
      </c>
      <c r="B228" s="62">
        <v>945</v>
      </c>
      <c r="C228" s="62" t="s">
        <v>154</v>
      </c>
      <c r="D228" s="62" t="s">
        <v>195</v>
      </c>
      <c r="E228" s="62" t="s">
        <v>373</v>
      </c>
      <c r="F228" s="62" t="s">
        <v>174</v>
      </c>
      <c r="G228" s="63">
        <v>3483.4</v>
      </c>
      <c r="H228" s="63">
        <v>963.6</v>
      </c>
      <c r="I228" s="151">
        <f t="shared" si="9"/>
        <v>27.662628466440832</v>
      </c>
    </row>
    <row r="229" spans="1:9" ht="22.5" x14ac:dyDescent="0.25">
      <c r="A229" s="61" t="s">
        <v>183</v>
      </c>
      <c r="B229" s="62">
        <v>945</v>
      </c>
      <c r="C229" s="62" t="s">
        <v>154</v>
      </c>
      <c r="D229" s="62" t="s">
        <v>195</v>
      </c>
      <c r="E229" s="62" t="s">
        <v>373</v>
      </c>
      <c r="F229" s="62" t="s">
        <v>184</v>
      </c>
      <c r="G229" s="63">
        <v>5</v>
      </c>
      <c r="H229" s="63"/>
      <c r="I229" s="151">
        <f t="shared" si="9"/>
        <v>0</v>
      </c>
    </row>
    <row r="230" spans="1:9" ht="22.5" x14ac:dyDescent="0.25">
      <c r="A230" s="61" t="s">
        <v>199</v>
      </c>
      <c r="B230" s="62">
        <v>945</v>
      </c>
      <c r="C230" s="62" t="s">
        <v>154</v>
      </c>
      <c r="D230" s="62" t="s">
        <v>195</v>
      </c>
      <c r="E230" s="62" t="s">
        <v>374</v>
      </c>
      <c r="F230" s="62"/>
      <c r="G230" s="63">
        <f>G231+G235</f>
        <v>725.09999999999991</v>
      </c>
      <c r="H230" s="63">
        <f>H231+H235</f>
        <v>135.63999999999999</v>
      </c>
      <c r="I230" s="151">
        <f t="shared" si="9"/>
        <v>18.706385326161907</v>
      </c>
    </row>
    <row r="231" spans="1:9" ht="22.5" x14ac:dyDescent="0.25">
      <c r="A231" s="61" t="s">
        <v>114</v>
      </c>
      <c r="B231" s="62">
        <v>945</v>
      </c>
      <c r="C231" s="62" t="s">
        <v>154</v>
      </c>
      <c r="D231" s="62" t="s">
        <v>195</v>
      </c>
      <c r="E231" s="62" t="s">
        <v>374</v>
      </c>
      <c r="F231" s="62" t="s">
        <v>161</v>
      </c>
      <c r="G231" s="63">
        <f>G232</f>
        <v>713.8</v>
      </c>
      <c r="H231" s="63">
        <f>H232</f>
        <v>134.19999999999999</v>
      </c>
      <c r="I231" s="151">
        <f t="shared" si="9"/>
        <v>18.800784533482766</v>
      </c>
    </row>
    <row r="232" spans="1:9" ht="22.5" x14ac:dyDescent="0.25">
      <c r="A232" s="61" t="s">
        <v>115</v>
      </c>
      <c r="B232" s="62">
        <v>945</v>
      </c>
      <c r="C232" s="62" t="s">
        <v>154</v>
      </c>
      <c r="D232" s="62" t="s">
        <v>195</v>
      </c>
      <c r="E232" s="62" t="s">
        <v>374</v>
      </c>
      <c r="F232" s="62" t="s">
        <v>162</v>
      </c>
      <c r="G232" s="63">
        <f>G233+G234</f>
        <v>713.8</v>
      </c>
      <c r="H232" s="63">
        <f>H233+H234</f>
        <v>134.19999999999999</v>
      </c>
      <c r="I232" s="151">
        <f t="shared" si="9"/>
        <v>18.800784533482766</v>
      </c>
    </row>
    <row r="233" spans="1:9" ht="22.5" x14ac:dyDescent="0.25">
      <c r="A233" s="61" t="s">
        <v>179</v>
      </c>
      <c r="B233" s="62">
        <v>945</v>
      </c>
      <c r="C233" s="62" t="s">
        <v>154</v>
      </c>
      <c r="D233" s="62" t="s">
        <v>195</v>
      </c>
      <c r="E233" s="62" t="s">
        <v>374</v>
      </c>
      <c r="F233" s="62">
        <v>242</v>
      </c>
      <c r="G233" s="63">
        <v>432.5</v>
      </c>
      <c r="H233" s="63">
        <v>80.23</v>
      </c>
      <c r="I233" s="151">
        <f t="shared" si="9"/>
        <v>18.55028901734104</v>
      </c>
    </row>
    <row r="234" spans="1:9" ht="22.5" x14ac:dyDescent="0.25">
      <c r="A234" s="61" t="s">
        <v>116</v>
      </c>
      <c r="B234" s="62">
        <v>945</v>
      </c>
      <c r="C234" s="62" t="s">
        <v>154</v>
      </c>
      <c r="D234" s="62" t="s">
        <v>195</v>
      </c>
      <c r="E234" s="62" t="s">
        <v>374</v>
      </c>
      <c r="F234" s="62" t="s">
        <v>163</v>
      </c>
      <c r="G234" s="63">
        <v>281.3</v>
      </c>
      <c r="H234" s="63">
        <v>53.97</v>
      </c>
      <c r="I234" s="151">
        <f t="shared" si="9"/>
        <v>19.185922502666191</v>
      </c>
    </row>
    <row r="235" spans="1:9" x14ac:dyDescent="0.25">
      <c r="A235" s="61" t="s">
        <v>187</v>
      </c>
      <c r="B235" s="62">
        <v>945</v>
      </c>
      <c r="C235" s="62" t="s">
        <v>154</v>
      </c>
      <c r="D235" s="62" t="s">
        <v>195</v>
      </c>
      <c r="E235" s="62" t="s">
        <v>374</v>
      </c>
      <c r="F235" s="62" t="s">
        <v>188</v>
      </c>
      <c r="G235" s="63">
        <f>G236</f>
        <v>11.3</v>
      </c>
      <c r="H235" s="63">
        <f>H236</f>
        <v>1.44</v>
      </c>
      <c r="I235" s="151">
        <f t="shared" si="9"/>
        <v>12.743362831858406</v>
      </c>
    </row>
    <row r="236" spans="1:9" ht="33.75" x14ac:dyDescent="0.25">
      <c r="A236" s="61" t="s">
        <v>189</v>
      </c>
      <c r="B236" s="62">
        <v>945</v>
      </c>
      <c r="C236" s="62" t="s">
        <v>154</v>
      </c>
      <c r="D236" s="62" t="s">
        <v>195</v>
      </c>
      <c r="E236" s="62" t="s">
        <v>374</v>
      </c>
      <c r="F236" s="62" t="s">
        <v>190</v>
      </c>
      <c r="G236" s="63">
        <f>G237+G238+G239</f>
        <v>11.3</v>
      </c>
      <c r="H236" s="63">
        <f>H237+H238+H239</f>
        <v>1.44</v>
      </c>
      <c r="I236" s="151">
        <f t="shared" si="9"/>
        <v>12.743362831858406</v>
      </c>
    </row>
    <row r="237" spans="1:9" ht="22.5" x14ac:dyDescent="0.25">
      <c r="A237" s="61" t="s">
        <v>191</v>
      </c>
      <c r="B237" s="62">
        <v>945</v>
      </c>
      <c r="C237" s="62" t="s">
        <v>154</v>
      </c>
      <c r="D237" s="62" t="s">
        <v>195</v>
      </c>
      <c r="E237" s="62" t="s">
        <v>374</v>
      </c>
      <c r="F237" s="62" t="s">
        <v>192</v>
      </c>
      <c r="G237" s="63">
        <v>8.8000000000000007</v>
      </c>
      <c r="H237" s="63"/>
      <c r="I237" s="151"/>
    </row>
    <row r="238" spans="1:9" x14ac:dyDescent="0.25">
      <c r="A238" s="61" t="s">
        <v>193</v>
      </c>
      <c r="B238" s="62">
        <v>945</v>
      </c>
      <c r="C238" s="62" t="s">
        <v>154</v>
      </c>
      <c r="D238" s="62" t="s">
        <v>195</v>
      </c>
      <c r="E238" s="62" t="s">
        <v>374</v>
      </c>
      <c r="F238" s="62" t="s">
        <v>200</v>
      </c>
      <c r="G238" s="63">
        <v>2.2999999999999998</v>
      </c>
      <c r="H238" s="63">
        <v>1.24</v>
      </c>
      <c r="I238" s="151">
        <f t="shared" si="9"/>
        <v>53.913043478260875</v>
      </c>
    </row>
    <row r="239" spans="1:9" x14ac:dyDescent="0.25">
      <c r="A239" s="61" t="s">
        <v>422</v>
      </c>
      <c r="B239" s="62">
        <v>945</v>
      </c>
      <c r="C239" s="62" t="s">
        <v>154</v>
      </c>
      <c r="D239" s="62" t="s">
        <v>195</v>
      </c>
      <c r="E239" s="62" t="s">
        <v>374</v>
      </c>
      <c r="F239" s="62">
        <v>853</v>
      </c>
      <c r="G239" s="63">
        <v>0.2</v>
      </c>
      <c r="H239" s="63">
        <v>0.2</v>
      </c>
    </row>
    <row r="240" spans="1:9" x14ac:dyDescent="0.25">
      <c r="A240" s="58" t="s">
        <v>207</v>
      </c>
      <c r="B240" s="62">
        <v>945</v>
      </c>
      <c r="C240" s="59" t="s">
        <v>154</v>
      </c>
      <c r="D240" s="59">
        <v>13</v>
      </c>
      <c r="E240" s="59"/>
      <c r="F240" s="59"/>
      <c r="G240" s="79">
        <v>6</v>
      </c>
      <c r="H240" s="79"/>
      <c r="I240" s="150">
        <f t="shared" si="9"/>
        <v>0</v>
      </c>
    </row>
    <row r="241" spans="1:9" ht="22.5" x14ac:dyDescent="0.25">
      <c r="A241" s="61" t="s">
        <v>208</v>
      </c>
      <c r="B241" s="62">
        <v>945</v>
      </c>
      <c r="C241" s="62" t="s">
        <v>154</v>
      </c>
      <c r="D241" s="62">
        <v>13</v>
      </c>
      <c r="E241" s="62" t="s">
        <v>377</v>
      </c>
      <c r="F241" s="59"/>
      <c r="G241" s="63">
        <v>6</v>
      </c>
      <c r="H241" s="80"/>
      <c r="I241" s="151">
        <f t="shared" si="9"/>
        <v>0</v>
      </c>
    </row>
    <row r="242" spans="1:9" ht="22.5" x14ac:dyDescent="0.25">
      <c r="A242" s="61" t="s">
        <v>209</v>
      </c>
      <c r="B242" s="62">
        <v>945</v>
      </c>
      <c r="C242" s="62" t="s">
        <v>154</v>
      </c>
      <c r="D242" s="62">
        <v>13</v>
      </c>
      <c r="E242" s="62" t="s">
        <v>377</v>
      </c>
      <c r="F242" s="59"/>
      <c r="G242" s="63">
        <v>6</v>
      </c>
      <c r="H242" s="80"/>
      <c r="I242" s="151">
        <f t="shared" si="9"/>
        <v>0</v>
      </c>
    </row>
    <row r="243" spans="1:9" x14ac:dyDescent="0.25">
      <c r="A243" s="61" t="s">
        <v>210</v>
      </c>
      <c r="B243" s="62">
        <v>945</v>
      </c>
      <c r="C243" s="62" t="s">
        <v>154</v>
      </c>
      <c r="D243" s="62">
        <v>13</v>
      </c>
      <c r="E243" s="62" t="s">
        <v>377</v>
      </c>
      <c r="F243" s="62">
        <v>530</v>
      </c>
      <c r="G243" s="63">
        <v>6</v>
      </c>
      <c r="H243" s="80"/>
      <c r="I243" s="151">
        <f t="shared" si="9"/>
        <v>0</v>
      </c>
    </row>
    <row r="244" spans="1:9" ht="22.5" x14ac:dyDescent="0.25">
      <c r="A244" s="61" t="s">
        <v>211</v>
      </c>
      <c r="B244" s="62">
        <v>945</v>
      </c>
      <c r="C244" s="62" t="s">
        <v>154</v>
      </c>
      <c r="D244" s="62">
        <v>13</v>
      </c>
      <c r="E244" s="62" t="s">
        <v>377</v>
      </c>
      <c r="F244" s="62">
        <v>530</v>
      </c>
      <c r="G244" s="63">
        <v>6</v>
      </c>
      <c r="H244" s="80"/>
      <c r="I244" s="151">
        <f t="shared" si="9"/>
        <v>0</v>
      </c>
    </row>
    <row r="245" spans="1:9" x14ac:dyDescent="0.25">
      <c r="A245" s="58" t="s">
        <v>216</v>
      </c>
      <c r="B245" s="59">
        <v>945</v>
      </c>
      <c r="C245" s="59" t="s">
        <v>145</v>
      </c>
      <c r="D245" s="59" t="s">
        <v>217</v>
      </c>
      <c r="E245" s="59" t="s">
        <v>167</v>
      </c>
      <c r="F245" s="59" t="s">
        <v>122</v>
      </c>
      <c r="G245" s="60">
        <v>432</v>
      </c>
      <c r="H245" s="60">
        <v>101.4</v>
      </c>
      <c r="I245" s="150">
        <f t="shared" si="9"/>
        <v>23.472222222222221</v>
      </c>
    </row>
    <row r="246" spans="1:9" x14ac:dyDescent="0.25">
      <c r="A246" s="61" t="s">
        <v>218</v>
      </c>
      <c r="B246" s="62">
        <v>945</v>
      </c>
      <c r="C246" s="62" t="s">
        <v>145</v>
      </c>
      <c r="D246" s="62" t="s">
        <v>112</v>
      </c>
      <c r="E246" s="62" t="s">
        <v>167</v>
      </c>
      <c r="F246" s="62" t="s">
        <v>122</v>
      </c>
      <c r="G246" s="63">
        <v>432</v>
      </c>
      <c r="H246" s="63">
        <v>101.4</v>
      </c>
      <c r="I246" s="151">
        <f t="shared" si="9"/>
        <v>23.472222222222221</v>
      </c>
    </row>
    <row r="247" spans="1:9" ht="33.75" x14ac:dyDescent="0.25">
      <c r="A247" s="61" t="s">
        <v>220</v>
      </c>
      <c r="B247" s="62">
        <v>945</v>
      </c>
      <c r="C247" s="62" t="s">
        <v>145</v>
      </c>
      <c r="D247" s="62" t="s">
        <v>112</v>
      </c>
      <c r="E247" s="62" t="s">
        <v>380</v>
      </c>
      <c r="F247" s="62" t="s">
        <v>122</v>
      </c>
      <c r="G247" s="63">
        <v>432</v>
      </c>
      <c r="H247" s="63">
        <v>101.4</v>
      </c>
      <c r="I247" s="151">
        <f t="shared" si="9"/>
        <v>23.472222222222221</v>
      </c>
    </row>
    <row r="248" spans="1:9" x14ac:dyDescent="0.25">
      <c r="A248" s="61" t="s">
        <v>221</v>
      </c>
      <c r="B248" s="62">
        <v>945</v>
      </c>
      <c r="C248" s="62" t="s">
        <v>145</v>
      </c>
      <c r="D248" s="62" t="s">
        <v>112</v>
      </c>
      <c r="E248" s="62" t="s">
        <v>380</v>
      </c>
      <c r="F248" s="62" t="s">
        <v>222</v>
      </c>
      <c r="G248" s="63">
        <v>432</v>
      </c>
      <c r="H248" s="63">
        <v>101.4</v>
      </c>
      <c r="I248" s="151">
        <f t="shared" si="9"/>
        <v>23.472222222222221</v>
      </c>
    </row>
    <row r="249" spans="1:9" x14ac:dyDescent="0.25">
      <c r="A249" s="61" t="s">
        <v>223</v>
      </c>
      <c r="B249" s="62">
        <v>945</v>
      </c>
      <c r="C249" s="62" t="s">
        <v>145</v>
      </c>
      <c r="D249" s="62" t="s">
        <v>112</v>
      </c>
      <c r="E249" s="62" t="s">
        <v>380</v>
      </c>
      <c r="F249" s="62" t="s">
        <v>224</v>
      </c>
      <c r="G249" s="63">
        <v>432</v>
      </c>
      <c r="H249" s="63">
        <v>101.4</v>
      </c>
      <c r="I249" s="151">
        <f t="shared" si="9"/>
        <v>23.472222222222221</v>
      </c>
    </row>
    <row r="250" spans="1:9" x14ac:dyDescent="0.25">
      <c r="A250" s="58" t="s">
        <v>241</v>
      </c>
      <c r="B250" s="59">
        <v>945</v>
      </c>
      <c r="C250" s="59" t="s">
        <v>131</v>
      </c>
      <c r="D250" s="59" t="s">
        <v>217</v>
      </c>
      <c r="E250" s="59" t="s">
        <v>167</v>
      </c>
      <c r="F250" s="59" t="s">
        <v>122</v>
      </c>
      <c r="G250" s="60">
        <f>G251</f>
        <v>254611.40000000002</v>
      </c>
      <c r="H250" s="60">
        <f>H251</f>
        <v>80360.7</v>
      </c>
      <c r="I250" s="150">
        <f t="shared" si="9"/>
        <v>31.562098162140419</v>
      </c>
    </row>
    <row r="251" spans="1:9" ht="31.5" x14ac:dyDescent="0.25">
      <c r="A251" s="64" t="s">
        <v>130</v>
      </c>
      <c r="B251" s="62">
        <v>945</v>
      </c>
      <c r="C251" s="65"/>
      <c r="D251" s="65"/>
      <c r="E251" s="65"/>
      <c r="F251" s="65"/>
      <c r="G251" s="66">
        <f>G252+G258+G269</f>
        <v>254611.40000000002</v>
      </c>
      <c r="H251" s="66">
        <f>H252+H258+H269</f>
        <v>80360.7</v>
      </c>
      <c r="I251" s="150">
        <f t="shared" si="9"/>
        <v>31.562098162140419</v>
      </c>
    </row>
    <row r="252" spans="1:9" x14ac:dyDescent="0.25">
      <c r="A252" s="61" t="s">
        <v>132</v>
      </c>
      <c r="B252" s="62">
        <v>945</v>
      </c>
      <c r="C252" s="62" t="s">
        <v>131</v>
      </c>
      <c r="D252" s="62" t="s">
        <v>133</v>
      </c>
      <c r="E252" s="62" t="s">
        <v>345</v>
      </c>
      <c r="F252" s="180"/>
      <c r="G252" s="63">
        <f>G253</f>
        <v>70579.3</v>
      </c>
      <c r="H252" s="63">
        <f>H253</f>
        <v>21407.3</v>
      </c>
      <c r="I252" s="151">
        <f t="shared" si="9"/>
        <v>30.330847713139686</v>
      </c>
    </row>
    <row r="253" spans="1:9" ht="45" x14ac:dyDescent="0.25">
      <c r="A253" s="61" t="s">
        <v>134</v>
      </c>
      <c r="B253" s="62">
        <v>945</v>
      </c>
      <c r="C253" s="62" t="s">
        <v>131</v>
      </c>
      <c r="D253" s="62" t="s">
        <v>133</v>
      </c>
      <c r="E253" s="62" t="s">
        <v>345</v>
      </c>
      <c r="F253" s="62" t="s">
        <v>135</v>
      </c>
      <c r="G253" s="63">
        <f>G254+G256</f>
        <v>70579.3</v>
      </c>
      <c r="H253" s="63">
        <f>H254+H256</f>
        <v>21407.3</v>
      </c>
      <c r="I253" s="151">
        <f t="shared" si="9"/>
        <v>30.330847713139686</v>
      </c>
    </row>
    <row r="254" spans="1:9" x14ac:dyDescent="0.25">
      <c r="A254" s="61" t="s">
        <v>136</v>
      </c>
      <c r="B254" s="62">
        <v>945</v>
      </c>
      <c r="C254" s="62" t="s">
        <v>131</v>
      </c>
      <c r="D254" s="62" t="s">
        <v>133</v>
      </c>
      <c r="E254" s="62" t="s">
        <v>345</v>
      </c>
      <c r="F254" s="62" t="s">
        <v>137</v>
      </c>
      <c r="G254" s="63">
        <v>58856.9</v>
      </c>
      <c r="H254" s="63">
        <v>17786.599999999999</v>
      </c>
      <c r="I254" s="151">
        <f t="shared" si="9"/>
        <v>30.220076150799645</v>
      </c>
    </row>
    <row r="255" spans="1:9" ht="56.25" x14ac:dyDescent="0.25">
      <c r="A255" s="61" t="s">
        <v>138</v>
      </c>
      <c r="B255" s="62">
        <v>945</v>
      </c>
      <c r="C255" s="62" t="s">
        <v>131</v>
      </c>
      <c r="D255" s="62" t="s">
        <v>133</v>
      </c>
      <c r="E255" s="62" t="s">
        <v>345</v>
      </c>
      <c r="F255" s="62" t="s">
        <v>139</v>
      </c>
      <c r="G255" s="63">
        <v>58856.9</v>
      </c>
      <c r="H255" s="63">
        <v>17786.599999999999</v>
      </c>
      <c r="I255" s="151">
        <f t="shared" si="9"/>
        <v>30.220076150799645</v>
      </c>
    </row>
    <row r="256" spans="1:9" x14ac:dyDescent="0.25">
      <c r="A256" s="61" t="s">
        <v>140</v>
      </c>
      <c r="B256" s="62">
        <v>945</v>
      </c>
      <c r="C256" s="62" t="s">
        <v>131</v>
      </c>
      <c r="D256" s="62" t="s">
        <v>133</v>
      </c>
      <c r="E256" s="62" t="s">
        <v>345</v>
      </c>
      <c r="F256" s="62" t="s">
        <v>141</v>
      </c>
      <c r="G256" s="63">
        <v>11722.4</v>
      </c>
      <c r="H256" s="63">
        <v>3620.7</v>
      </c>
      <c r="I256" s="151">
        <f t="shared" si="9"/>
        <v>30.887019722923636</v>
      </c>
    </row>
    <row r="257" spans="1:9" ht="56.25" x14ac:dyDescent="0.25">
      <c r="A257" s="61" t="s">
        <v>142</v>
      </c>
      <c r="B257" s="62">
        <v>945</v>
      </c>
      <c r="C257" s="62" t="s">
        <v>131</v>
      </c>
      <c r="D257" s="62" t="s">
        <v>133</v>
      </c>
      <c r="E257" s="62" t="s">
        <v>345</v>
      </c>
      <c r="F257" s="62" t="s">
        <v>143</v>
      </c>
      <c r="G257" s="63">
        <v>11722.4</v>
      </c>
      <c r="H257" s="63">
        <v>3620.7</v>
      </c>
      <c r="I257" s="151">
        <f t="shared" si="9"/>
        <v>30.887019722923636</v>
      </c>
    </row>
    <row r="258" spans="1:9" x14ac:dyDescent="0.25">
      <c r="A258" s="61" t="s">
        <v>144</v>
      </c>
      <c r="B258" s="62">
        <v>945</v>
      </c>
      <c r="C258" s="62" t="s">
        <v>131</v>
      </c>
      <c r="D258" s="62" t="s">
        <v>145</v>
      </c>
      <c r="E258" s="62" t="s">
        <v>345</v>
      </c>
      <c r="F258" s="180" t="s">
        <v>122</v>
      </c>
      <c r="G258" s="63">
        <f>G259+G264</f>
        <v>181886.1</v>
      </c>
      <c r="H258" s="63">
        <f>H259+H264</f>
        <v>58953.4</v>
      </c>
      <c r="I258" s="151">
        <f t="shared" si="9"/>
        <v>32.412262399380708</v>
      </c>
    </row>
    <row r="259" spans="1:9" ht="22.5" x14ac:dyDescent="0.25">
      <c r="A259" s="61" t="s">
        <v>146</v>
      </c>
      <c r="B259" s="62">
        <v>945</v>
      </c>
      <c r="C259" s="62" t="s">
        <v>131</v>
      </c>
      <c r="D259" s="62" t="s">
        <v>145</v>
      </c>
      <c r="E259" s="62" t="s">
        <v>345</v>
      </c>
      <c r="F259" s="62" t="s">
        <v>122</v>
      </c>
      <c r="G259" s="63">
        <v>172317.6</v>
      </c>
      <c r="H259" s="63">
        <v>55956.1</v>
      </c>
      <c r="I259" s="151">
        <f t="shared" si="9"/>
        <v>32.472655143757805</v>
      </c>
    </row>
    <row r="260" spans="1:9" ht="22.5" x14ac:dyDescent="0.25">
      <c r="A260" s="61" t="s">
        <v>147</v>
      </c>
      <c r="B260" s="62">
        <v>945</v>
      </c>
      <c r="C260" s="62" t="s">
        <v>131</v>
      </c>
      <c r="D260" s="62" t="s">
        <v>145</v>
      </c>
      <c r="E260" s="62" t="s">
        <v>345</v>
      </c>
      <c r="F260" s="62" t="s">
        <v>122</v>
      </c>
      <c r="G260" s="63">
        <v>172317.6</v>
      </c>
      <c r="H260" s="63">
        <v>55956.1</v>
      </c>
      <c r="I260" s="151">
        <f t="shared" si="9"/>
        <v>32.472655143757805</v>
      </c>
    </row>
    <row r="261" spans="1:9" ht="45" x14ac:dyDescent="0.25">
      <c r="A261" s="61" t="s">
        <v>134</v>
      </c>
      <c r="B261" s="62">
        <v>945</v>
      </c>
      <c r="C261" s="62" t="s">
        <v>131</v>
      </c>
      <c r="D261" s="62" t="s">
        <v>145</v>
      </c>
      <c r="E261" s="62" t="s">
        <v>345</v>
      </c>
      <c r="F261" s="62" t="s">
        <v>135</v>
      </c>
      <c r="G261" s="63">
        <v>172317.6</v>
      </c>
      <c r="H261" s="63">
        <v>55956.1</v>
      </c>
      <c r="I261" s="151">
        <f t="shared" si="9"/>
        <v>32.472655143757805</v>
      </c>
    </row>
    <row r="262" spans="1:9" x14ac:dyDescent="0.25">
      <c r="A262" s="61" t="s">
        <v>136</v>
      </c>
      <c r="B262" s="62">
        <v>945</v>
      </c>
      <c r="C262" s="62" t="s">
        <v>131</v>
      </c>
      <c r="D262" s="62" t="s">
        <v>145</v>
      </c>
      <c r="E262" s="62" t="s">
        <v>345</v>
      </c>
      <c r="F262" s="62" t="s">
        <v>137</v>
      </c>
      <c r="G262" s="63">
        <v>172317.6</v>
      </c>
      <c r="H262" s="63">
        <v>55956.1</v>
      </c>
      <c r="I262" s="151">
        <f t="shared" si="9"/>
        <v>32.472655143757805</v>
      </c>
    </row>
    <row r="263" spans="1:9" ht="56.25" x14ac:dyDescent="0.25">
      <c r="A263" s="61" t="s">
        <v>138</v>
      </c>
      <c r="B263" s="62">
        <v>945</v>
      </c>
      <c r="C263" s="62" t="s">
        <v>131</v>
      </c>
      <c r="D263" s="62" t="s">
        <v>145</v>
      </c>
      <c r="E263" s="62" t="s">
        <v>345</v>
      </c>
      <c r="F263" s="62" t="s">
        <v>139</v>
      </c>
      <c r="G263" s="63">
        <v>172317.6</v>
      </c>
      <c r="H263" s="63">
        <v>55956.1</v>
      </c>
      <c r="I263" s="151">
        <f t="shared" si="9"/>
        <v>32.472655143757805</v>
      </c>
    </row>
    <row r="264" spans="1:9" ht="22.5" x14ac:dyDescent="0.25">
      <c r="A264" s="61" t="s">
        <v>148</v>
      </c>
      <c r="B264" s="62">
        <v>945</v>
      </c>
      <c r="C264" s="62" t="s">
        <v>131</v>
      </c>
      <c r="D264" s="62" t="s">
        <v>145</v>
      </c>
      <c r="E264" s="62" t="s">
        <v>346</v>
      </c>
      <c r="F264" s="59" t="s">
        <v>122</v>
      </c>
      <c r="G264" s="63">
        <v>9568.5</v>
      </c>
      <c r="H264" s="63">
        <v>2997.3</v>
      </c>
      <c r="I264" s="151">
        <f t="shared" si="9"/>
        <v>31.324659037466688</v>
      </c>
    </row>
    <row r="265" spans="1:9" ht="22.5" x14ac:dyDescent="0.25">
      <c r="A265" s="61" t="s">
        <v>147</v>
      </c>
      <c r="B265" s="62">
        <v>945</v>
      </c>
      <c r="C265" s="62" t="s">
        <v>131</v>
      </c>
      <c r="D265" s="62" t="s">
        <v>145</v>
      </c>
      <c r="E265" s="62" t="s">
        <v>346</v>
      </c>
      <c r="F265" s="62" t="s">
        <v>122</v>
      </c>
      <c r="G265" s="63">
        <v>9568.5</v>
      </c>
      <c r="H265" s="63">
        <v>2997.3</v>
      </c>
      <c r="I265" s="151">
        <f t="shared" si="9"/>
        <v>31.324659037466688</v>
      </c>
    </row>
    <row r="266" spans="1:9" ht="45" x14ac:dyDescent="0.25">
      <c r="A266" s="61" t="s">
        <v>134</v>
      </c>
      <c r="B266" s="62">
        <v>945</v>
      </c>
      <c r="C266" s="62" t="s">
        <v>131</v>
      </c>
      <c r="D266" s="62" t="s">
        <v>145</v>
      </c>
      <c r="E266" s="62" t="s">
        <v>346</v>
      </c>
      <c r="F266" s="62" t="s">
        <v>135</v>
      </c>
      <c r="G266" s="63">
        <v>9568.5</v>
      </c>
      <c r="H266" s="63">
        <v>2997.3</v>
      </c>
      <c r="I266" s="151">
        <f t="shared" si="9"/>
        <v>31.324659037466688</v>
      </c>
    </row>
    <row r="267" spans="1:9" x14ac:dyDescent="0.25">
      <c r="A267" s="61" t="s">
        <v>136</v>
      </c>
      <c r="B267" s="62">
        <v>945</v>
      </c>
      <c r="C267" s="62" t="s">
        <v>131</v>
      </c>
      <c r="D267" s="62" t="s">
        <v>145</v>
      </c>
      <c r="E267" s="62" t="s">
        <v>346</v>
      </c>
      <c r="F267" s="62" t="s">
        <v>137</v>
      </c>
      <c r="G267" s="63">
        <v>9568.5</v>
      </c>
      <c r="H267" s="63">
        <v>2997.3</v>
      </c>
      <c r="I267" s="151">
        <f t="shared" si="9"/>
        <v>31.324659037466688</v>
      </c>
    </row>
    <row r="268" spans="1:9" ht="56.25" x14ac:dyDescent="0.25">
      <c r="A268" s="61" t="s">
        <v>138</v>
      </c>
      <c r="B268" s="62">
        <v>945</v>
      </c>
      <c r="C268" s="62" t="s">
        <v>131</v>
      </c>
      <c r="D268" s="62" t="s">
        <v>145</v>
      </c>
      <c r="E268" s="62" t="s">
        <v>346</v>
      </c>
      <c r="F268" s="62" t="s">
        <v>139</v>
      </c>
      <c r="G268" s="63">
        <v>9568.5</v>
      </c>
      <c r="H268" s="63">
        <v>2997.3</v>
      </c>
      <c r="I268" s="151">
        <f t="shared" si="9"/>
        <v>31.324659037466688</v>
      </c>
    </row>
    <row r="269" spans="1:9" x14ac:dyDescent="0.25">
      <c r="A269" s="61" t="s">
        <v>149</v>
      </c>
      <c r="B269" s="62">
        <v>945</v>
      </c>
      <c r="C269" s="62" t="s">
        <v>131</v>
      </c>
      <c r="D269" s="62" t="s">
        <v>131</v>
      </c>
      <c r="E269" s="62" t="s">
        <v>347</v>
      </c>
      <c r="F269" s="180" t="s">
        <v>122</v>
      </c>
      <c r="G269" s="63">
        <v>2146</v>
      </c>
      <c r="H269" s="63"/>
      <c r="I269" s="151">
        <f t="shared" si="9"/>
        <v>0</v>
      </c>
    </row>
    <row r="270" spans="1:9" ht="22.5" x14ac:dyDescent="0.25">
      <c r="A270" s="61" t="s">
        <v>150</v>
      </c>
      <c r="B270" s="62">
        <v>945</v>
      </c>
      <c r="C270" s="62" t="s">
        <v>131</v>
      </c>
      <c r="D270" s="62" t="s">
        <v>131</v>
      </c>
      <c r="E270" s="62" t="s">
        <v>347</v>
      </c>
      <c r="F270" s="62" t="s">
        <v>122</v>
      </c>
      <c r="G270" s="63">
        <v>2146</v>
      </c>
      <c r="H270" s="63"/>
      <c r="I270" s="151">
        <f t="shared" si="9"/>
        <v>0</v>
      </c>
    </row>
    <row r="271" spans="1:9" x14ac:dyDescent="0.25">
      <c r="A271" s="61" t="s">
        <v>151</v>
      </c>
      <c r="B271" s="62">
        <v>945</v>
      </c>
      <c r="C271" s="62" t="s">
        <v>131</v>
      </c>
      <c r="D271" s="62" t="s">
        <v>131</v>
      </c>
      <c r="E271" s="62" t="s">
        <v>347</v>
      </c>
      <c r="F271" s="62" t="s">
        <v>122</v>
      </c>
      <c r="G271" s="63">
        <v>2146</v>
      </c>
      <c r="H271" s="63"/>
      <c r="I271" s="151">
        <f t="shared" si="9"/>
        <v>0</v>
      </c>
    </row>
    <row r="272" spans="1:9" ht="45" x14ac:dyDescent="0.25">
      <c r="A272" s="61" t="s">
        <v>134</v>
      </c>
      <c r="B272" s="62">
        <v>945</v>
      </c>
      <c r="C272" s="62" t="s">
        <v>131</v>
      </c>
      <c r="D272" s="62" t="s">
        <v>131</v>
      </c>
      <c r="E272" s="62" t="s">
        <v>347</v>
      </c>
      <c r="F272" s="62">
        <v>600</v>
      </c>
      <c r="G272" s="63">
        <v>2146</v>
      </c>
      <c r="H272" s="63"/>
      <c r="I272" s="151">
        <f t="shared" si="9"/>
        <v>0</v>
      </c>
    </row>
    <row r="273" spans="1:9" x14ac:dyDescent="0.25">
      <c r="A273" s="61" t="s">
        <v>136</v>
      </c>
      <c r="B273" s="62">
        <v>945</v>
      </c>
      <c r="C273" s="62" t="s">
        <v>131</v>
      </c>
      <c r="D273" s="62" t="s">
        <v>131</v>
      </c>
      <c r="E273" s="62" t="s">
        <v>347</v>
      </c>
      <c r="F273" s="62">
        <v>610</v>
      </c>
      <c r="G273" s="63">
        <v>2146</v>
      </c>
      <c r="H273" s="63"/>
      <c r="I273" s="151">
        <f t="shared" si="9"/>
        <v>0</v>
      </c>
    </row>
    <row r="274" spans="1:9" ht="56.25" x14ac:dyDescent="0.25">
      <c r="A274" s="61" t="s">
        <v>138</v>
      </c>
      <c r="B274" s="62">
        <v>945</v>
      </c>
      <c r="C274" s="62" t="s">
        <v>131</v>
      </c>
      <c r="D274" s="62" t="s">
        <v>131</v>
      </c>
      <c r="E274" s="62" t="s">
        <v>347</v>
      </c>
      <c r="F274" s="62">
        <v>611</v>
      </c>
      <c r="G274" s="63">
        <v>2146</v>
      </c>
      <c r="H274" s="63"/>
      <c r="I274" s="151">
        <f t="shared" si="9"/>
        <v>0</v>
      </c>
    </row>
    <row r="275" spans="1:9" x14ac:dyDescent="0.25">
      <c r="A275" s="58" t="s">
        <v>253</v>
      </c>
      <c r="B275" s="59">
        <v>945</v>
      </c>
      <c r="C275" s="59">
        <v>10</v>
      </c>
      <c r="D275" s="59"/>
      <c r="E275" s="59"/>
      <c r="F275" s="59"/>
      <c r="G275" s="66">
        <f>G276+G282</f>
        <v>4644.6000000000004</v>
      </c>
      <c r="H275" s="66">
        <f>H276+H282</f>
        <v>390.6</v>
      </c>
      <c r="I275" s="150">
        <f t="shared" si="9"/>
        <v>8.4097661800800925</v>
      </c>
    </row>
    <row r="276" spans="1:9" x14ac:dyDescent="0.25">
      <c r="A276" s="58" t="s">
        <v>265</v>
      </c>
      <c r="B276" s="59">
        <v>945</v>
      </c>
      <c r="C276" s="59" t="s">
        <v>254</v>
      </c>
      <c r="D276" s="59" t="s">
        <v>112</v>
      </c>
      <c r="E276" s="59" t="s">
        <v>167</v>
      </c>
      <c r="F276" s="59" t="s">
        <v>122</v>
      </c>
      <c r="G276" s="182">
        <v>1292</v>
      </c>
      <c r="I276" s="150">
        <f t="shared" si="9"/>
        <v>0</v>
      </c>
    </row>
    <row r="277" spans="1:9" ht="45" x14ac:dyDescent="0.25">
      <c r="A277" s="61" t="s">
        <v>409</v>
      </c>
      <c r="B277" s="62">
        <v>945</v>
      </c>
      <c r="C277" s="62" t="s">
        <v>254</v>
      </c>
      <c r="D277" s="62" t="s">
        <v>112</v>
      </c>
      <c r="E277" s="62" t="s">
        <v>410</v>
      </c>
      <c r="F277" s="62" t="s">
        <v>122</v>
      </c>
      <c r="G277" s="63">
        <v>1292</v>
      </c>
      <c r="I277" s="151">
        <f t="shared" si="9"/>
        <v>0</v>
      </c>
    </row>
    <row r="278" spans="1:9" ht="22.5" x14ac:dyDescent="0.25">
      <c r="A278" s="61" t="s">
        <v>124</v>
      </c>
      <c r="B278" s="62">
        <v>945</v>
      </c>
      <c r="C278" s="62" t="s">
        <v>254</v>
      </c>
      <c r="D278" s="62" t="s">
        <v>112</v>
      </c>
      <c r="E278" s="62" t="s">
        <v>410</v>
      </c>
      <c r="F278" s="62"/>
      <c r="G278" s="63">
        <v>1292</v>
      </c>
      <c r="I278" s="151">
        <f t="shared" si="9"/>
        <v>0</v>
      </c>
    </row>
    <row r="279" spans="1:9" ht="22.5" x14ac:dyDescent="0.25">
      <c r="A279" s="61" t="s">
        <v>257</v>
      </c>
      <c r="B279" s="62">
        <v>945</v>
      </c>
      <c r="C279" s="62" t="s">
        <v>254</v>
      </c>
      <c r="D279" s="62" t="s">
        <v>112</v>
      </c>
      <c r="E279" s="62" t="s">
        <v>410</v>
      </c>
      <c r="F279" s="62">
        <v>300</v>
      </c>
      <c r="G279" s="63">
        <v>1292</v>
      </c>
      <c r="I279" s="151">
        <f t="shared" si="9"/>
        <v>0</v>
      </c>
    </row>
    <row r="280" spans="1:9" ht="22.5" x14ac:dyDescent="0.25">
      <c r="A280" s="61" t="s">
        <v>267</v>
      </c>
      <c r="B280" s="62">
        <v>945</v>
      </c>
      <c r="C280" s="62" t="s">
        <v>254</v>
      </c>
      <c r="D280" s="62" t="s">
        <v>112</v>
      </c>
      <c r="E280" s="62" t="s">
        <v>410</v>
      </c>
      <c r="F280" s="62">
        <v>310</v>
      </c>
      <c r="G280" s="63">
        <v>1292</v>
      </c>
      <c r="I280" s="151">
        <f t="shared" si="9"/>
        <v>0</v>
      </c>
    </row>
    <row r="281" spans="1:9" ht="33.75" x14ac:dyDescent="0.25">
      <c r="A281" s="61" t="s">
        <v>258</v>
      </c>
      <c r="B281" s="62">
        <v>945</v>
      </c>
      <c r="C281" s="62" t="s">
        <v>254</v>
      </c>
      <c r="D281" s="62" t="s">
        <v>112</v>
      </c>
      <c r="E281" s="62" t="s">
        <v>410</v>
      </c>
      <c r="F281" s="62">
        <v>313</v>
      </c>
      <c r="G281" s="63">
        <v>1292</v>
      </c>
      <c r="I281" s="151">
        <f t="shared" si="9"/>
        <v>0</v>
      </c>
    </row>
    <row r="282" spans="1:9" x14ac:dyDescent="0.25">
      <c r="A282" s="64" t="s">
        <v>265</v>
      </c>
      <c r="B282" s="59">
        <v>945</v>
      </c>
      <c r="C282" s="65" t="s">
        <v>254</v>
      </c>
      <c r="D282" s="65" t="s">
        <v>120</v>
      </c>
      <c r="E282" s="65" t="s">
        <v>167</v>
      </c>
      <c r="F282" s="65" t="s">
        <v>122</v>
      </c>
      <c r="G282" s="60">
        <v>3352.6</v>
      </c>
      <c r="H282" s="60">
        <v>390.6</v>
      </c>
      <c r="I282" s="150">
        <f t="shared" si="9"/>
        <v>11.650659189882479</v>
      </c>
    </row>
    <row r="283" spans="1:9" ht="56.25" x14ac:dyDescent="0.25">
      <c r="A283" s="61" t="s">
        <v>266</v>
      </c>
      <c r="B283" s="62">
        <v>945</v>
      </c>
      <c r="C283" s="62" t="s">
        <v>254</v>
      </c>
      <c r="D283" s="62" t="s">
        <v>120</v>
      </c>
      <c r="E283" s="62" t="s">
        <v>411</v>
      </c>
      <c r="F283" s="62" t="s">
        <v>122</v>
      </c>
      <c r="G283" s="63">
        <v>3352.6</v>
      </c>
      <c r="H283" s="63">
        <v>390.6</v>
      </c>
      <c r="I283" s="151">
        <f t="shared" si="9"/>
        <v>11.650659189882479</v>
      </c>
    </row>
    <row r="284" spans="1:9" ht="22.5" x14ac:dyDescent="0.25">
      <c r="A284" s="61" t="s">
        <v>124</v>
      </c>
      <c r="B284" s="62">
        <v>945</v>
      </c>
      <c r="C284" s="62" t="s">
        <v>254</v>
      </c>
      <c r="D284" s="62" t="s">
        <v>120</v>
      </c>
      <c r="E284" s="62" t="s">
        <v>411</v>
      </c>
      <c r="F284" s="62"/>
      <c r="G284" s="63">
        <v>3352.6</v>
      </c>
      <c r="H284" s="63">
        <v>390.6</v>
      </c>
      <c r="I284" s="151">
        <f t="shared" si="9"/>
        <v>11.650659189882479</v>
      </c>
    </row>
    <row r="285" spans="1:9" ht="22.5" x14ac:dyDescent="0.25">
      <c r="A285" s="61" t="s">
        <v>257</v>
      </c>
      <c r="B285" s="62">
        <v>945</v>
      </c>
      <c r="C285" s="62" t="s">
        <v>254</v>
      </c>
      <c r="D285" s="62" t="s">
        <v>120</v>
      </c>
      <c r="E285" s="62" t="s">
        <v>411</v>
      </c>
      <c r="F285" s="62">
        <v>300</v>
      </c>
      <c r="G285" s="63">
        <v>3352.6</v>
      </c>
      <c r="H285" s="63">
        <v>390.6</v>
      </c>
      <c r="I285" s="151">
        <f t="shared" si="9"/>
        <v>11.650659189882479</v>
      </c>
    </row>
    <row r="286" spans="1:9" ht="22.5" x14ac:dyDescent="0.25">
      <c r="A286" s="61" t="s">
        <v>267</v>
      </c>
      <c r="B286" s="62">
        <v>945</v>
      </c>
      <c r="C286" s="62" t="s">
        <v>254</v>
      </c>
      <c r="D286" s="62" t="s">
        <v>120</v>
      </c>
      <c r="E286" s="62" t="s">
        <v>411</v>
      </c>
      <c r="F286" s="62">
        <v>310</v>
      </c>
      <c r="G286" s="63">
        <v>3352.6</v>
      </c>
      <c r="H286" s="63">
        <v>390.6</v>
      </c>
      <c r="I286" s="151">
        <f t="shared" si="9"/>
        <v>11.650659189882479</v>
      </c>
    </row>
    <row r="287" spans="1:9" ht="33.75" x14ac:dyDescent="0.25">
      <c r="A287" s="61" t="s">
        <v>258</v>
      </c>
      <c r="B287" s="62">
        <v>945</v>
      </c>
      <c r="C287" s="62" t="s">
        <v>254</v>
      </c>
      <c r="D287" s="62" t="s">
        <v>120</v>
      </c>
      <c r="E287" s="62" t="s">
        <v>411</v>
      </c>
      <c r="F287" s="62">
        <v>313</v>
      </c>
      <c r="G287" s="63">
        <v>3352.6</v>
      </c>
      <c r="H287" s="63">
        <v>390.6</v>
      </c>
      <c r="I287" s="151">
        <f t="shared" si="9"/>
        <v>11.650659189882479</v>
      </c>
    </row>
    <row r="288" spans="1:9" ht="21" x14ac:dyDescent="0.25">
      <c r="A288" s="58" t="s">
        <v>275</v>
      </c>
      <c r="B288" s="59">
        <v>945</v>
      </c>
      <c r="C288" s="59" t="s">
        <v>276</v>
      </c>
      <c r="D288" s="59" t="s">
        <v>217</v>
      </c>
      <c r="E288" s="59" t="s">
        <v>167</v>
      </c>
      <c r="F288" s="59" t="s">
        <v>122</v>
      </c>
      <c r="G288" s="60">
        <v>100</v>
      </c>
      <c r="H288" s="60"/>
      <c r="I288" s="150">
        <f t="shared" si="9"/>
        <v>0</v>
      </c>
    </row>
    <row r="289" spans="1:9" x14ac:dyDescent="0.25">
      <c r="A289" s="61" t="s">
        <v>278</v>
      </c>
      <c r="B289" s="62">
        <v>945</v>
      </c>
      <c r="C289" s="62" t="s">
        <v>276</v>
      </c>
      <c r="D289" s="62" t="s">
        <v>154</v>
      </c>
      <c r="E289" s="62" t="s">
        <v>417</v>
      </c>
      <c r="F289" s="62" t="s">
        <v>122</v>
      </c>
      <c r="G289" s="63">
        <v>100</v>
      </c>
      <c r="H289" s="63"/>
      <c r="I289" s="151">
        <f t="shared" si="9"/>
        <v>0</v>
      </c>
    </row>
    <row r="290" spans="1:9" x14ac:dyDescent="0.25">
      <c r="A290" s="61" t="s">
        <v>279</v>
      </c>
      <c r="B290" s="62">
        <v>945</v>
      </c>
      <c r="C290" s="62" t="s">
        <v>276</v>
      </c>
      <c r="D290" s="62" t="s">
        <v>154</v>
      </c>
      <c r="E290" s="62" t="s">
        <v>417</v>
      </c>
      <c r="F290" s="62" t="s">
        <v>122</v>
      </c>
      <c r="G290" s="63">
        <v>100</v>
      </c>
      <c r="H290" s="63"/>
      <c r="I290" s="151">
        <f t="shared" si="9"/>
        <v>0</v>
      </c>
    </row>
    <row r="291" spans="1:9" ht="22.5" x14ac:dyDescent="0.25">
      <c r="A291" s="61" t="s">
        <v>280</v>
      </c>
      <c r="B291" s="62">
        <v>945</v>
      </c>
      <c r="C291" s="62" t="s">
        <v>276</v>
      </c>
      <c r="D291" s="62" t="s">
        <v>154</v>
      </c>
      <c r="E291" s="62" t="s">
        <v>417</v>
      </c>
      <c r="F291" s="62" t="s">
        <v>281</v>
      </c>
      <c r="G291" s="63">
        <v>100</v>
      </c>
      <c r="H291" s="63"/>
      <c r="I291" s="151">
        <f t="shared" si="9"/>
        <v>0</v>
      </c>
    </row>
    <row r="292" spans="1:9" ht="22.5" x14ac:dyDescent="0.25">
      <c r="A292" s="61" t="s">
        <v>282</v>
      </c>
      <c r="B292" s="62">
        <v>945</v>
      </c>
      <c r="C292" s="62" t="s">
        <v>276</v>
      </c>
      <c r="D292" s="62" t="s">
        <v>154</v>
      </c>
      <c r="E292" s="62" t="s">
        <v>417</v>
      </c>
      <c r="F292" s="62" t="s">
        <v>283</v>
      </c>
      <c r="G292" s="63">
        <v>100</v>
      </c>
      <c r="H292" s="63"/>
      <c r="I292" s="151">
        <f t="shared" si="9"/>
        <v>0</v>
      </c>
    </row>
    <row r="293" spans="1:9" ht="31.5" x14ac:dyDescent="0.25">
      <c r="A293" s="64" t="s">
        <v>284</v>
      </c>
      <c r="B293" s="59">
        <v>945</v>
      </c>
      <c r="C293" s="65" t="s">
        <v>285</v>
      </c>
      <c r="D293" s="65" t="s">
        <v>217</v>
      </c>
      <c r="E293" s="65" t="s">
        <v>167</v>
      </c>
      <c r="F293" s="65" t="s">
        <v>122</v>
      </c>
      <c r="G293" s="66">
        <f>G294</f>
        <v>10429.6</v>
      </c>
      <c r="H293" s="66">
        <f>H294</f>
        <v>2520.3000000000002</v>
      </c>
      <c r="I293" s="150">
        <f t="shared" si="9"/>
        <v>24.164876888854799</v>
      </c>
    </row>
    <row r="294" spans="1:9" ht="31.5" x14ac:dyDescent="0.25">
      <c r="A294" s="64" t="s">
        <v>286</v>
      </c>
      <c r="B294" s="59">
        <v>945</v>
      </c>
      <c r="C294" s="65" t="s">
        <v>285</v>
      </c>
      <c r="D294" s="65" t="s">
        <v>154</v>
      </c>
      <c r="E294" s="65" t="s">
        <v>167</v>
      </c>
      <c r="F294" s="65" t="s">
        <v>122</v>
      </c>
      <c r="G294" s="66">
        <v>10429.6</v>
      </c>
      <c r="H294" s="66">
        <v>2520.3000000000002</v>
      </c>
      <c r="I294" s="150">
        <f t="shared" si="9"/>
        <v>24.164876888854799</v>
      </c>
    </row>
    <row r="295" spans="1:9" x14ac:dyDescent="0.25">
      <c r="A295" s="61" t="s">
        <v>287</v>
      </c>
      <c r="B295" s="62">
        <v>945</v>
      </c>
      <c r="C295" s="62" t="s">
        <v>285</v>
      </c>
      <c r="D295" s="62" t="s">
        <v>154</v>
      </c>
      <c r="E295" s="62" t="s">
        <v>418</v>
      </c>
      <c r="F295" s="62" t="s">
        <v>122</v>
      </c>
      <c r="G295" s="63">
        <v>10429.6</v>
      </c>
      <c r="H295" s="63">
        <v>2520.3000000000002</v>
      </c>
      <c r="I295" s="151">
        <f t="shared" si="9"/>
        <v>24.164876888854799</v>
      </c>
    </row>
    <row r="296" spans="1:9" ht="33.75" x14ac:dyDescent="0.25">
      <c r="A296" s="61" t="s">
        <v>288</v>
      </c>
      <c r="B296" s="62">
        <v>945</v>
      </c>
      <c r="C296" s="62" t="s">
        <v>285</v>
      </c>
      <c r="D296" s="62" t="s">
        <v>154</v>
      </c>
      <c r="E296" s="62" t="s">
        <v>418</v>
      </c>
      <c r="F296" s="62" t="s">
        <v>289</v>
      </c>
      <c r="G296" s="63">
        <v>10429.6</v>
      </c>
      <c r="H296" s="63">
        <v>2520.3000000000002</v>
      </c>
      <c r="I296" s="151">
        <f t="shared" si="9"/>
        <v>24.164876888854799</v>
      </c>
    </row>
    <row r="297" spans="1:9" ht="33.75" x14ac:dyDescent="0.25">
      <c r="A297" s="61" t="s">
        <v>290</v>
      </c>
      <c r="B297" s="62">
        <v>945</v>
      </c>
      <c r="C297" s="62" t="s">
        <v>285</v>
      </c>
      <c r="D297" s="62" t="s">
        <v>154</v>
      </c>
      <c r="E297" s="62" t="s">
        <v>418</v>
      </c>
      <c r="F297" s="62" t="s">
        <v>291</v>
      </c>
      <c r="G297" s="63">
        <v>10429.6</v>
      </c>
      <c r="H297" s="63">
        <v>2520.3000000000002</v>
      </c>
      <c r="I297" s="151">
        <f t="shared" ref="I297:I355" si="10">H297*100/G297</f>
        <v>24.164876888854799</v>
      </c>
    </row>
    <row r="298" spans="1:9" ht="28.5" x14ac:dyDescent="0.25">
      <c r="A298" s="81" t="s">
        <v>300</v>
      </c>
      <c r="B298" s="82"/>
      <c r="C298" s="82"/>
      <c r="D298" s="82"/>
      <c r="E298" s="82"/>
      <c r="F298" s="82"/>
      <c r="G298" s="83">
        <f>G299</f>
        <v>55098.1</v>
      </c>
      <c r="H298" s="83">
        <f>H299</f>
        <v>12785.47</v>
      </c>
      <c r="I298" s="150">
        <f t="shared" si="10"/>
        <v>23.204919951867669</v>
      </c>
    </row>
    <row r="299" spans="1:9" x14ac:dyDescent="0.25">
      <c r="A299" s="64" t="s">
        <v>253</v>
      </c>
      <c r="B299" s="65" t="s">
        <v>301</v>
      </c>
      <c r="C299" s="65" t="s">
        <v>254</v>
      </c>
      <c r="D299" s="65" t="s">
        <v>217</v>
      </c>
      <c r="E299" s="65" t="s">
        <v>167</v>
      </c>
      <c r="F299" s="65" t="s">
        <v>122</v>
      </c>
      <c r="G299" s="66">
        <f>G304+G333+G300</f>
        <v>55098.1</v>
      </c>
      <c r="H299" s="66">
        <f>H304+H333+H300</f>
        <v>12785.47</v>
      </c>
      <c r="I299" s="150">
        <f t="shared" si="10"/>
        <v>23.204919951867669</v>
      </c>
    </row>
    <row r="300" spans="1:9" s="168" customFormat="1" ht="12.75" x14ac:dyDescent="0.2">
      <c r="A300" s="58" t="s">
        <v>431</v>
      </c>
      <c r="B300" s="59" t="s">
        <v>301</v>
      </c>
      <c r="C300" s="59" t="s">
        <v>254</v>
      </c>
      <c r="D300" s="59" t="s">
        <v>154</v>
      </c>
      <c r="E300" s="59"/>
      <c r="F300" s="59"/>
      <c r="G300" s="60">
        <v>1000</v>
      </c>
    </row>
    <row r="301" spans="1:9" ht="22.5" x14ac:dyDescent="0.25">
      <c r="A301" s="61" t="s">
        <v>124</v>
      </c>
      <c r="B301" s="62" t="s">
        <v>301</v>
      </c>
      <c r="C301" s="62" t="s">
        <v>254</v>
      </c>
      <c r="D301" s="62" t="s">
        <v>154</v>
      </c>
      <c r="E301" s="62" t="s">
        <v>401</v>
      </c>
      <c r="F301" s="62">
        <v>300</v>
      </c>
      <c r="G301" s="63">
        <v>1000</v>
      </c>
    </row>
    <row r="302" spans="1:9" ht="22.5" x14ac:dyDescent="0.25">
      <c r="A302" s="61" t="s">
        <v>257</v>
      </c>
      <c r="B302" s="62" t="s">
        <v>301</v>
      </c>
      <c r="C302" s="62" t="s">
        <v>254</v>
      </c>
      <c r="D302" s="62" t="s">
        <v>154</v>
      </c>
      <c r="E302" s="62" t="s">
        <v>401</v>
      </c>
      <c r="F302" s="62">
        <v>310</v>
      </c>
      <c r="G302" s="63">
        <v>1000</v>
      </c>
    </row>
    <row r="303" spans="1:9" ht="33.75" x14ac:dyDescent="0.25">
      <c r="A303" s="61" t="s">
        <v>258</v>
      </c>
      <c r="B303" s="62" t="s">
        <v>301</v>
      </c>
      <c r="C303" s="62" t="s">
        <v>254</v>
      </c>
      <c r="D303" s="62" t="s">
        <v>154</v>
      </c>
      <c r="E303" s="62" t="s">
        <v>401</v>
      </c>
      <c r="F303" s="62">
        <v>313</v>
      </c>
      <c r="G303" s="63">
        <v>1000</v>
      </c>
    </row>
    <row r="304" spans="1:9" x14ac:dyDescent="0.25">
      <c r="A304" s="64" t="s">
        <v>255</v>
      </c>
      <c r="B304" s="59" t="s">
        <v>301</v>
      </c>
      <c r="C304" s="65" t="s">
        <v>254</v>
      </c>
      <c r="D304" s="65" t="s">
        <v>112</v>
      </c>
      <c r="E304" s="65" t="s">
        <v>167</v>
      </c>
      <c r="F304" s="65" t="s">
        <v>122</v>
      </c>
      <c r="G304" s="66">
        <f>G305+G309+G313+G317+G321+G325+G329</f>
        <v>51362.1</v>
      </c>
      <c r="H304" s="66">
        <f>H305+H309+H313+H317+H321+H325+H329</f>
        <v>11806.17</v>
      </c>
      <c r="I304" s="150">
        <f t="shared" si="10"/>
        <v>22.986151267179498</v>
      </c>
    </row>
    <row r="305" spans="1:9" ht="22.5" x14ac:dyDescent="0.25">
      <c r="A305" s="61" t="s">
        <v>256</v>
      </c>
      <c r="B305" s="62" t="s">
        <v>301</v>
      </c>
      <c r="C305" s="62" t="s">
        <v>254</v>
      </c>
      <c r="D305" s="62" t="s">
        <v>112</v>
      </c>
      <c r="E305" s="62" t="s">
        <v>402</v>
      </c>
      <c r="F305" s="62"/>
      <c r="G305" s="63">
        <f>G308</f>
        <v>155</v>
      </c>
      <c r="H305" s="63">
        <v>46.7</v>
      </c>
      <c r="I305" s="151">
        <f t="shared" si="10"/>
        <v>30.129032258064516</v>
      </c>
    </row>
    <row r="306" spans="1:9" ht="22.5" x14ac:dyDescent="0.25">
      <c r="A306" s="61" t="s">
        <v>124</v>
      </c>
      <c r="B306" s="62" t="s">
        <v>301</v>
      </c>
      <c r="C306" s="62" t="s">
        <v>254</v>
      </c>
      <c r="D306" s="62" t="s">
        <v>112</v>
      </c>
      <c r="E306" s="62" t="s">
        <v>402</v>
      </c>
      <c r="F306" s="62">
        <v>300</v>
      </c>
      <c r="G306" s="63">
        <v>155</v>
      </c>
      <c r="H306" s="63">
        <v>46.7</v>
      </c>
      <c r="I306" s="151">
        <f t="shared" si="10"/>
        <v>30.129032258064516</v>
      </c>
    </row>
    <row r="307" spans="1:9" ht="22.5" x14ac:dyDescent="0.25">
      <c r="A307" s="61" t="s">
        <v>257</v>
      </c>
      <c r="B307" s="62" t="s">
        <v>301</v>
      </c>
      <c r="C307" s="62" t="s">
        <v>254</v>
      </c>
      <c r="D307" s="62" t="s">
        <v>112</v>
      </c>
      <c r="E307" s="62" t="s">
        <v>402</v>
      </c>
      <c r="F307" s="62">
        <v>310</v>
      </c>
      <c r="G307" s="63">
        <v>155</v>
      </c>
      <c r="H307" s="63">
        <v>46.7</v>
      </c>
      <c r="I307" s="151">
        <f t="shared" si="10"/>
        <v>30.129032258064516</v>
      </c>
    </row>
    <row r="308" spans="1:9" ht="33.75" x14ac:dyDescent="0.25">
      <c r="A308" s="61" t="s">
        <v>258</v>
      </c>
      <c r="B308" s="62" t="s">
        <v>301</v>
      </c>
      <c r="C308" s="62" t="s">
        <v>254</v>
      </c>
      <c r="D308" s="62" t="s">
        <v>112</v>
      </c>
      <c r="E308" s="62" t="s">
        <v>402</v>
      </c>
      <c r="F308" s="62">
        <v>313</v>
      </c>
      <c r="G308" s="63">
        <v>155</v>
      </c>
      <c r="H308" s="63">
        <v>46.7</v>
      </c>
      <c r="I308" s="151">
        <f t="shared" si="10"/>
        <v>30.129032258064516</v>
      </c>
    </row>
    <row r="309" spans="1:9" ht="78.75" x14ac:dyDescent="0.25">
      <c r="A309" s="61" t="s">
        <v>259</v>
      </c>
      <c r="B309" s="62" t="s">
        <v>301</v>
      </c>
      <c r="C309" s="62" t="s">
        <v>254</v>
      </c>
      <c r="D309" s="62" t="s">
        <v>112</v>
      </c>
      <c r="E309" s="62" t="s">
        <v>403</v>
      </c>
      <c r="F309" s="62"/>
      <c r="G309" s="63">
        <v>208</v>
      </c>
      <c r="H309" s="63"/>
      <c r="I309" s="151">
        <f t="shared" si="10"/>
        <v>0</v>
      </c>
    </row>
    <row r="310" spans="1:9" ht="22.5" x14ac:dyDescent="0.25">
      <c r="A310" s="61" t="s">
        <v>124</v>
      </c>
      <c r="B310" s="62" t="s">
        <v>301</v>
      </c>
      <c r="C310" s="62" t="s">
        <v>254</v>
      </c>
      <c r="D310" s="62" t="s">
        <v>112</v>
      </c>
      <c r="E310" s="62" t="s">
        <v>403</v>
      </c>
      <c r="F310" s="62">
        <v>300</v>
      </c>
      <c r="G310" s="63">
        <v>208</v>
      </c>
      <c r="H310" s="63"/>
      <c r="I310" s="151">
        <f t="shared" si="10"/>
        <v>0</v>
      </c>
    </row>
    <row r="311" spans="1:9" ht="22.5" x14ac:dyDescent="0.25">
      <c r="A311" s="61" t="s">
        <v>257</v>
      </c>
      <c r="B311" s="62" t="s">
        <v>301</v>
      </c>
      <c r="C311" s="62" t="s">
        <v>254</v>
      </c>
      <c r="D311" s="62" t="s">
        <v>112</v>
      </c>
      <c r="E311" s="62" t="s">
        <v>403</v>
      </c>
      <c r="F311" s="62">
        <v>310</v>
      </c>
      <c r="G311" s="63">
        <v>208</v>
      </c>
      <c r="H311" s="63"/>
      <c r="I311" s="151">
        <f t="shared" si="10"/>
        <v>0</v>
      </c>
    </row>
    <row r="312" spans="1:9" ht="33.75" x14ac:dyDescent="0.25">
      <c r="A312" s="61" t="s">
        <v>258</v>
      </c>
      <c r="B312" s="62" t="s">
        <v>301</v>
      </c>
      <c r="C312" s="62" t="s">
        <v>254</v>
      </c>
      <c r="D312" s="62" t="s">
        <v>112</v>
      </c>
      <c r="E312" s="62" t="s">
        <v>403</v>
      </c>
      <c r="F312" s="62">
        <v>313</v>
      </c>
      <c r="G312" s="63">
        <v>208</v>
      </c>
      <c r="H312" s="63"/>
      <c r="I312" s="151">
        <f t="shared" si="10"/>
        <v>0</v>
      </c>
    </row>
    <row r="313" spans="1:9" ht="22.5" x14ac:dyDescent="0.25">
      <c r="A313" s="61" t="s">
        <v>260</v>
      </c>
      <c r="B313" s="62" t="s">
        <v>301</v>
      </c>
      <c r="C313" s="62" t="s">
        <v>254</v>
      </c>
      <c r="D313" s="62" t="s">
        <v>112</v>
      </c>
      <c r="E313" s="62" t="s">
        <v>404</v>
      </c>
      <c r="F313" s="62" t="s">
        <v>122</v>
      </c>
      <c r="G313" s="63">
        <v>4359.1000000000004</v>
      </c>
      <c r="H313" s="63">
        <v>1177.8</v>
      </c>
      <c r="I313" s="151">
        <f t="shared" si="10"/>
        <v>27.019338854350668</v>
      </c>
    </row>
    <row r="314" spans="1:9" ht="22.5" x14ac:dyDescent="0.25">
      <c r="A314" s="61" t="s">
        <v>124</v>
      </c>
      <c r="B314" s="62" t="s">
        <v>301</v>
      </c>
      <c r="C314" s="62" t="s">
        <v>254</v>
      </c>
      <c r="D314" s="62" t="s">
        <v>112</v>
      </c>
      <c r="E314" s="62" t="s">
        <v>404</v>
      </c>
      <c r="F314" s="62">
        <v>300</v>
      </c>
      <c r="G314" s="63">
        <v>4359.1000000000004</v>
      </c>
      <c r="H314" s="63">
        <v>1177.8</v>
      </c>
      <c r="I314" s="151">
        <f t="shared" si="10"/>
        <v>27.019338854350668</v>
      </c>
    </row>
    <row r="315" spans="1:9" ht="22.5" x14ac:dyDescent="0.25">
      <c r="A315" s="61" t="s">
        <v>257</v>
      </c>
      <c r="B315" s="62" t="s">
        <v>301</v>
      </c>
      <c r="C315" s="62" t="s">
        <v>254</v>
      </c>
      <c r="D315" s="62" t="s">
        <v>112</v>
      </c>
      <c r="E315" s="62" t="s">
        <v>404</v>
      </c>
      <c r="F315" s="62">
        <v>310</v>
      </c>
      <c r="G315" s="63">
        <v>4359.1000000000004</v>
      </c>
      <c r="H315" s="63">
        <v>1177.8</v>
      </c>
      <c r="I315" s="151">
        <f t="shared" si="10"/>
        <v>27.019338854350668</v>
      </c>
    </row>
    <row r="316" spans="1:9" ht="33.75" x14ac:dyDescent="0.25">
      <c r="A316" s="61" t="s">
        <v>258</v>
      </c>
      <c r="B316" s="62" t="s">
        <v>301</v>
      </c>
      <c r="C316" s="62" t="s">
        <v>254</v>
      </c>
      <c r="D316" s="62" t="s">
        <v>112</v>
      </c>
      <c r="E316" s="62" t="s">
        <v>404</v>
      </c>
      <c r="F316" s="62">
        <v>313</v>
      </c>
      <c r="G316" s="63">
        <v>4359.1000000000004</v>
      </c>
      <c r="H316" s="63">
        <v>1177.8</v>
      </c>
      <c r="I316" s="151">
        <f t="shared" si="10"/>
        <v>27.019338854350668</v>
      </c>
    </row>
    <row r="317" spans="1:9" ht="22.5" x14ac:dyDescent="0.25">
      <c r="A317" s="61" t="s">
        <v>261</v>
      </c>
      <c r="B317" s="62" t="s">
        <v>301</v>
      </c>
      <c r="C317" s="62" t="s">
        <v>254</v>
      </c>
      <c r="D317" s="62" t="s">
        <v>112</v>
      </c>
      <c r="E317" s="62" t="s">
        <v>405</v>
      </c>
      <c r="F317" s="62"/>
      <c r="G317" s="63">
        <v>6744</v>
      </c>
      <c r="H317" s="63">
        <v>2526.1999999999998</v>
      </c>
      <c r="I317" s="151">
        <f t="shared" si="10"/>
        <v>37.458481613285876</v>
      </c>
    </row>
    <row r="318" spans="1:9" ht="22.5" x14ac:dyDescent="0.25">
      <c r="A318" s="61" t="s">
        <v>124</v>
      </c>
      <c r="B318" s="62" t="s">
        <v>301</v>
      </c>
      <c r="C318" s="62" t="s">
        <v>254</v>
      </c>
      <c r="D318" s="62" t="s">
        <v>112</v>
      </c>
      <c r="E318" s="62" t="s">
        <v>405</v>
      </c>
      <c r="F318" s="62">
        <v>300</v>
      </c>
      <c r="G318" s="63">
        <v>6744</v>
      </c>
      <c r="H318" s="63">
        <v>2526.1999999999998</v>
      </c>
      <c r="I318" s="151">
        <f t="shared" si="10"/>
        <v>37.458481613285876</v>
      </c>
    </row>
    <row r="319" spans="1:9" ht="22.5" x14ac:dyDescent="0.25">
      <c r="A319" s="61" t="s">
        <v>257</v>
      </c>
      <c r="B319" s="62" t="s">
        <v>301</v>
      </c>
      <c r="C319" s="62" t="s">
        <v>254</v>
      </c>
      <c r="D319" s="62" t="s">
        <v>112</v>
      </c>
      <c r="E319" s="62" t="s">
        <v>405</v>
      </c>
      <c r="F319" s="62">
        <v>310</v>
      </c>
      <c r="G319" s="63">
        <v>6744</v>
      </c>
      <c r="H319" s="63">
        <v>2526.1999999999998</v>
      </c>
      <c r="I319" s="151">
        <f t="shared" si="10"/>
        <v>37.458481613285876</v>
      </c>
    </row>
    <row r="320" spans="1:9" ht="33.75" x14ac:dyDescent="0.25">
      <c r="A320" s="61" t="s">
        <v>258</v>
      </c>
      <c r="B320" s="62" t="s">
        <v>301</v>
      </c>
      <c r="C320" s="62" t="s">
        <v>254</v>
      </c>
      <c r="D320" s="62" t="s">
        <v>112</v>
      </c>
      <c r="E320" s="62" t="s">
        <v>405</v>
      </c>
      <c r="F320" s="62">
        <v>313</v>
      </c>
      <c r="G320" s="63">
        <v>6744</v>
      </c>
      <c r="H320" s="63">
        <v>2526.1999999999998</v>
      </c>
      <c r="I320" s="151">
        <f t="shared" si="10"/>
        <v>37.458481613285876</v>
      </c>
    </row>
    <row r="321" spans="1:9" x14ac:dyDescent="0.25">
      <c r="A321" s="61" t="s">
        <v>262</v>
      </c>
      <c r="B321" s="62" t="s">
        <v>301</v>
      </c>
      <c r="C321" s="62" t="s">
        <v>254</v>
      </c>
      <c r="D321" s="62" t="s">
        <v>112</v>
      </c>
      <c r="E321" s="62" t="s">
        <v>406</v>
      </c>
      <c r="F321" s="62" t="s">
        <v>122</v>
      </c>
      <c r="G321" s="63">
        <v>9868</v>
      </c>
      <c r="H321" s="63">
        <v>1665</v>
      </c>
      <c r="I321" s="151">
        <f t="shared" si="10"/>
        <v>16.872719902715851</v>
      </c>
    </row>
    <row r="322" spans="1:9" ht="22.5" x14ac:dyDescent="0.25">
      <c r="A322" s="61" t="s">
        <v>124</v>
      </c>
      <c r="B322" s="62" t="s">
        <v>301</v>
      </c>
      <c r="C322" s="62" t="s">
        <v>254</v>
      </c>
      <c r="D322" s="62" t="s">
        <v>112</v>
      </c>
      <c r="E322" s="62" t="s">
        <v>406</v>
      </c>
      <c r="F322" s="62">
        <v>300</v>
      </c>
      <c r="G322" s="63">
        <v>9868</v>
      </c>
      <c r="H322" s="63">
        <v>1665</v>
      </c>
      <c r="I322" s="151">
        <f t="shared" si="10"/>
        <v>16.872719902715851</v>
      </c>
    </row>
    <row r="323" spans="1:9" ht="22.5" x14ac:dyDescent="0.25">
      <c r="A323" s="61" t="s">
        <v>257</v>
      </c>
      <c r="B323" s="62" t="s">
        <v>301</v>
      </c>
      <c r="C323" s="62" t="s">
        <v>254</v>
      </c>
      <c r="D323" s="62" t="s">
        <v>112</v>
      </c>
      <c r="E323" s="62" t="s">
        <v>406</v>
      </c>
      <c r="F323" s="62">
        <v>310</v>
      </c>
      <c r="G323" s="63">
        <v>9868</v>
      </c>
      <c r="H323" s="63">
        <v>1665</v>
      </c>
      <c r="I323" s="151">
        <f t="shared" si="10"/>
        <v>16.872719902715851</v>
      </c>
    </row>
    <row r="324" spans="1:9" ht="33.75" x14ac:dyDescent="0.25">
      <c r="A324" s="61" t="s">
        <v>258</v>
      </c>
      <c r="B324" s="62" t="s">
        <v>301</v>
      </c>
      <c r="C324" s="62" t="s">
        <v>254</v>
      </c>
      <c r="D324" s="62" t="s">
        <v>112</v>
      </c>
      <c r="E324" s="62" t="s">
        <v>406</v>
      </c>
      <c r="F324" s="62">
        <v>313</v>
      </c>
      <c r="G324" s="63">
        <v>9868</v>
      </c>
      <c r="H324" s="63">
        <v>1665</v>
      </c>
      <c r="I324" s="151">
        <f t="shared" si="10"/>
        <v>16.872719902715851</v>
      </c>
    </row>
    <row r="325" spans="1:9" ht="22.5" x14ac:dyDescent="0.25">
      <c r="A325" s="61" t="s">
        <v>263</v>
      </c>
      <c r="B325" s="62" t="s">
        <v>301</v>
      </c>
      <c r="C325" s="62" t="s">
        <v>254</v>
      </c>
      <c r="D325" s="62" t="s">
        <v>112</v>
      </c>
      <c r="E325" s="62" t="s">
        <v>407</v>
      </c>
      <c r="F325" s="62" t="s">
        <v>122</v>
      </c>
      <c r="G325" s="63">
        <v>3072</v>
      </c>
      <c r="H325" s="63">
        <v>767.83</v>
      </c>
      <c r="I325" s="151">
        <f t="shared" si="10"/>
        <v>24.994466145833332</v>
      </c>
    </row>
    <row r="326" spans="1:9" ht="22.5" x14ac:dyDescent="0.25">
      <c r="A326" s="61" t="s">
        <v>124</v>
      </c>
      <c r="B326" s="62" t="s">
        <v>301</v>
      </c>
      <c r="C326" s="62" t="s">
        <v>254</v>
      </c>
      <c r="D326" s="62" t="s">
        <v>112</v>
      </c>
      <c r="E326" s="62" t="s">
        <v>407</v>
      </c>
      <c r="F326" s="62">
        <v>300</v>
      </c>
      <c r="G326" s="63">
        <v>3072</v>
      </c>
      <c r="H326" s="63">
        <v>767.83</v>
      </c>
      <c r="I326" s="151">
        <f t="shared" si="10"/>
        <v>24.994466145833332</v>
      </c>
    </row>
    <row r="327" spans="1:9" ht="22.5" x14ac:dyDescent="0.25">
      <c r="A327" s="61" t="s">
        <v>257</v>
      </c>
      <c r="B327" s="62" t="s">
        <v>301</v>
      </c>
      <c r="C327" s="62" t="s">
        <v>254</v>
      </c>
      <c r="D327" s="62" t="s">
        <v>112</v>
      </c>
      <c r="E327" s="62" t="s">
        <v>407</v>
      </c>
      <c r="F327" s="62">
        <v>310</v>
      </c>
      <c r="G327" s="63">
        <v>3072</v>
      </c>
      <c r="H327" s="63">
        <v>767.83</v>
      </c>
      <c r="I327" s="151">
        <f t="shared" si="10"/>
        <v>24.994466145833332</v>
      </c>
    </row>
    <row r="328" spans="1:9" ht="33.75" x14ac:dyDescent="0.25">
      <c r="A328" s="61" t="s">
        <v>258</v>
      </c>
      <c r="B328" s="62" t="s">
        <v>301</v>
      </c>
      <c r="C328" s="62" t="s">
        <v>254</v>
      </c>
      <c r="D328" s="62" t="s">
        <v>112</v>
      </c>
      <c r="E328" s="62" t="s">
        <v>407</v>
      </c>
      <c r="F328" s="62">
        <v>313</v>
      </c>
      <c r="G328" s="63">
        <v>3072</v>
      </c>
      <c r="H328" s="63">
        <v>767.83</v>
      </c>
      <c r="I328" s="151">
        <f t="shared" si="10"/>
        <v>24.994466145833332</v>
      </c>
    </row>
    <row r="329" spans="1:9" ht="56.25" x14ac:dyDescent="0.25">
      <c r="A329" s="61" t="s">
        <v>264</v>
      </c>
      <c r="B329" s="62" t="s">
        <v>301</v>
      </c>
      <c r="C329" s="62" t="s">
        <v>254</v>
      </c>
      <c r="D329" s="62" t="s">
        <v>112</v>
      </c>
      <c r="E329" s="62" t="s">
        <v>408</v>
      </c>
      <c r="F329" s="62"/>
      <c r="G329" s="63">
        <v>26956</v>
      </c>
      <c r="H329" s="63">
        <v>5622.64</v>
      </c>
      <c r="I329" s="151">
        <f t="shared" si="10"/>
        <v>20.858584359697286</v>
      </c>
    </row>
    <row r="330" spans="1:9" ht="22.5" x14ac:dyDescent="0.25">
      <c r="A330" s="61" t="s">
        <v>124</v>
      </c>
      <c r="B330" s="62" t="s">
        <v>301</v>
      </c>
      <c r="C330" s="62" t="s">
        <v>254</v>
      </c>
      <c r="D330" s="62" t="s">
        <v>112</v>
      </c>
      <c r="E330" s="62" t="s">
        <v>408</v>
      </c>
      <c r="F330" s="62">
        <v>300</v>
      </c>
      <c r="G330" s="63">
        <v>26956</v>
      </c>
      <c r="H330" s="63">
        <v>5622.64</v>
      </c>
      <c r="I330" s="151">
        <f t="shared" si="10"/>
        <v>20.858584359697286</v>
      </c>
    </row>
    <row r="331" spans="1:9" ht="22.5" x14ac:dyDescent="0.25">
      <c r="A331" s="61" t="s">
        <v>257</v>
      </c>
      <c r="B331" s="62" t="s">
        <v>301</v>
      </c>
      <c r="C331" s="62" t="s">
        <v>254</v>
      </c>
      <c r="D331" s="62" t="s">
        <v>112</v>
      </c>
      <c r="E331" s="62" t="s">
        <v>408</v>
      </c>
      <c r="F331" s="62">
        <v>310</v>
      </c>
      <c r="G331" s="63">
        <v>26956</v>
      </c>
      <c r="H331" s="63">
        <v>5622.64</v>
      </c>
      <c r="I331" s="151">
        <f t="shared" si="10"/>
        <v>20.858584359697286</v>
      </c>
    </row>
    <row r="332" spans="1:9" ht="33.75" x14ac:dyDescent="0.25">
      <c r="A332" s="61" t="s">
        <v>258</v>
      </c>
      <c r="B332" s="62" t="s">
        <v>301</v>
      </c>
      <c r="C332" s="62" t="s">
        <v>254</v>
      </c>
      <c r="D332" s="62" t="s">
        <v>112</v>
      </c>
      <c r="E332" s="62" t="s">
        <v>408</v>
      </c>
      <c r="F332" s="62">
        <v>313</v>
      </c>
      <c r="G332" s="63">
        <v>26956</v>
      </c>
      <c r="H332" s="63">
        <v>5622.64</v>
      </c>
      <c r="I332" s="151">
        <f t="shared" si="10"/>
        <v>20.858584359697286</v>
      </c>
    </row>
    <row r="333" spans="1:9" ht="21" x14ac:dyDescent="0.25">
      <c r="A333" s="64" t="s">
        <v>268</v>
      </c>
      <c r="B333" s="59" t="s">
        <v>301</v>
      </c>
      <c r="C333" s="65" t="s">
        <v>254</v>
      </c>
      <c r="D333" s="65" t="s">
        <v>195</v>
      </c>
      <c r="E333" s="65" t="s">
        <v>167</v>
      </c>
      <c r="F333" s="65" t="s">
        <v>122</v>
      </c>
      <c r="G333" s="66">
        <f>G334+G346</f>
        <v>2736</v>
      </c>
      <c r="H333" s="66">
        <f>H334+H346</f>
        <v>979.3</v>
      </c>
      <c r="I333" s="150">
        <f t="shared" si="10"/>
        <v>35.793128654970758</v>
      </c>
    </row>
    <row r="334" spans="1:9" ht="22.5" x14ac:dyDescent="0.25">
      <c r="A334" s="61" t="s">
        <v>232</v>
      </c>
      <c r="B334" s="62" t="s">
        <v>301</v>
      </c>
      <c r="C334" s="62">
        <v>10</v>
      </c>
      <c r="D334" s="62" t="s">
        <v>195</v>
      </c>
      <c r="E334" s="62" t="s">
        <v>412</v>
      </c>
      <c r="F334" s="62" t="s">
        <v>122</v>
      </c>
      <c r="G334" s="63">
        <f>G335+G338+G343</f>
        <v>2415</v>
      </c>
      <c r="H334" s="63">
        <f>H335+H338</f>
        <v>926</v>
      </c>
      <c r="I334" s="151">
        <f t="shared" si="10"/>
        <v>38.343685300207042</v>
      </c>
    </row>
    <row r="335" spans="1:9" ht="56.25" x14ac:dyDescent="0.25">
      <c r="A335" s="61" t="s">
        <v>177</v>
      </c>
      <c r="B335" s="62" t="s">
        <v>301</v>
      </c>
      <c r="C335" s="62">
        <v>10</v>
      </c>
      <c r="D335" s="62" t="s">
        <v>195</v>
      </c>
      <c r="E335" s="62" t="s">
        <v>413</v>
      </c>
      <c r="F335" s="62" t="s">
        <v>170</v>
      </c>
      <c r="G335" s="63">
        <f>G336</f>
        <v>2301</v>
      </c>
      <c r="H335" s="63">
        <f t="shared" ref="H335:H336" si="11">H336</f>
        <v>877.7</v>
      </c>
      <c r="I335" s="151">
        <f t="shared" si="10"/>
        <v>38.144285093437638</v>
      </c>
    </row>
    <row r="336" spans="1:9" ht="22.5" x14ac:dyDescent="0.25">
      <c r="A336" s="61" t="s">
        <v>171</v>
      </c>
      <c r="B336" s="62" t="s">
        <v>301</v>
      </c>
      <c r="C336" s="62">
        <v>10</v>
      </c>
      <c r="D336" s="62" t="s">
        <v>195</v>
      </c>
      <c r="E336" s="62" t="s">
        <v>413</v>
      </c>
      <c r="F336" s="62" t="s">
        <v>172</v>
      </c>
      <c r="G336" s="63">
        <f>G337</f>
        <v>2301</v>
      </c>
      <c r="H336" s="63">
        <f t="shared" si="11"/>
        <v>877.7</v>
      </c>
      <c r="I336" s="151">
        <f t="shared" si="10"/>
        <v>38.144285093437638</v>
      </c>
    </row>
    <row r="337" spans="1:9" x14ac:dyDescent="0.25">
      <c r="A337" s="61" t="s">
        <v>173</v>
      </c>
      <c r="B337" s="62" t="s">
        <v>301</v>
      </c>
      <c r="C337" s="62">
        <v>10</v>
      </c>
      <c r="D337" s="62" t="s">
        <v>195</v>
      </c>
      <c r="E337" s="62" t="s">
        <v>413</v>
      </c>
      <c r="F337" s="62" t="s">
        <v>174</v>
      </c>
      <c r="G337" s="63">
        <v>2301</v>
      </c>
      <c r="H337" s="63">
        <v>877.7</v>
      </c>
      <c r="I337" s="151">
        <f t="shared" si="10"/>
        <v>38.144285093437638</v>
      </c>
    </row>
    <row r="338" spans="1:9" ht="22.5" x14ac:dyDescent="0.25">
      <c r="A338" s="61" t="s">
        <v>269</v>
      </c>
      <c r="B338" s="62" t="s">
        <v>301</v>
      </c>
      <c r="C338" s="62">
        <v>10</v>
      </c>
      <c r="D338" s="62" t="s">
        <v>195</v>
      </c>
      <c r="E338" s="62" t="s">
        <v>414</v>
      </c>
      <c r="F338" s="62"/>
      <c r="G338" s="63">
        <f>G339</f>
        <v>113.5</v>
      </c>
      <c r="H338" s="63">
        <f>H339</f>
        <v>48.3</v>
      </c>
      <c r="I338" s="151">
        <f t="shared" si="10"/>
        <v>42.555066079295152</v>
      </c>
    </row>
    <row r="339" spans="1:9" ht="22.5" x14ac:dyDescent="0.25">
      <c r="A339" s="61" t="s">
        <v>114</v>
      </c>
      <c r="B339" s="62" t="s">
        <v>301</v>
      </c>
      <c r="C339" s="62">
        <v>10</v>
      </c>
      <c r="D339" s="62" t="s">
        <v>195</v>
      </c>
      <c r="E339" s="62" t="s">
        <v>414</v>
      </c>
      <c r="F339" s="62" t="s">
        <v>161</v>
      </c>
      <c r="G339" s="63">
        <f>G340</f>
        <v>113.5</v>
      </c>
      <c r="H339" s="63">
        <f>H340</f>
        <v>48.3</v>
      </c>
      <c r="I339" s="151">
        <f t="shared" si="10"/>
        <v>42.555066079295152</v>
      </c>
    </row>
    <row r="340" spans="1:9" ht="22.5" x14ac:dyDescent="0.25">
      <c r="A340" s="61" t="s">
        <v>115</v>
      </c>
      <c r="B340" s="62" t="s">
        <v>301</v>
      </c>
      <c r="C340" s="62">
        <v>10</v>
      </c>
      <c r="D340" s="62" t="s">
        <v>195</v>
      </c>
      <c r="E340" s="62" t="s">
        <v>414</v>
      </c>
      <c r="F340" s="62" t="s">
        <v>162</v>
      </c>
      <c r="G340" s="63">
        <f>G341+G342</f>
        <v>113.5</v>
      </c>
      <c r="H340" s="63">
        <f>H341+H342</f>
        <v>48.3</v>
      </c>
      <c r="I340" s="151">
        <f t="shared" si="10"/>
        <v>42.555066079295152</v>
      </c>
    </row>
    <row r="341" spans="1:9" ht="22.5" x14ac:dyDescent="0.25">
      <c r="A341" s="61" t="s">
        <v>179</v>
      </c>
      <c r="B341" s="62" t="s">
        <v>301</v>
      </c>
      <c r="C341" s="62">
        <v>10</v>
      </c>
      <c r="D341" s="62" t="s">
        <v>195</v>
      </c>
      <c r="E341" s="62" t="s">
        <v>414</v>
      </c>
      <c r="F341" s="62">
        <v>242</v>
      </c>
      <c r="G341" s="63">
        <v>35.200000000000003</v>
      </c>
      <c r="H341" s="63">
        <v>10.7</v>
      </c>
      <c r="I341" s="151">
        <f t="shared" si="10"/>
        <v>30.39772727272727</v>
      </c>
    </row>
    <row r="342" spans="1:9" ht="22.5" x14ac:dyDescent="0.25">
      <c r="A342" s="61" t="s">
        <v>116</v>
      </c>
      <c r="B342" s="62" t="s">
        <v>301</v>
      </c>
      <c r="C342" s="62">
        <v>10</v>
      </c>
      <c r="D342" s="62" t="s">
        <v>195</v>
      </c>
      <c r="E342" s="62" t="s">
        <v>414</v>
      </c>
      <c r="F342" s="62" t="s">
        <v>163</v>
      </c>
      <c r="G342" s="63">
        <v>78.3</v>
      </c>
      <c r="H342" s="63">
        <v>37.6</v>
      </c>
      <c r="I342" s="151">
        <f t="shared" si="10"/>
        <v>48.020434227330782</v>
      </c>
    </row>
    <row r="343" spans="1:9" x14ac:dyDescent="0.25">
      <c r="A343" s="61" t="s">
        <v>187</v>
      </c>
      <c r="B343" s="62" t="s">
        <v>301</v>
      </c>
      <c r="C343" s="62">
        <v>10</v>
      </c>
      <c r="D343" s="62" t="s">
        <v>195</v>
      </c>
      <c r="E343" s="62" t="s">
        <v>414</v>
      </c>
      <c r="F343" s="62">
        <v>800</v>
      </c>
      <c r="G343" s="63">
        <f>G344</f>
        <v>0.5</v>
      </c>
      <c r="H343" s="63">
        <f t="shared" ref="H343" si="12">H344</f>
        <v>0</v>
      </c>
      <c r="I343" s="151">
        <f t="shared" ref="I343:I345" si="13">H343*100/G343</f>
        <v>0</v>
      </c>
    </row>
    <row r="344" spans="1:9" ht="33.75" x14ac:dyDescent="0.25">
      <c r="A344" s="61" t="s">
        <v>189</v>
      </c>
      <c r="B344" s="62" t="s">
        <v>301</v>
      </c>
      <c r="C344" s="62">
        <v>10</v>
      </c>
      <c r="D344" s="62" t="s">
        <v>195</v>
      </c>
      <c r="E344" s="62" t="s">
        <v>414</v>
      </c>
      <c r="F344" s="62">
        <v>850</v>
      </c>
      <c r="G344" s="63">
        <f>G345</f>
        <v>0.5</v>
      </c>
      <c r="H344" s="63">
        <f>H345</f>
        <v>0</v>
      </c>
      <c r="I344" s="151">
        <f t="shared" si="13"/>
        <v>0</v>
      </c>
    </row>
    <row r="345" spans="1:9" ht="22.5" x14ac:dyDescent="0.25">
      <c r="A345" s="61" t="s">
        <v>191</v>
      </c>
      <c r="B345" s="62" t="s">
        <v>301</v>
      </c>
      <c r="C345" s="62">
        <v>10</v>
      </c>
      <c r="D345" s="62" t="s">
        <v>195</v>
      </c>
      <c r="E345" s="62" t="s">
        <v>414</v>
      </c>
      <c r="F345" s="62">
        <v>851</v>
      </c>
      <c r="G345" s="63">
        <v>0.5</v>
      </c>
      <c r="H345" s="63"/>
      <c r="I345" s="151">
        <f t="shared" si="13"/>
        <v>0</v>
      </c>
    </row>
    <row r="346" spans="1:9" ht="22.5" x14ac:dyDescent="0.25">
      <c r="A346" s="61" t="s">
        <v>270</v>
      </c>
      <c r="B346" s="62" t="s">
        <v>301</v>
      </c>
      <c r="C346" s="62" t="s">
        <v>254</v>
      </c>
      <c r="D346" s="62" t="s">
        <v>195</v>
      </c>
      <c r="E346" s="62" t="s">
        <v>415</v>
      </c>
      <c r="F346" s="62" t="s">
        <v>122</v>
      </c>
      <c r="G346" s="63">
        <v>321</v>
      </c>
      <c r="H346" s="63">
        <f>H347</f>
        <v>53.3</v>
      </c>
      <c r="I346" s="151">
        <f t="shared" si="10"/>
        <v>16.604361370716511</v>
      </c>
    </row>
    <row r="347" spans="1:9" ht="22.5" x14ac:dyDescent="0.25">
      <c r="A347" s="61" t="s">
        <v>114</v>
      </c>
      <c r="B347" s="62" t="s">
        <v>301</v>
      </c>
      <c r="C347" s="62" t="s">
        <v>254</v>
      </c>
      <c r="D347" s="62" t="s">
        <v>195</v>
      </c>
      <c r="E347" s="62" t="s">
        <v>415</v>
      </c>
      <c r="F347" s="62" t="s">
        <v>161</v>
      </c>
      <c r="G347" s="63">
        <v>321</v>
      </c>
      <c r="H347" s="63">
        <f>H348</f>
        <v>53.3</v>
      </c>
      <c r="I347" s="151">
        <f t="shared" si="10"/>
        <v>16.604361370716511</v>
      </c>
    </row>
    <row r="348" spans="1:9" ht="22.5" x14ac:dyDescent="0.25">
      <c r="A348" s="61" t="s">
        <v>115</v>
      </c>
      <c r="B348" s="62" t="s">
        <v>301</v>
      </c>
      <c r="C348" s="62" t="s">
        <v>254</v>
      </c>
      <c r="D348" s="62" t="s">
        <v>195</v>
      </c>
      <c r="E348" s="62" t="s">
        <v>415</v>
      </c>
      <c r="F348" s="62" t="s">
        <v>162</v>
      </c>
      <c r="G348" s="63">
        <v>321</v>
      </c>
      <c r="H348" s="63">
        <f>H349+H350</f>
        <v>53.3</v>
      </c>
      <c r="I348" s="151">
        <f t="shared" si="10"/>
        <v>16.604361370716511</v>
      </c>
    </row>
    <row r="349" spans="1:9" ht="22.5" x14ac:dyDescent="0.25">
      <c r="A349" s="61" t="s">
        <v>179</v>
      </c>
      <c r="B349" s="62" t="s">
        <v>301</v>
      </c>
      <c r="C349" s="62" t="s">
        <v>254</v>
      </c>
      <c r="D349" s="62" t="s">
        <v>195</v>
      </c>
      <c r="E349" s="62" t="s">
        <v>415</v>
      </c>
      <c r="F349" s="62">
        <v>242</v>
      </c>
      <c r="G349" s="63"/>
      <c r="H349" s="63"/>
      <c r="I349" s="151"/>
    </row>
    <row r="350" spans="1:9" ht="22.5" x14ac:dyDescent="0.25">
      <c r="A350" s="61" t="s">
        <v>116</v>
      </c>
      <c r="B350" s="62" t="s">
        <v>301</v>
      </c>
      <c r="C350" s="62" t="s">
        <v>254</v>
      </c>
      <c r="D350" s="62" t="s">
        <v>195</v>
      </c>
      <c r="E350" s="62" t="s">
        <v>415</v>
      </c>
      <c r="F350" s="62" t="s">
        <v>163</v>
      </c>
      <c r="G350" s="63">
        <v>321</v>
      </c>
      <c r="H350" s="63">
        <v>53.3</v>
      </c>
      <c r="I350" s="151">
        <f t="shared" si="10"/>
        <v>16.604361370716511</v>
      </c>
    </row>
    <row r="351" spans="1:9" ht="28.5" x14ac:dyDescent="0.25">
      <c r="A351" s="81" t="s">
        <v>302</v>
      </c>
      <c r="B351" s="62"/>
      <c r="C351" s="62"/>
      <c r="D351" s="62"/>
      <c r="E351" s="62"/>
      <c r="F351" s="62"/>
      <c r="G351" s="83">
        <f>G352</f>
        <v>35627.199999999997</v>
      </c>
      <c r="H351" s="83">
        <f>H352</f>
        <v>9407.77</v>
      </c>
      <c r="I351" s="150">
        <f t="shared" si="10"/>
        <v>26.406144743342168</v>
      </c>
    </row>
    <row r="352" spans="1:9" x14ac:dyDescent="0.25">
      <c r="A352" s="64" t="s">
        <v>251</v>
      </c>
      <c r="B352" s="62">
        <v>946</v>
      </c>
      <c r="C352" s="65" t="s">
        <v>153</v>
      </c>
      <c r="D352" s="65" t="s">
        <v>217</v>
      </c>
      <c r="E352" s="65" t="s">
        <v>167</v>
      </c>
      <c r="F352" s="65" t="s">
        <v>122</v>
      </c>
      <c r="G352" s="66">
        <f>G353+G373+G368</f>
        <v>35627.199999999997</v>
      </c>
      <c r="H352" s="66">
        <f>H353+H373+H368</f>
        <v>9407.77</v>
      </c>
      <c r="I352" s="150">
        <f t="shared" si="10"/>
        <v>26.406144743342168</v>
      </c>
    </row>
    <row r="353" spans="1:9" x14ac:dyDescent="0.25">
      <c r="A353" s="64" t="s">
        <v>303</v>
      </c>
      <c r="B353" s="62">
        <v>946</v>
      </c>
      <c r="C353" s="65" t="s">
        <v>153</v>
      </c>
      <c r="D353" s="65" t="s">
        <v>154</v>
      </c>
      <c r="E353" s="65" t="s">
        <v>167</v>
      </c>
      <c r="F353" s="65" t="s">
        <v>122</v>
      </c>
      <c r="G353" s="66">
        <f>G354+G364</f>
        <v>15376.5</v>
      </c>
      <c r="H353" s="66">
        <f>H354+H364</f>
        <v>3561.2999999999997</v>
      </c>
      <c r="I353" s="150">
        <f t="shared" si="10"/>
        <v>23.160667251975418</v>
      </c>
    </row>
    <row r="354" spans="1:9" ht="21" x14ac:dyDescent="0.25">
      <c r="A354" s="58" t="s">
        <v>152</v>
      </c>
      <c r="B354" s="62">
        <v>946</v>
      </c>
      <c r="C354" s="59" t="s">
        <v>153</v>
      </c>
      <c r="D354" s="59" t="s">
        <v>154</v>
      </c>
      <c r="E354" s="59" t="s">
        <v>155</v>
      </c>
      <c r="F354" s="59" t="s">
        <v>122</v>
      </c>
      <c r="G354" s="60">
        <f>G355+G359</f>
        <v>15371.5</v>
      </c>
      <c r="H354" s="60">
        <f>H355+H359</f>
        <v>3561.2999999999997</v>
      </c>
      <c r="I354" s="150">
        <f t="shared" si="10"/>
        <v>23.168200891259801</v>
      </c>
    </row>
    <row r="355" spans="1:9" ht="22.5" x14ac:dyDescent="0.25">
      <c r="A355" s="61" t="s">
        <v>156</v>
      </c>
      <c r="B355" s="62">
        <v>946</v>
      </c>
      <c r="C355" s="62" t="s">
        <v>153</v>
      </c>
      <c r="D355" s="62" t="s">
        <v>154</v>
      </c>
      <c r="E355" s="62" t="s">
        <v>348</v>
      </c>
      <c r="F355" s="62"/>
      <c r="G355" s="63">
        <v>10401.1</v>
      </c>
      <c r="H355" s="63">
        <v>2310.6999999999998</v>
      </c>
      <c r="I355" s="151">
        <f t="shared" si="10"/>
        <v>22.215919470056047</v>
      </c>
    </row>
    <row r="356" spans="1:9" ht="45" x14ac:dyDescent="0.25">
      <c r="A356" s="61" t="s">
        <v>134</v>
      </c>
      <c r="B356" s="62">
        <v>946</v>
      </c>
      <c r="C356" s="62" t="s">
        <v>153</v>
      </c>
      <c r="D356" s="62" t="s">
        <v>154</v>
      </c>
      <c r="E356" s="62" t="s">
        <v>348</v>
      </c>
      <c r="F356" s="62" t="s">
        <v>135</v>
      </c>
      <c r="G356" s="63">
        <v>10401.1</v>
      </c>
      <c r="H356" s="63">
        <v>2310.6999999999998</v>
      </c>
      <c r="I356" s="151">
        <f t="shared" ref="I356:I389" si="14">H356*100/G356</f>
        <v>22.215919470056047</v>
      </c>
    </row>
    <row r="357" spans="1:9" x14ac:dyDescent="0.25">
      <c r="A357" s="61" t="s">
        <v>136</v>
      </c>
      <c r="B357" s="62">
        <v>946</v>
      </c>
      <c r="C357" s="62" t="s">
        <v>153</v>
      </c>
      <c r="D357" s="62" t="s">
        <v>154</v>
      </c>
      <c r="E357" s="62" t="s">
        <v>348</v>
      </c>
      <c r="F357" s="62" t="s">
        <v>137</v>
      </c>
      <c r="G357" s="63">
        <v>10401.1</v>
      </c>
      <c r="H357" s="63">
        <v>2310.6999999999998</v>
      </c>
      <c r="I357" s="151">
        <f t="shared" si="14"/>
        <v>22.215919470056047</v>
      </c>
    </row>
    <row r="358" spans="1:9" ht="56.25" x14ac:dyDescent="0.25">
      <c r="A358" s="61" t="s">
        <v>138</v>
      </c>
      <c r="B358" s="62">
        <v>946</v>
      </c>
      <c r="C358" s="62" t="s">
        <v>153</v>
      </c>
      <c r="D358" s="62" t="s">
        <v>154</v>
      </c>
      <c r="E358" s="62" t="s">
        <v>348</v>
      </c>
      <c r="F358" s="62" t="s">
        <v>139</v>
      </c>
      <c r="G358" s="63">
        <v>10401.1</v>
      </c>
      <c r="H358" s="63">
        <v>2310.6999999999998</v>
      </c>
      <c r="I358" s="151">
        <f t="shared" si="14"/>
        <v>22.215919470056047</v>
      </c>
    </row>
    <row r="359" spans="1:9" x14ac:dyDescent="0.25">
      <c r="A359" s="61" t="s">
        <v>157</v>
      </c>
      <c r="B359" s="62">
        <v>946</v>
      </c>
      <c r="C359" s="62" t="s">
        <v>153</v>
      </c>
      <c r="D359" s="62" t="s">
        <v>154</v>
      </c>
      <c r="E359" s="62" t="s">
        <v>349</v>
      </c>
      <c r="F359" s="62" t="s">
        <v>122</v>
      </c>
      <c r="G359" s="63">
        <v>4970.3999999999996</v>
      </c>
      <c r="H359" s="63">
        <v>1250.5999999999999</v>
      </c>
      <c r="I359" s="151">
        <f t="shared" si="14"/>
        <v>25.160952840817639</v>
      </c>
    </row>
    <row r="360" spans="1:9" ht="22.5" x14ac:dyDescent="0.25">
      <c r="A360" s="61" t="s">
        <v>147</v>
      </c>
      <c r="B360" s="62">
        <v>946</v>
      </c>
      <c r="C360" s="62" t="s">
        <v>153</v>
      </c>
      <c r="D360" s="62" t="s">
        <v>154</v>
      </c>
      <c r="E360" s="62" t="s">
        <v>349</v>
      </c>
      <c r="F360" s="62" t="s">
        <v>122</v>
      </c>
      <c r="G360" s="63">
        <v>4970.3999999999996</v>
      </c>
      <c r="H360" s="63">
        <v>1250.5999999999999</v>
      </c>
      <c r="I360" s="151">
        <f t="shared" si="14"/>
        <v>25.160952840817639</v>
      </c>
    </row>
    <row r="361" spans="1:9" ht="45" x14ac:dyDescent="0.25">
      <c r="A361" s="61" t="s">
        <v>134</v>
      </c>
      <c r="B361" s="62">
        <v>946</v>
      </c>
      <c r="C361" s="62" t="s">
        <v>153</v>
      </c>
      <c r="D361" s="62" t="s">
        <v>154</v>
      </c>
      <c r="E361" s="62" t="s">
        <v>349</v>
      </c>
      <c r="F361" s="62" t="s">
        <v>135</v>
      </c>
      <c r="G361" s="63">
        <v>4970.3999999999996</v>
      </c>
      <c r="H361" s="63">
        <v>1250.5999999999999</v>
      </c>
      <c r="I361" s="151">
        <f t="shared" si="14"/>
        <v>25.160952840817639</v>
      </c>
    </row>
    <row r="362" spans="1:9" x14ac:dyDescent="0.25">
      <c r="A362" s="61" t="s">
        <v>136</v>
      </c>
      <c r="B362" s="62">
        <v>946</v>
      </c>
      <c r="C362" s="62" t="s">
        <v>153</v>
      </c>
      <c r="D362" s="62" t="s">
        <v>154</v>
      </c>
      <c r="E362" s="62" t="s">
        <v>349</v>
      </c>
      <c r="F362" s="62" t="s">
        <v>137</v>
      </c>
      <c r="G362" s="63">
        <v>4970.3999999999996</v>
      </c>
      <c r="H362" s="63">
        <v>1250.5999999999999</v>
      </c>
      <c r="I362" s="151">
        <f t="shared" si="14"/>
        <v>25.160952840817639</v>
      </c>
    </row>
    <row r="363" spans="1:9" ht="56.25" x14ac:dyDescent="0.25">
      <c r="A363" s="61" t="s">
        <v>138</v>
      </c>
      <c r="B363" s="62">
        <v>946</v>
      </c>
      <c r="C363" s="62" t="s">
        <v>153</v>
      </c>
      <c r="D363" s="62" t="s">
        <v>154</v>
      </c>
      <c r="E363" s="62" t="s">
        <v>349</v>
      </c>
      <c r="F363" s="62" t="s">
        <v>139</v>
      </c>
      <c r="G363" s="63">
        <v>4970.3999999999996</v>
      </c>
      <c r="H363" s="63">
        <v>1250.5999999999999</v>
      </c>
      <c r="I363" s="151">
        <f t="shared" si="14"/>
        <v>25.160952840817639</v>
      </c>
    </row>
    <row r="364" spans="1:9" ht="33.75" x14ac:dyDescent="0.25">
      <c r="A364" s="61" t="s">
        <v>432</v>
      </c>
      <c r="B364" s="62">
        <v>946</v>
      </c>
      <c r="C364" s="62" t="s">
        <v>153</v>
      </c>
      <c r="D364" s="62" t="s">
        <v>154</v>
      </c>
      <c r="E364" s="62" t="s">
        <v>351</v>
      </c>
      <c r="F364" s="62"/>
      <c r="G364" s="63">
        <v>5</v>
      </c>
      <c r="H364" s="63"/>
      <c r="I364" s="151">
        <f t="shared" si="14"/>
        <v>0</v>
      </c>
    </row>
    <row r="365" spans="1:9" ht="45" x14ac:dyDescent="0.25">
      <c r="A365" s="61" t="s">
        <v>134</v>
      </c>
      <c r="B365" s="62">
        <v>946</v>
      </c>
      <c r="C365" s="62" t="s">
        <v>153</v>
      </c>
      <c r="D365" s="62" t="s">
        <v>154</v>
      </c>
      <c r="E365" s="62" t="s">
        <v>351</v>
      </c>
      <c r="F365" s="62" t="s">
        <v>135</v>
      </c>
      <c r="G365" s="63">
        <v>5</v>
      </c>
      <c r="H365" s="63"/>
      <c r="I365" s="151">
        <f t="shared" si="14"/>
        <v>0</v>
      </c>
    </row>
    <row r="366" spans="1:9" x14ac:dyDescent="0.25">
      <c r="A366" s="61" t="s">
        <v>136</v>
      </c>
      <c r="B366" s="62">
        <v>946</v>
      </c>
      <c r="C366" s="62" t="s">
        <v>153</v>
      </c>
      <c r="D366" s="62" t="s">
        <v>154</v>
      </c>
      <c r="E366" s="62" t="s">
        <v>351</v>
      </c>
      <c r="F366" s="62" t="s">
        <v>137</v>
      </c>
      <c r="G366" s="63">
        <v>5</v>
      </c>
      <c r="H366" s="63"/>
      <c r="I366" s="151">
        <f t="shared" si="14"/>
        <v>0</v>
      </c>
    </row>
    <row r="367" spans="1:9" ht="56.25" x14ac:dyDescent="0.25">
      <c r="A367" s="61" t="s">
        <v>138</v>
      </c>
      <c r="B367" s="62">
        <v>946</v>
      </c>
      <c r="C367" s="62" t="s">
        <v>153</v>
      </c>
      <c r="D367" s="62" t="s">
        <v>154</v>
      </c>
      <c r="E367" s="62" t="s">
        <v>351</v>
      </c>
      <c r="F367" s="62" t="s">
        <v>139</v>
      </c>
      <c r="G367" s="63">
        <v>5</v>
      </c>
      <c r="H367" s="63"/>
      <c r="I367" s="151">
        <f t="shared" si="14"/>
        <v>0</v>
      </c>
    </row>
    <row r="368" spans="1:9" s="168" customFormat="1" ht="21" x14ac:dyDescent="0.2">
      <c r="A368" s="58" t="s">
        <v>148</v>
      </c>
      <c r="B368" s="59">
        <v>946</v>
      </c>
      <c r="C368" s="59" t="s">
        <v>131</v>
      </c>
      <c r="D368" s="59" t="s">
        <v>145</v>
      </c>
      <c r="E368" s="59" t="s">
        <v>346</v>
      </c>
      <c r="F368" s="59" t="s">
        <v>122</v>
      </c>
      <c r="G368" s="60">
        <v>9161.2000000000007</v>
      </c>
      <c r="H368" s="60">
        <v>2903.6</v>
      </c>
      <c r="I368" s="150">
        <f t="shared" si="14"/>
        <v>31.694537833471596</v>
      </c>
    </row>
    <row r="369" spans="1:9" ht="22.5" x14ac:dyDescent="0.25">
      <c r="A369" s="61" t="s">
        <v>147</v>
      </c>
      <c r="B369" s="62">
        <v>946</v>
      </c>
      <c r="C369" s="62" t="s">
        <v>131</v>
      </c>
      <c r="D369" s="62" t="s">
        <v>145</v>
      </c>
      <c r="E369" s="62" t="s">
        <v>346</v>
      </c>
      <c r="F369" s="62" t="s">
        <v>122</v>
      </c>
      <c r="G369" s="63">
        <v>9161.2000000000007</v>
      </c>
      <c r="H369" s="63">
        <v>2903.6</v>
      </c>
      <c r="I369" s="151">
        <f t="shared" si="14"/>
        <v>31.694537833471596</v>
      </c>
    </row>
    <row r="370" spans="1:9" ht="45" x14ac:dyDescent="0.25">
      <c r="A370" s="61" t="s">
        <v>134</v>
      </c>
      <c r="B370" s="62">
        <v>946</v>
      </c>
      <c r="C370" s="62" t="s">
        <v>131</v>
      </c>
      <c r="D370" s="62" t="s">
        <v>145</v>
      </c>
      <c r="E370" s="62" t="s">
        <v>346</v>
      </c>
      <c r="F370" s="62" t="s">
        <v>135</v>
      </c>
      <c r="G370" s="63">
        <v>9161.2000000000007</v>
      </c>
      <c r="H370" s="63">
        <v>2903.6</v>
      </c>
      <c r="I370" s="151">
        <f t="shared" si="14"/>
        <v>31.694537833471596</v>
      </c>
    </row>
    <row r="371" spans="1:9" x14ac:dyDescent="0.25">
      <c r="A371" s="61" t="s">
        <v>136</v>
      </c>
      <c r="B371" s="62">
        <v>946</v>
      </c>
      <c r="C371" s="62" t="s">
        <v>131</v>
      </c>
      <c r="D371" s="62" t="s">
        <v>145</v>
      </c>
      <c r="E371" s="62" t="s">
        <v>346</v>
      </c>
      <c r="F371" s="62" t="s">
        <v>137</v>
      </c>
      <c r="G371" s="63">
        <v>9161.2000000000007</v>
      </c>
      <c r="H371" s="63">
        <v>2903.6</v>
      </c>
      <c r="I371" s="151">
        <f t="shared" si="14"/>
        <v>31.694537833471596</v>
      </c>
    </row>
    <row r="372" spans="1:9" ht="56.25" x14ac:dyDescent="0.25">
      <c r="A372" s="61" t="s">
        <v>138</v>
      </c>
      <c r="B372" s="62">
        <v>946</v>
      </c>
      <c r="C372" s="62" t="s">
        <v>131</v>
      </c>
      <c r="D372" s="62" t="s">
        <v>145</v>
      </c>
      <c r="E372" s="62" t="s">
        <v>346</v>
      </c>
      <c r="F372" s="62" t="s">
        <v>139</v>
      </c>
      <c r="G372" s="63">
        <v>9161.2000000000007</v>
      </c>
      <c r="H372" s="63">
        <v>2903.6</v>
      </c>
      <c r="I372" s="151">
        <f t="shared" si="14"/>
        <v>31.694537833471596</v>
      </c>
    </row>
    <row r="373" spans="1:9" ht="21" x14ac:dyDescent="0.25">
      <c r="A373" s="64" t="s">
        <v>252</v>
      </c>
      <c r="B373" s="62">
        <v>946</v>
      </c>
      <c r="C373" s="65" t="s">
        <v>153</v>
      </c>
      <c r="D373" s="65" t="s">
        <v>120</v>
      </c>
      <c r="E373" s="65" t="s">
        <v>167</v>
      </c>
      <c r="F373" s="65" t="s">
        <v>122</v>
      </c>
      <c r="G373" s="66">
        <f>G374+G379</f>
        <v>11089.5</v>
      </c>
      <c r="H373" s="66">
        <f>H374+H379</f>
        <v>2942.87</v>
      </c>
      <c r="I373" s="150">
        <f t="shared" si="14"/>
        <v>26.537445331169124</v>
      </c>
    </row>
    <row r="374" spans="1:9" ht="22.5" x14ac:dyDescent="0.25">
      <c r="A374" s="61" t="s">
        <v>232</v>
      </c>
      <c r="B374" s="62">
        <v>946</v>
      </c>
      <c r="C374" s="62" t="s">
        <v>153</v>
      </c>
      <c r="D374" s="62" t="s">
        <v>120</v>
      </c>
      <c r="E374" s="62" t="s">
        <v>398</v>
      </c>
      <c r="F374" s="62" t="s">
        <v>122</v>
      </c>
      <c r="G374" s="63">
        <v>463</v>
      </c>
      <c r="H374" s="63">
        <v>141.19999999999999</v>
      </c>
      <c r="I374" s="151">
        <f t="shared" si="14"/>
        <v>30.496760259179261</v>
      </c>
    </row>
    <row r="375" spans="1:9" ht="56.25" x14ac:dyDescent="0.25">
      <c r="A375" s="61" t="s">
        <v>177</v>
      </c>
      <c r="B375" s="62">
        <v>946</v>
      </c>
      <c r="C375" s="62" t="s">
        <v>153</v>
      </c>
      <c r="D375" s="62" t="s">
        <v>120</v>
      </c>
      <c r="E375" s="62" t="s">
        <v>398</v>
      </c>
      <c r="F375" s="62" t="s">
        <v>170</v>
      </c>
      <c r="G375" s="63">
        <v>463</v>
      </c>
      <c r="H375" s="63">
        <v>141.19999999999999</v>
      </c>
      <c r="I375" s="151">
        <f t="shared" si="14"/>
        <v>30.496760259179261</v>
      </c>
    </row>
    <row r="376" spans="1:9" ht="22.5" x14ac:dyDescent="0.25">
      <c r="A376" s="61" t="s">
        <v>171</v>
      </c>
      <c r="B376" s="62">
        <v>946</v>
      </c>
      <c r="C376" s="62" t="s">
        <v>153</v>
      </c>
      <c r="D376" s="62" t="s">
        <v>120</v>
      </c>
      <c r="E376" s="62" t="s">
        <v>398</v>
      </c>
      <c r="F376" s="62" t="s">
        <v>172</v>
      </c>
      <c r="G376" s="63">
        <v>463</v>
      </c>
      <c r="H376" s="63">
        <v>141.19999999999999</v>
      </c>
      <c r="I376" s="151">
        <f t="shared" si="14"/>
        <v>30.496760259179261</v>
      </c>
    </row>
    <row r="377" spans="1:9" x14ac:dyDescent="0.25">
      <c r="A377" s="61" t="s">
        <v>173</v>
      </c>
      <c r="B377" s="62">
        <v>946</v>
      </c>
      <c r="C377" s="62" t="s">
        <v>153</v>
      </c>
      <c r="D377" s="62" t="s">
        <v>120</v>
      </c>
      <c r="E377" s="62" t="s">
        <v>398</v>
      </c>
      <c r="F377" s="62" t="s">
        <v>174</v>
      </c>
      <c r="G377" s="63">
        <v>463</v>
      </c>
      <c r="H377" s="63">
        <v>141.19999999999999</v>
      </c>
      <c r="I377" s="151">
        <f t="shared" si="14"/>
        <v>30.496760259179261</v>
      </c>
    </row>
    <row r="378" spans="1:9" ht="67.5" x14ac:dyDescent="0.25">
      <c r="A378" s="61" t="s">
        <v>250</v>
      </c>
      <c r="B378" s="62">
        <v>946</v>
      </c>
      <c r="C378" s="62" t="s">
        <v>153</v>
      </c>
      <c r="D378" s="62" t="s">
        <v>120</v>
      </c>
      <c r="E378" s="62" t="s">
        <v>399</v>
      </c>
      <c r="F378" s="62"/>
      <c r="G378" s="63">
        <f>G379</f>
        <v>10626.5</v>
      </c>
      <c r="H378" s="63">
        <f>H379</f>
        <v>2801.67</v>
      </c>
      <c r="I378" s="151">
        <f t="shared" si="14"/>
        <v>26.364936714816732</v>
      </c>
    </row>
    <row r="379" spans="1:9" ht="22.5" x14ac:dyDescent="0.25">
      <c r="A379" s="61" t="s">
        <v>147</v>
      </c>
      <c r="B379" s="62">
        <v>946</v>
      </c>
      <c r="C379" s="62" t="s">
        <v>153</v>
      </c>
      <c r="D379" s="62" t="s">
        <v>120</v>
      </c>
      <c r="E379" s="62" t="s">
        <v>399</v>
      </c>
      <c r="F379" s="62"/>
      <c r="G379" s="63">
        <f>G380+G383+G387</f>
        <v>10626.5</v>
      </c>
      <c r="H379" s="63">
        <f>H380+H383+H387</f>
        <v>2801.67</v>
      </c>
      <c r="I379" s="151">
        <f t="shared" si="14"/>
        <v>26.364936714816732</v>
      </c>
    </row>
    <row r="380" spans="1:9" ht="56.25" x14ac:dyDescent="0.25">
      <c r="A380" s="61" t="s">
        <v>177</v>
      </c>
      <c r="B380" s="62">
        <v>946</v>
      </c>
      <c r="C380" s="62" t="s">
        <v>153</v>
      </c>
      <c r="D380" s="62" t="s">
        <v>120</v>
      </c>
      <c r="E380" s="62" t="s">
        <v>399</v>
      </c>
      <c r="F380" s="62">
        <v>100</v>
      </c>
      <c r="G380" s="63">
        <v>10366</v>
      </c>
      <c r="H380" s="63">
        <v>2789</v>
      </c>
      <c r="I380" s="151">
        <f t="shared" si="14"/>
        <v>26.905267219756897</v>
      </c>
    </row>
    <row r="381" spans="1:9" ht="22.5" x14ac:dyDescent="0.25">
      <c r="A381" s="61" t="s">
        <v>215</v>
      </c>
      <c r="B381" s="62">
        <v>946</v>
      </c>
      <c r="C381" s="62" t="s">
        <v>153</v>
      </c>
      <c r="D381" s="62" t="s">
        <v>120</v>
      </c>
      <c r="E381" s="62" t="s">
        <v>399</v>
      </c>
      <c r="F381" s="62">
        <v>110</v>
      </c>
      <c r="G381" s="63">
        <v>10366</v>
      </c>
      <c r="H381" s="63">
        <v>2789</v>
      </c>
      <c r="I381" s="151">
        <f t="shared" si="14"/>
        <v>26.905267219756897</v>
      </c>
    </row>
    <row r="382" spans="1:9" x14ac:dyDescent="0.25">
      <c r="A382" s="61" t="s">
        <v>173</v>
      </c>
      <c r="B382" s="62">
        <v>946</v>
      </c>
      <c r="C382" s="62" t="s">
        <v>153</v>
      </c>
      <c r="D382" s="62" t="s">
        <v>120</v>
      </c>
      <c r="E382" s="62" t="s">
        <v>399</v>
      </c>
      <c r="F382" s="62">
        <v>111</v>
      </c>
      <c r="G382" s="63">
        <v>10366</v>
      </c>
      <c r="H382" s="63">
        <v>2789</v>
      </c>
      <c r="I382" s="151">
        <f t="shared" si="14"/>
        <v>26.905267219756897</v>
      </c>
    </row>
    <row r="383" spans="1:9" ht="22.5" x14ac:dyDescent="0.25">
      <c r="A383" s="61" t="s">
        <v>114</v>
      </c>
      <c r="B383" s="62">
        <v>946</v>
      </c>
      <c r="C383" s="62" t="s">
        <v>153</v>
      </c>
      <c r="D383" s="62" t="s">
        <v>120</v>
      </c>
      <c r="E383" s="62" t="s">
        <v>399</v>
      </c>
      <c r="F383" s="62">
        <v>200</v>
      </c>
      <c r="G383" s="63">
        <f>G384</f>
        <v>254.8</v>
      </c>
      <c r="H383" s="63">
        <f>H384</f>
        <v>15.44</v>
      </c>
      <c r="I383" s="151">
        <f t="shared" si="14"/>
        <v>6.0596546310832027</v>
      </c>
    </row>
    <row r="384" spans="1:9" ht="22.5" x14ac:dyDescent="0.25">
      <c r="A384" s="61" t="s">
        <v>115</v>
      </c>
      <c r="B384" s="62">
        <v>946</v>
      </c>
      <c r="C384" s="62" t="s">
        <v>153</v>
      </c>
      <c r="D384" s="62" t="s">
        <v>120</v>
      </c>
      <c r="E384" s="62" t="s">
        <v>399</v>
      </c>
      <c r="F384" s="62">
        <v>240</v>
      </c>
      <c r="G384" s="63">
        <f>G385+G386</f>
        <v>254.8</v>
      </c>
      <c r="H384" s="63">
        <f>H385+H386</f>
        <v>15.44</v>
      </c>
      <c r="I384" s="151">
        <f t="shared" si="14"/>
        <v>6.0596546310832027</v>
      </c>
    </row>
    <row r="385" spans="1:9" ht="22.5" x14ac:dyDescent="0.25">
      <c r="A385" s="61" t="s">
        <v>179</v>
      </c>
      <c r="B385" s="62">
        <v>946</v>
      </c>
      <c r="C385" s="62" t="s">
        <v>153</v>
      </c>
      <c r="D385" s="62" t="s">
        <v>120</v>
      </c>
      <c r="E385" s="62" t="s">
        <v>399</v>
      </c>
      <c r="F385" s="62">
        <v>242</v>
      </c>
      <c r="G385" s="63">
        <v>93</v>
      </c>
      <c r="H385" s="63">
        <v>8.44</v>
      </c>
      <c r="I385" s="151">
        <f t="shared" si="14"/>
        <v>9.0752688172043019</v>
      </c>
    </row>
    <row r="386" spans="1:9" ht="22.5" x14ac:dyDescent="0.25">
      <c r="A386" s="61" t="s">
        <v>116</v>
      </c>
      <c r="B386" s="62">
        <v>946</v>
      </c>
      <c r="C386" s="62" t="s">
        <v>153</v>
      </c>
      <c r="D386" s="62" t="s">
        <v>120</v>
      </c>
      <c r="E386" s="62" t="s">
        <v>399</v>
      </c>
      <c r="F386" s="62">
        <v>244</v>
      </c>
      <c r="G386" s="63">
        <v>161.80000000000001</v>
      </c>
      <c r="H386" s="63">
        <v>7</v>
      </c>
      <c r="I386" s="151">
        <f t="shared" si="14"/>
        <v>4.3263288009888745</v>
      </c>
    </row>
    <row r="387" spans="1:9" x14ac:dyDescent="0.25">
      <c r="A387" s="61" t="s">
        <v>187</v>
      </c>
      <c r="B387" s="62">
        <v>946</v>
      </c>
      <c r="C387" s="62" t="s">
        <v>153</v>
      </c>
      <c r="D387" s="62" t="s">
        <v>120</v>
      </c>
      <c r="E387" s="62" t="s">
        <v>399</v>
      </c>
      <c r="F387" s="62">
        <v>800</v>
      </c>
      <c r="G387" s="63">
        <f>G388</f>
        <v>5.7</v>
      </c>
      <c r="H387" s="63">
        <f t="shared" ref="H387" si="15">H388</f>
        <v>-2.77</v>
      </c>
      <c r="I387" s="151">
        <f t="shared" si="14"/>
        <v>-48.596491228070171</v>
      </c>
    </row>
    <row r="388" spans="1:9" ht="33.75" x14ac:dyDescent="0.25">
      <c r="A388" s="61" t="s">
        <v>189</v>
      </c>
      <c r="B388" s="62">
        <v>946</v>
      </c>
      <c r="C388" s="62" t="s">
        <v>153</v>
      </c>
      <c r="D388" s="62" t="s">
        <v>120</v>
      </c>
      <c r="E388" s="62" t="s">
        <v>399</v>
      </c>
      <c r="F388" s="62">
        <v>850</v>
      </c>
      <c r="G388" s="63">
        <f>G389+G390</f>
        <v>5.7</v>
      </c>
      <c r="H388" s="63">
        <f>H389+H390</f>
        <v>-2.77</v>
      </c>
      <c r="I388" s="151">
        <f t="shared" si="14"/>
        <v>-48.596491228070171</v>
      </c>
    </row>
    <row r="389" spans="1:9" ht="22.5" x14ac:dyDescent="0.25">
      <c r="A389" s="61" t="s">
        <v>191</v>
      </c>
      <c r="B389" s="62">
        <v>946</v>
      </c>
      <c r="C389" s="62" t="s">
        <v>153</v>
      </c>
      <c r="D389" s="62" t="s">
        <v>120</v>
      </c>
      <c r="E389" s="62" t="s">
        <v>399</v>
      </c>
      <c r="F389" s="62">
        <v>851</v>
      </c>
      <c r="G389" s="63">
        <v>4.4000000000000004</v>
      </c>
      <c r="H389" s="63"/>
      <c r="I389" s="151">
        <f t="shared" si="14"/>
        <v>0</v>
      </c>
    </row>
    <row r="390" spans="1:9" x14ac:dyDescent="0.25">
      <c r="A390" s="61" t="s">
        <v>193</v>
      </c>
      <c r="B390" s="62">
        <v>946</v>
      </c>
      <c r="C390" s="62" t="s">
        <v>153</v>
      </c>
      <c r="D390" s="62" t="s">
        <v>120</v>
      </c>
      <c r="E390" s="62" t="s">
        <v>399</v>
      </c>
      <c r="F390" s="62">
        <v>852</v>
      </c>
      <c r="G390" s="63">
        <v>1.3</v>
      </c>
      <c r="H390" s="63">
        <v>-2.77</v>
      </c>
    </row>
  </sheetData>
  <mergeCells count="14">
    <mergeCell ref="D2:I2"/>
    <mergeCell ref="C4:I4"/>
    <mergeCell ref="A6:I6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3:I3"/>
  </mergeCells>
  <pageMargins left="0.17" right="0.17" top="0.17" bottom="0.17" header="0.17" footer="0.17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5" sqref="A25"/>
    </sheetView>
  </sheetViews>
  <sheetFormatPr defaultRowHeight="15" x14ac:dyDescent="0.25"/>
  <cols>
    <col min="1" max="1" width="41.7109375" style="84" customWidth="1"/>
    <col min="2" max="4" width="4.42578125" style="89" customWidth="1"/>
    <col min="5" max="5" width="11.28515625" style="89" customWidth="1"/>
    <col min="6" max="6" width="11.85546875" style="89" customWidth="1"/>
    <col min="7" max="7" width="10.85546875" style="89" customWidth="1"/>
    <col min="8" max="8" width="9.7109375" style="89" customWidth="1"/>
  </cols>
  <sheetData>
    <row r="1" spans="1:8" x14ac:dyDescent="0.25">
      <c r="A1" s="232"/>
      <c r="B1" s="232"/>
      <c r="C1" s="232"/>
      <c r="D1" s="232"/>
      <c r="E1" s="232"/>
      <c r="F1" s="232"/>
      <c r="G1" s="232"/>
      <c r="H1" s="84"/>
    </row>
    <row r="2" spans="1:8" x14ac:dyDescent="0.25">
      <c r="B2" s="85"/>
      <c r="C2" s="85"/>
      <c r="D2" s="85"/>
      <c r="E2" s="85"/>
      <c r="F2" s="86"/>
      <c r="G2" s="233" t="s">
        <v>435</v>
      </c>
      <c r="H2" s="233"/>
    </row>
    <row r="3" spans="1:8" x14ac:dyDescent="0.25">
      <c r="B3" s="87"/>
      <c r="C3" s="87"/>
      <c r="D3" s="234" t="s">
        <v>327</v>
      </c>
      <c r="E3" s="234"/>
      <c r="F3" s="234"/>
      <c r="G3" s="234"/>
      <c r="H3" s="234"/>
    </row>
    <row r="4" spans="1:8" x14ac:dyDescent="0.25">
      <c r="A4" s="235" t="s">
        <v>436</v>
      </c>
      <c r="B4" s="235"/>
      <c r="C4" s="235"/>
      <c r="D4" s="235"/>
      <c r="E4" s="235"/>
      <c r="F4" s="235"/>
      <c r="G4" s="235"/>
      <c r="H4" s="235"/>
    </row>
    <row r="5" spans="1:8" x14ac:dyDescent="0.25">
      <c r="B5" s="87"/>
      <c r="C5" s="235" t="s">
        <v>437</v>
      </c>
      <c r="D5" s="235"/>
      <c r="E5" s="235"/>
      <c r="F5" s="235"/>
      <c r="G5" s="235"/>
      <c r="H5" s="235"/>
    </row>
    <row r="6" spans="1:8" x14ac:dyDescent="0.25">
      <c r="A6" s="88"/>
      <c r="B6" s="88"/>
      <c r="C6" s="88"/>
      <c r="D6" s="88"/>
      <c r="E6" s="88"/>
      <c r="F6" s="88"/>
      <c r="G6" s="88"/>
      <c r="H6" s="84"/>
    </row>
    <row r="7" spans="1:8" x14ac:dyDescent="0.25">
      <c r="A7" s="88"/>
      <c r="B7" s="88"/>
      <c r="C7" s="88"/>
      <c r="D7" s="88"/>
      <c r="E7" s="88"/>
      <c r="F7" s="88"/>
      <c r="G7" s="88"/>
      <c r="H7" s="84"/>
    </row>
    <row r="8" spans="1:8" ht="15.75" x14ac:dyDescent="0.25">
      <c r="A8" s="230" t="s">
        <v>328</v>
      </c>
      <c r="B8" s="231"/>
      <c r="C8" s="231"/>
      <c r="D8" s="231"/>
      <c r="E8" s="231"/>
      <c r="F8" s="231"/>
      <c r="G8" s="231"/>
      <c r="H8" s="231"/>
    </row>
    <row r="9" spans="1:8" ht="33" customHeight="1" x14ac:dyDescent="0.25">
      <c r="A9" s="237" t="s">
        <v>438</v>
      </c>
      <c r="B9" s="238"/>
      <c r="C9" s="238"/>
      <c r="D9" s="238"/>
      <c r="E9" s="238"/>
      <c r="F9" s="238"/>
      <c r="G9" s="238"/>
      <c r="H9" s="238"/>
    </row>
    <row r="10" spans="1:8" ht="15.75" x14ac:dyDescent="0.25">
      <c r="A10" s="238"/>
      <c r="B10" s="238"/>
      <c r="C10" s="238"/>
      <c r="D10" s="238"/>
      <c r="E10" s="238"/>
      <c r="F10" s="238"/>
      <c r="G10" s="238"/>
    </row>
    <row r="11" spans="1:8" x14ac:dyDescent="0.25">
      <c r="G11" s="239" t="s">
        <v>103</v>
      </c>
      <c r="H11" s="239"/>
    </row>
    <row r="12" spans="1:8" ht="15" customHeight="1" x14ac:dyDescent="0.25">
      <c r="A12" s="240" t="s">
        <v>104</v>
      </c>
      <c r="B12" s="236" t="s">
        <v>292</v>
      </c>
      <c r="C12" s="236" t="s">
        <v>105</v>
      </c>
      <c r="D12" s="236" t="s">
        <v>106</v>
      </c>
      <c r="E12" s="236" t="s">
        <v>107</v>
      </c>
      <c r="F12" s="236" t="s">
        <v>335</v>
      </c>
      <c r="G12" s="236" t="s">
        <v>321</v>
      </c>
      <c r="H12" s="236" t="s">
        <v>322</v>
      </c>
    </row>
    <row r="13" spans="1:8" x14ac:dyDescent="0.25">
      <c r="A13" s="240"/>
      <c r="B13" s="236"/>
      <c r="C13" s="236"/>
      <c r="D13" s="236"/>
      <c r="E13" s="236"/>
      <c r="F13" s="236"/>
      <c r="G13" s="236"/>
      <c r="H13" s="236"/>
    </row>
    <row r="14" spans="1:8" x14ac:dyDescent="0.25">
      <c r="A14" s="90" t="s">
        <v>109</v>
      </c>
      <c r="F14" s="92">
        <f>F16+F18+F22+F20+F24+F26+F28</f>
        <v>280681.09999999998</v>
      </c>
      <c r="G14" s="92">
        <f>G16+G18+G22+G20+G24+G26+G28</f>
        <v>87017.9</v>
      </c>
      <c r="H14" s="167">
        <f t="shared" ref="H14" si="0">G14*100/F14</f>
        <v>31.002408070938873</v>
      </c>
    </row>
    <row r="15" spans="1:8" x14ac:dyDescent="0.25">
      <c r="A15" s="90"/>
      <c r="G15" s="93"/>
      <c r="H15" s="94"/>
    </row>
    <row r="16" spans="1:8" x14ac:dyDescent="0.25">
      <c r="A16" s="95" t="s">
        <v>304</v>
      </c>
      <c r="B16" s="96"/>
      <c r="C16" s="97" t="s">
        <v>112</v>
      </c>
      <c r="D16" s="98">
        <v>10</v>
      </c>
      <c r="E16" s="98"/>
      <c r="F16" s="99">
        <v>215</v>
      </c>
      <c r="G16" s="166">
        <f>G17</f>
        <v>0</v>
      </c>
      <c r="H16" s="99">
        <f>H17</f>
        <v>0</v>
      </c>
    </row>
    <row r="17" spans="1:8" ht="22.5" x14ac:dyDescent="0.25">
      <c r="A17" s="61" t="s">
        <v>305</v>
      </c>
      <c r="C17" s="100" t="s">
        <v>112</v>
      </c>
      <c r="D17" s="179">
        <v>10</v>
      </c>
      <c r="E17" s="62" t="s">
        <v>340</v>
      </c>
      <c r="F17" s="101">
        <v>215</v>
      </c>
      <c r="G17" s="102"/>
      <c r="H17" s="164">
        <f t="shared" ref="H17" si="1">G17*100/F17</f>
        <v>0</v>
      </c>
    </row>
    <row r="18" spans="1:8" x14ac:dyDescent="0.25">
      <c r="A18" s="95" t="s">
        <v>304</v>
      </c>
      <c r="B18" s="96"/>
      <c r="C18" s="185" t="s">
        <v>120</v>
      </c>
      <c r="D18" s="185" t="s">
        <v>123</v>
      </c>
      <c r="E18" s="104"/>
      <c r="F18" s="96">
        <f>F19</f>
        <v>442</v>
      </c>
      <c r="G18" s="96">
        <f>G19</f>
        <v>99.8</v>
      </c>
      <c r="H18" s="165">
        <f>H19</f>
        <v>22.579185520361992</v>
      </c>
    </row>
    <row r="19" spans="1:8" ht="36.75" x14ac:dyDescent="0.25">
      <c r="A19" s="84" t="s">
        <v>433</v>
      </c>
      <c r="C19" s="186" t="s">
        <v>120</v>
      </c>
      <c r="D19" s="186" t="s">
        <v>123</v>
      </c>
      <c r="E19" s="184" t="s">
        <v>342</v>
      </c>
      <c r="F19" s="89">
        <v>442</v>
      </c>
      <c r="G19" s="103">
        <v>99.8</v>
      </c>
      <c r="H19" s="164">
        <f t="shared" ref="H19" si="2">G19*100/F19</f>
        <v>22.579185520361992</v>
      </c>
    </row>
    <row r="20" spans="1:8" x14ac:dyDescent="0.25">
      <c r="A20" s="95" t="s">
        <v>306</v>
      </c>
      <c r="B20" s="96"/>
      <c r="C20" s="185" t="s">
        <v>131</v>
      </c>
      <c r="D20" s="185" t="s">
        <v>121</v>
      </c>
      <c r="E20" s="104"/>
      <c r="F20" s="92">
        <f>F21</f>
        <v>254611.4</v>
      </c>
      <c r="G20" s="96">
        <f>G21</f>
        <v>80360.7</v>
      </c>
      <c r="H20" s="165">
        <f>H21</f>
        <v>31.562098162140423</v>
      </c>
    </row>
    <row r="21" spans="1:8" ht="24.75" x14ac:dyDescent="0.25">
      <c r="A21" s="84" t="s">
        <v>130</v>
      </c>
      <c r="C21" s="186" t="s">
        <v>131</v>
      </c>
      <c r="D21" s="186" t="s">
        <v>121</v>
      </c>
      <c r="E21" s="184" t="s">
        <v>344</v>
      </c>
      <c r="F21" s="106">
        <v>254611.4</v>
      </c>
      <c r="G21" s="89">
        <v>80360.7</v>
      </c>
      <c r="H21" s="164">
        <f t="shared" ref="H21" si="3">G21*100/F21</f>
        <v>31.562098162140423</v>
      </c>
    </row>
    <row r="22" spans="1:8" x14ac:dyDescent="0.25">
      <c r="A22" s="95" t="s">
        <v>306</v>
      </c>
      <c r="C22" s="185" t="s">
        <v>131</v>
      </c>
      <c r="D22" s="185" t="s">
        <v>121</v>
      </c>
      <c r="E22" s="184"/>
      <c r="F22" s="92">
        <v>200</v>
      </c>
      <c r="G22" s="96"/>
      <c r="H22" s="167"/>
    </row>
    <row r="23" spans="1:8" ht="25.5" customHeight="1" x14ac:dyDescent="0.25">
      <c r="A23" s="84" t="s">
        <v>427</v>
      </c>
      <c r="C23" s="186" t="s">
        <v>131</v>
      </c>
      <c r="D23" s="186" t="s">
        <v>131</v>
      </c>
      <c r="E23" s="184" t="s">
        <v>353</v>
      </c>
      <c r="F23" s="106">
        <v>200</v>
      </c>
      <c r="H23" s="164"/>
    </row>
    <row r="24" spans="1:8" x14ac:dyDescent="0.25">
      <c r="A24" s="95" t="s">
        <v>304</v>
      </c>
      <c r="B24" s="96"/>
      <c r="C24" s="185" t="s">
        <v>153</v>
      </c>
      <c r="D24" s="185" t="s">
        <v>154</v>
      </c>
      <c r="E24" s="104"/>
      <c r="F24" s="92">
        <f>F25</f>
        <v>24537.7</v>
      </c>
      <c r="G24" s="96">
        <f>G25</f>
        <v>6464.9</v>
      </c>
      <c r="H24" s="165">
        <f>H25</f>
        <v>26.346805120284298</v>
      </c>
    </row>
    <row r="25" spans="1:8" ht="24.75" x14ac:dyDescent="0.25">
      <c r="A25" s="84" t="s">
        <v>307</v>
      </c>
      <c r="C25" s="186" t="s">
        <v>153</v>
      </c>
      <c r="D25" s="186" t="s">
        <v>154</v>
      </c>
      <c r="E25" s="184" t="s">
        <v>439</v>
      </c>
      <c r="F25" s="106">
        <v>24537.7</v>
      </c>
      <c r="G25" s="89">
        <v>6464.9</v>
      </c>
      <c r="H25" s="164">
        <f t="shared" ref="H25:H29" si="4">G25*100/F25</f>
        <v>26.346805120284298</v>
      </c>
    </row>
    <row r="26" spans="1:8" x14ac:dyDescent="0.25">
      <c r="A26" s="95" t="s">
        <v>304</v>
      </c>
      <c r="C26" s="185" t="s">
        <v>246</v>
      </c>
      <c r="D26" s="185" t="s">
        <v>154</v>
      </c>
      <c r="E26" s="91"/>
      <c r="F26" s="92">
        <v>100</v>
      </c>
      <c r="G26" s="96"/>
      <c r="H26" s="167"/>
    </row>
    <row r="27" spans="1:8" ht="27.75" customHeight="1" x14ac:dyDescent="0.25">
      <c r="A27" s="84" t="s">
        <v>354</v>
      </c>
      <c r="C27" s="187" t="s">
        <v>246</v>
      </c>
      <c r="D27" s="188" t="s">
        <v>154</v>
      </c>
      <c r="E27" s="184" t="s">
        <v>355</v>
      </c>
      <c r="F27" s="106">
        <v>100</v>
      </c>
      <c r="H27" s="164"/>
    </row>
    <row r="28" spans="1:8" x14ac:dyDescent="0.25">
      <c r="A28" s="95" t="s">
        <v>304</v>
      </c>
      <c r="B28" s="96"/>
      <c r="C28" s="185" t="s">
        <v>159</v>
      </c>
      <c r="D28" s="185" t="s">
        <v>154</v>
      </c>
      <c r="E28" s="104"/>
      <c r="F28" s="105">
        <v>575</v>
      </c>
      <c r="G28" s="96">
        <f>G29</f>
        <v>92.5</v>
      </c>
      <c r="H28" s="105">
        <f>H29</f>
        <v>16.086956521739129</v>
      </c>
    </row>
    <row r="29" spans="1:8" ht="24.75" x14ac:dyDescent="0.25">
      <c r="A29" s="84" t="s">
        <v>329</v>
      </c>
      <c r="C29" s="186" t="s">
        <v>159</v>
      </c>
      <c r="D29" s="186" t="s">
        <v>154</v>
      </c>
      <c r="E29" s="184" t="s">
        <v>356</v>
      </c>
      <c r="F29" s="103">
        <v>575</v>
      </c>
      <c r="G29" s="89">
        <v>92.5</v>
      </c>
      <c r="H29" s="164">
        <f t="shared" si="4"/>
        <v>16.086956521739129</v>
      </c>
    </row>
  </sheetData>
  <mergeCells count="17">
    <mergeCell ref="G12:G13"/>
    <mergeCell ref="H12:H13"/>
    <mergeCell ref="A9:H9"/>
    <mergeCell ref="A10:G10"/>
    <mergeCell ref="G11:H11"/>
    <mergeCell ref="A12:A13"/>
    <mergeCell ref="B12:B13"/>
    <mergeCell ref="C12:C13"/>
    <mergeCell ref="D12:D13"/>
    <mergeCell ref="E12:E13"/>
    <mergeCell ref="F12:F13"/>
    <mergeCell ref="A8:H8"/>
    <mergeCell ref="A1:G1"/>
    <mergeCell ref="G2:H2"/>
    <mergeCell ref="D3:H3"/>
    <mergeCell ref="A4:H4"/>
    <mergeCell ref="C5:H5"/>
  </mergeCells>
  <pageMargins left="0.17" right="0.1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5" sqref="B15"/>
    </sheetView>
  </sheetViews>
  <sheetFormatPr defaultRowHeight="15" x14ac:dyDescent="0.25"/>
  <cols>
    <col min="1" max="1" width="7.7109375" customWidth="1"/>
    <col min="2" max="2" width="40" customWidth="1"/>
    <col min="3" max="3" width="17" customWidth="1"/>
    <col min="4" max="4" width="13.7109375" customWidth="1"/>
    <col min="5" max="5" width="11.28515625" customWidth="1"/>
  </cols>
  <sheetData>
    <row r="1" spans="1:5" ht="15.75" x14ac:dyDescent="0.25">
      <c r="A1" s="107"/>
      <c r="D1" s="219" t="s">
        <v>440</v>
      </c>
      <c r="E1" s="219"/>
    </row>
    <row r="2" spans="1:5" ht="15.75" x14ac:dyDescent="0.25">
      <c r="A2" s="108"/>
      <c r="C2" s="233" t="s">
        <v>327</v>
      </c>
      <c r="D2" s="233"/>
      <c r="E2" s="233"/>
    </row>
    <row r="3" spans="1:5" ht="15.75" x14ac:dyDescent="0.25">
      <c r="A3" s="108"/>
      <c r="B3" s="233" t="s">
        <v>333</v>
      </c>
      <c r="C3" s="233"/>
      <c r="D3" s="233"/>
      <c r="E3" s="233"/>
    </row>
    <row r="4" spans="1:5" ht="15.75" x14ac:dyDescent="0.25">
      <c r="A4" s="108"/>
      <c r="C4" s="233" t="s">
        <v>441</v>
      </c>
      <c r="D4" s="233"/>
      <c r="E4" s="233"/>
    </row>
    <row r="5" spans="1:5" ht="15.75" x14ac:dyDescent="0.25">
      <c r="A5" s="108"/>
      <c r="D5" s="219"/>
      <c r="E5" s="219"/>
    </row>
    <row r="6" spans="1:5" ht="15.75" x14ac:dyDescent="0.25">
      <c r="A6" s="108"/>
      <c r="D6" s="3"/>
      <c r="E6" s="3" t="s">
        <v>308</v>
      </c>
    </row>
    <row r="7" spans="1:5" ht="15.75" x14ac:dyDescent="0.25">
      <c r="A7" s="108"/>
      <c r="D7" s="3"/>
      <c r="E7" s="3"/>
    </row>
    <row r="8" spans="1:5" ht="15.75" x14ac:dyDescent="0.25">
      <c r="A8" s="108"/>
      <c r="B8" s="3"/>
      <c r="C8" s="3"/>
    </row>
    <row r="9" spans="1:5" ht="15.75" x14ac:dyDescent="0.25">
      <c r="A9" s="242" t="s">
        <v>328</v>
      </c>
      <c r="B9" s="242"/>
      <c r="C9" s="242"/>
      <c r="D9" s="242"/>
      <c r="E9" s="242"/>
    </row>
    <row r="10" spans="1:5" ht="33" customHeight="1" x14ac:dyDescent="0.25">
      <c r="A10" s="241" t="s">
        <v>480</v>
      </c>
      <c r="B10" s="241"/>
      <c r="C10" s="241"/>
      <c r="D10" s="241"/>
      <c r="E10" s="241"/>
    </row>
    <row r="11" spans="1:5" ht="15.75" x14ac:dyDescent="0.25">
      <c r="A11" s="109"/>
      <c r="B11" s="109"/>
      <c r="C11" s="109"/>
    </row>
    <row r="12" spans="1:5" ht="15.75" x14ac:dyDescent="0.25">
      <c r="A12" s="109"/>
      <c r="B12" s="109"/>
      <c r="E12" s="110" t="s">
        <v>0</v>
      </c>
    </row>
    <row r="13" spans="1:5" ht="43.5" customHeight="1" x14ac:dyDescent="0.25">
      <c r="A13" s="111" t="s">
        <v>309</v>
      </c>
      <c r="B13" s="112" t="s">
        <v>310</v>
      </c>
      <c r="C13" s="113" t="s">
        <v>335</v>
      </c>
      <c r="D13" s="112" t="s">
        <v>321</v>
      </c>
      <c r="E13" s="113" t="s">
        <v>322</v>
      </c>
    </row>
    <row r="14" spans="1:5" ht="15.75" x14ac:dyDescent="0.25">
      <c r="A14" s="114">
        <v>1</v>
      </c>
      <c r="B14" s="115" t="s">
        <v>311</v>
      </c>
      <c r="C14" s="116">
        <v>1840.7</v>
      </c>
      <c r="D14" s="154">
        <v>458</v>
      </c>
      <c r="E14" s="156">
        <f>D14*100/C14</f>
        <v>24.881838431031671</v>
      </c>
    </row>
    <row r="15" spans="1:5" ht="15.75" x14ac:dyDescent="0.25">
      <c r="A15" s="117">
        <v>2</v>
      </c>
      <c r="B15" s="118" t="s">
        <v>312</v>
      </c>
      <c r="C15" s="119">
        <v>1791.4</v>
      </c>
      <c r="D15" s="155">
        <v>399.2</v>
      </c>
      <c r="E15" s="156">
        <f t="shared" ref="E15:E21" si="0">D15*100/C15</f>
        <v>22.284246957686726</v>
      </c>
    </row>
    <row r="16" spans="1:5" ht="15.75" x14ac:dyDescent="0.25">
      <c r="A16" s="117">
        <v>3</v>
      </c>
      <c r="B16" s="118" t="s">
        <v>313</v>
      </c>
      <c r="C16" s="119">
        <v>1738.8</v>
      </c>
      <c r="D16" s="155">
        <v>464</v>
      </c>
      <c r="E16" s="156">
        <f t="shared" si="0"/>
        <v>26.685070163331034</v>
      </c>
    </row>
    <row r="17" spans="1:5" ht="15.75" x14ac:dyDescent="0.25">
      <c r="A17" s="117">
        <v>4</v>
      </c>
      <c r="B17" s="118" t="s">
        <v>314</v>
      </c>
      <c r="C17" s="119">
        <v>1842.4</v>
      </c>
      <c r="D17" s="155">
        <v>382.2</v>
      </c>
      <c r="E17" s="156">
        <f t="shared" si="0"/>
        <v>20.74468085106383</v>
      </c>
    </row>
    <row r="18" spans="1:5" ht="15.75" x14ac:dyDescent="0.25">
      <c r="A18" s="117">
        <v>5</v>
      </c>
      <c r="B18" s="118" t="s">
        <v>315</v>
      </c>
      <c r="C18" s="119">
        <v>1613.7</v>
      </c>
      <c r="D18" s="155">
        <v>399.9</v>
      </c>
      <c r="E18" s="156">
        <f t="shared" si="0"/>
        <v>24.781557910392266</v>
      </c>
    </row>
    <row r="19" spans="1:5" ht="15.75" x14ac:dyDescent="0.25">
      <c r="A19" s="117">
        <v>6</v>
      </c>
      <c r="B19" s="118" t="s">
        <v>316</v>
      </c>
      <c r="C19" s="119">
        <v>1602.6</v>
      </c>
      <c r="D19" s="155">
        <v>417</v>
      </c>
      <c r="E19" s="156">
        <f t="shared" si="0"/>
        <v>26.020217147135906</v>
      </c>
    </row>
    <row r="20" spans="1:5" ht="15.75" x14ac:dyDescent="0.25">
      <c r="A20" s="117"/>
      <c r="B20" s="118"/>
      <c r="C20" s="119"/>
      <c r="E20" s="120"/>
    </row>
    <row r="21" spans="1:5" ht="15.75" x14ac:dyDescent="0.25">
      <c r="A21" s="121"/>
      <c r="B21" s="122" t="s">
        <v>317</v>
      </c>
      <c r="C21" s="123">
        <f>SUM(C14:C20)</f>
        <v>10429.600000000002</v>
      </c>
      <c r="D21" s="123">
        <f>SUM(D14:D20)</f>
        <v>2520.3000000000002</v>
      </c>
      <c r="E21" s="163">
        <f t="shared" si="0"/>
        <v>24.164876888854796</v>
      </c>
    </row>
    <row r="22" spans="1:5" ht="15.75" x14ac:dyDescent="0.25">
      <c r="A22" s="108"/>
      <c r="B22" s="108"/>
      <c r="C22" s="108"/>
      <c r="D22" s="124"/>
    </row>
    <row r="23" spans="1:5" ht="15.75" x14ac:dyDescent="0.25">
      <c r="C23" s="124"/>
    </row>
  </sheetData>
  <mergeCells count="7">
    <mergeCell ref="A10:E10"/>
    <mergeCell ref="B3:E3"/>
    <mergeCell ref="D1:E1"/>
    <mergeCell ref="C2:E2"/>
    <mergeCell ref="C4:E4"/>
    <mergeCell ref="D5:E5"/>
    <mergeCell ref="A9:E9"/>
  </mergeCells>
  <pageMargins left="0.7" right="0.1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C25" sqref="C25"/>
    </sheetView>
  </sheetViews>
  <sheetFormatPr defaultRowHeight="15" x14ac:dyDescent="0.25"/>
  <cols>
    <col min="1" max="1" width="4.7109375" style="125" customWidth="1"/>
    <col min="2" max="2" width="54.5703125" style="125" customWidth="1"/>
    <col min="3" max="3" width="12" style="125" customWidth="1"/>
    <col min="4" max="4" width="11.5703125" customWidth="1"/>
    <col min="5" max="5" width="11.42578125" customWidth="1"/>
  </cols>
  <sheetData>
    <row r="2" spans="1:5" ht="15.75" x14ac:dyDescent="0.25">
      <c r="E2" s="126" t="s">
        <v>442</v>
      </c>
    </row>
    <row r="3" spans="1:5" ht="15.75" x14ac:dyDescent="0.25">
      <c r="E3" s="3" t="s">
        <v>443</v>
      </c>
    </row>
    <row r="4" spans="1:5" ht="15.75" x14ac:dyDescent="0.25">
      <c r="C4" s="127"/>
    </row>
    <row r="6" spans="1:5" ht="15.75" customHeight="1" x14ac:dyDescent="0.25">
      <c r="A6" s="244" t="s">
        <v>328</v>
      </c>
      <c r="B6" s="244"/>
      <c r="C6" s="244"/>
      <c r="D6" s="244"/>
      <c r="E6" s="244"/>
    </row>
    <row r="7" spans="1:5" ht="33.75" customHeight="1" x14ac:dyDescent="0.25">
      <c r="A7" s="243" t="s">
        <v>481</v>
      </c>
      <c r="B7" s="243"/>
      <c r="C7" s="243"/>
      <c r="D7" s="243"/>
      <c r="E7" s="243"/>
    </row>
    <row r="8" spans="1:5" ht="15.75" x14ac:dyDescent="0.25">
      <c r="A8" s="128"/>
      <c r="B8" s="128"/>
      <c r="E8" s="129" t="s">
        <v>0</v>
      </c>
    </row>
    <row r="9" spans="1:5" ht="47.25" x14ac:dyDescent="0.25">
      <c r="A9" s="130" t="s">
        <v>318</v>
      </c>
      <c r="B9" s="130" t="s">
        <v>319</v>
      </c>
      <c r="C9" s="131" t="s">
        <v>335</v>
      </c>
      <c r="D9" s="158" t="s">
        <v>321</v>
      </c>
      <c r="E9" s="158" t="s">
        <v>322</v>
      </c>
    </row>
    <row r="10" spans="1:5" ht="15.75" x14ac:dyDescent="0.25">
      <c r="A10" s="132">
        <v>1</v>
      </c>
      <c r="B10" s="132">
        <v>2</v>
      </c>
      <c r="C10" s="132">
        <v>3</v>
      </c>
      <c r="D10" s="157"/>
      <c r="E10" s="157"/>
    </row>
    <row r="11" spans="1:5" ht="15.75" x14ac:dyDescent="0.25">
      <c r="A11" s="133"/>
      <c r="B11" s="134" t="s">
        <v>320</v>
      </c>
      <c r="C11" s="135">
        <f>SUM(C12:C17)</f>
        <v>432</v>
      </c>
      <c r="D11" s="135">
        <f t="shared" ref="D11" si="0">SUM(D12:D17)</f>
        <v>101.4</v>
      </c>
      <c r="E11" s="162">
        <f>D11*100/C11</f>
        <v>23.472222222222221</v>
      </c>
    </row>
    <row r="12" spans="1:5" ht="15.75" x14ac:dyDescent="0.25">
      <c r="A12" s="136">
        <v>1</v>
      </c>
      <c r="B12" s="137" t="s">
        <v>316</v>
      </c>
      <c r="C12" s="132">
        <v>61.4</v>
      </c>
      <c r="D12" s="159">
        <v>13.9</v>
      </c>
      <c r="E12" s="161">
        <f>D12*100/C12</f>
        <v>22.638436482084693</v>
      </c>
    </row>
    <row r="13" spans="1:5" ht="15.75" x14ac:dyDescent="0.25">
      <c r="A13" s="136">
        <v>2</v>
      </c>
      <c r="B13" s="138" t="s">
        <v>311</v>
      </c>
      <c r="C13" s="132">
        <v>77.3</v>
      </c>
      <c r="D13" s="160">
        <v>17.5</v>
      </c>
      <c r="E13" s="161">
        <f t="shared" ref="E13:E17" si="1">D13*100/C13</f>
        <v>22.639068564036222</v>
      </c>
    </row>
    <row r="14" spans="1:5" ht="15.75" x14ac:dyDescent="0.25">
      <c r="A14" s="136">
        <v>3</v>
      </c>
      <c r="B14" s="137" t="s">
        <v>312</v>
      </c>
      <c r="C14" s="132">
        <v>77.3</v>
      </c>
      <c r="D14" s="159">
        <v>21.1</v>
      </c>
      <c r="E14" s="161">
        <f t="shared" si="1"/>
        <v>27.296248382923675</v>
      </c>
    </row>
    <row r="15" spans="1:5" ht="15.75" x14ac:dyDescent="0.25">
      <c r="A15" s="136">
        <v>4</v>
      </c>
      <c r="B15" s="137" t="s">
        <v>313</v>
      </c>
      <c r="C15" s="132">
        <v>77.3</v>
      </c>
      <c r="D15" s="159">
        <v>17.5</v>
      </c>
      <c r="E15" s="161">
        <f t="shared" si="1"/>
        <v>22.639068564036222</v>
      </c>
    </row>
    <row r="16" spans="1:5" ht="15.75" x14ac:dyDescent="0.25">
      <c r="A16" s="136">
        <v>5</v>
      </c>
      <c r="B16" s="137" t="s">
        <v>315</v>
      </c>
      <c r="C16" s="132">
        <v>61.4</v>
      </c>
      <c r="D16" s="159">
        <v>13.9</v>
      </c>
      <c r="E16" s="161">
        <f t="shared" si="1"/>
        <v>22.638436482084693</v>
      </c>
    </row>
    <row r="17" spans="1:5" ht="15.75" x14ac:dyDescent="0.25">
      <c r="A17" s="136">
        <v>6</v>
      </c>
      <c r="B17" s="137" t="s">
        <v>314</v>
      </c>
      <c r="C17" s="132">
        <v>77.3</v>
      </c>
      <c r="D17" s="159">
        <v>17.5</v>
      </c>
      <c r="E17" s="161">
        <f t="shared" si="1"/>
        <v>22.639068564036222</v>
      </c>
    </row>
    <row r="18" spans="1:5" x14ac:dyDescent="0.25">
      <c r="A18" s="128"/>
      <c r="B18" s="128"/>
      <c r="C18" s="139"/>
    </row>
    <row r="19" spans="1:5" x14ac:dyDescent="0.25">
      <c r="A19" s="128"/>
      <c r="B19" s="128"/>
      <c r="C19" s="139"/>
    </row>
    <row r="20" spans="1:5" x14ac:dyDescent="0.25">
      <c r="A20" s="128"/>
      <c r="B20" s="128"/>
      <c r="C20" s="140"/>
    </row>
    <row r="21" spans="1:5" x14ac:dyDescent="0.25">
      <c r="A21" s="128"/>
      <c r="B21" s="128"/>
      <c r="C21" s="140"/>
    </row>
  </sheetData>
  <mergeCells count="2">
    <mergeCell ref="A7:E7"/>
    <mergeCell ref="A6:E6"/>
  </mergeCells>
  <pageMargins left="0.17" right="0.1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15" sqref="F15"/>
    </sheetView>
  </sheetViews>
  <sheetFormatPr defaultRowHeight="15" x14ac:dyDescent="0.25"/>
  <cols>
    <col min="1" max="1" width="10.85546875" style="211" customWidth="1"/>
    <col min="2" max="2" width="4" style="211" customWidth="1"/>
    <col min="3" max="3" width="3.7109375" style="211" customWidth="1"/>
    <col min="4" max="4" width="9.85546875" style="211" customWidth="1"/>
    <col min="5" max="5" width="4.85546875" style="211" customWidth="1"/>
    <col min="6" max="6" width="36.42578125" style="189" customWidth="1"/>
    <col min="7" max="7" width="9.7109375" style="189" customWidth="1"/>
    <col min="8" max="8" width="9" customWidth="1"/>
    <col min="9" max="9" width="7.5703125" customWidth="1"/>
  </cols>
  <sheetData>
    <row r="1" spans="1:9" x14ac:dyDescent="0.25">
      <c r="A1" s="189"/>
      <c r="B1" s="189"/>
      <c r="C1" s="189"/>
      <c r="D1" s="189"/>
      <c r="E1" s="189"/>
      <c r="I1" s="183" t="s">
        <v>444</v>
      </c>
    </row>
    <row r="2" spans="1:9" x14ac:dyDescent="0.25">
      <c r="A2" s="189"/>
      <c r="B2" s="189"/>
      <c r="C2" s="189"/>
      <c r="D2" s="189"/>
      <c r="E2" s="189"/>
      <c r="I2" s="183" t="s">
        <v>445</v>
      </c>
    </row>
    <row r="3" spans="1:9" x14ac:dyDescent="0.25">
      <c r="A3" s="189"/>
      <c r="B3" s="189"/>
      <c r="C3" s="189"/>
      <c r="D3" s="189"/>
      <c r="E3" s="189"/>
      <c r="I3" s="183" t="s">
        <v>477</v>
      </c>
    </row>
    <row r="4" spans="1:9" x14ac:dyDescent="0.25">
      <c r="A4" s="189"/>
      <c r="B4" s="189"/>
      <c r="C4" s="189"/>
      <c r="D4" s="189"/>
      <c r="E4" s="189"/>
      <c r="I4" s="183" t="s">
        <v>446</v>
      </c>
    </row>
    <row r="5" spans="1:9" x14ac:dyDescent="0.25">
      <c r="A5" s="189"/>
      <c r="B5" s="189"/>
      <c r="C5" s="189"/>
      <c r="D5" s="189"/>
      <c r="E5" s="189"/>
      <c r="G5" s="183"/>
    </row>
    <row r="6" spans="1:9" x14ac:dyDescent="0.25">
      <c r="A6" s="189"/>
      <c r="B6" s="189"/>
      <c r="C6" s="189"/>
      <c r="D6" s="189"/>
      <c r="E6" s="189"/>
      <c r="G6" s="183"/>
    </row>
    <row r="7" spans="1:9" ht="15.75" x14ac:dyDescent="0.25">
      <c r="A7" s="245"/>
      <c r="B7" s="245"/>
      <c r="C7" s="245"/>
      <c r="D7" s="245"/>
      <c r="E7" s="245"/>
      <c r="F7" s="245"/>
      <c r="G7" s="245"/>
    </row>
    <row r="8" spans="1:9" ht="45.75" customHeight="1" x14ac:dyDescent="0.25">
      <c r="A8" s="245" t="s">
        <v>482</v>
      </c>
      <c r="B8" s="245"/>
      <c r="C8" s="245"/>
      <c r="D8" s="245"/>
      <c r="E8" s="245"/>
      <c r="F8" s="245"/>
      <c r="G8" s="245"/>
      <c r="H8" s="245"/>
      <c r="I8" s="245"/>
    </row>
    <row r="9" spans="1:9" x14ac:dyDescent="0.25">
      <c r="A9" s="190"/>
      <c r="B9" s="190"/>
      <c r="C9" s="190"/>
      <c r="D9" s="190"/>
      <c r="E9" s="190"/>
      <c r="F9" s="190"/>
      <c r="G9" s="190"/>
    </row>
    <row r="10" spans="1:9" x14ac:dyDescent="0.25">
      <c r="A10" s="190"/>
      <c r="B10" s="190"/>
      <c r="C10" s="190"/>
      <c r="D10" s="190"/>
      <c r="E10" s="190"/>
      <c r="F10" s="190"/>
      <c r="I10" s="183" t="s">
        <v>0</v>
      </c>
    </row>
    <row r="11" spans="1:9" ht="48" customHeight="1" x14ac:dyDescent="0.25">
      <c r="A11" s="191" t="s">
        <v>447</v>
      </c>
      <c r="B11" s="191" t="s">
        <v>448</v>
      </c>
      <c r="C11" s="191" t="s">
        <v>449</v>
      </c>
      <c r="D11" s="191" t="s">
        <v>450</v>
      </c>
      <c r="E11" s="191" t="s">
        <v>451</v>
      </c>
      <c r="F11" s="191" t="s">
        <v>452</v>
      </c>
      <c r="G11" s="192" t="s">
        <v>335</v>
      </c>
      <c r="H11" s="215" t="s">
        <v>321</v>
      </c>
      <c r="I11" s="215" t="s">
        <v>322</v>
      </c>
    </row>
    <row r="12" spans="1:9" x14ac:dyDescent="0.25">
      <c r="A12" s="194" t="s">
        <v>453</v>
      </c>
      <c r="B12" s="193" t="s">
        <v>454</v>
      </c>
      <c r="C12" s="194" t="s">
        <v>455</v>
      </c>
      <c r="D12" s="193" t="s">
        <v>456</v>
      </c>
      <c r="E12" s="194" t="s">
        <v>457</v>
      </c>
      <c r="F12" s="193" t="s">
        <v>458</v>
      </c>
      <c r="G12" s="194" t="s">
        <v>459</v>
      </c>
      <c r="H12" s="213"/>
      <c r="I12" s="214"/>
    </row>
    <row r="13" spans="1:9" ht="25.5" x14ac:dyDescent="0.25">
      <c r="A13" s="195" t="s">
        <v>460</v>
      </c>
      <c r="B13" s="196"/>
      <c r="C13" s="196"/>
      <c r="D13" s="196"/>
      <c r="E13" s="196"/>
      <c r="F13" s="197"/>
      <c r="G13" s="198"/>
      <c r="H13" s="212"/>
      <c r="I13" s="212"/>
    </row>
    <row r="14" spans="1:9" ht="38.25" x14ac:dyDescent="0.25">
      <c r="A14" s="196"/>
      <c r="B14" s="194" t="s">
        <v>254</v>
      </c>
      <c r="C14" s="194" t="s">
        <v>112</v>
      </c>
      <c r="D14" s="194" t="s">
        <v>461</v>
      </c>
      <c r="E14" s="194" t="s">
        <v>462</v>
      </c>
      <c r="F14" s="199" t="s">
        <v>463</v>
      </c>
      <c r="G14" s="200">
        <v>155</v>
      </c>
      <c r="H14" s="200">
        <v>46.7</v>
      </c>
      <c r="I14" s="216">
        <f>H14*100/G14</f>
        <v>30.129032258064516</v>
      </c>
    </row>
    <row r="15" spans="1:9" ht="38.25" x14ac:dyDescent="0.25">
      <c r="A15" s="201"/>
      <c r="B15" s="194" t="s">
        <v>254</v>
      </c>
      <c r="C15" s="194" t="s">
        <v>112</v>
      </c>
      <c r="D15" s="194" t="s">
        <v>464</v>
      </c>
      <c r="E15" s="194" t="s">
        <v>462</v>
      </c>
      <c r="F15" s="202" t="s">
        <v>465</v>
      </c>
      <c r="G15" s="203">
        <v>208</v>
      </c>
      <c r="H15" s="200"/>
      <c r="I15" s="216">
        <f t="shared" ref="I15:I22" si="0">H15*100/G15</f>
        <v>0</v>
      </c>
    </row>
    <row r="16" spans="1:9" ht="25.5" x14ac:dyDescent="0.25">
      <c r="A16" s="204"/>
      <c r="B16" s="194" t="s">
        <v>254</v>
      </c>
      <c r="C16" s="194" t="s">
        <v>112</v>
      </c>
      <c r="D16" s="194" t="s">
        <v>466</v>
      </c>
      <c r="E16" s="194" t="s">
        <v>462</v>
      </c>
      <c r="F16" s="199" t="s">
        <v>260</v>
      </c>
      <c r="G16" s="200">
        <v>4359.1000000000004</v>
      </c>
      <c r="H16" s="200">
        <v>1177.8</v>
      </c>
      <c r="I16" s="216">
        <f t="shared" si="0"/>
        <v>27.019338854350668</v>
      </c>
    </row>
    <row r="17" spans="1:9" ht="38.25" x14ac:dyDescent="0.25">
      <c r="A17" s="204"/>
      <c r="B17" s="194" t="s">
        <v>254</v>
      </c>
      <c r="C17" s="194" t="s">
        <v>112</v>
      </c>
      <c r="D17" s="194" t="s">
        <v>467</v>
      </c>
      <c r="E17" s="194" t="s">
        <v>462</v>
      </c>
      <c r="F17" s="202" t="s">
        <v>261</v>
      </c>
      <c r="G17" s="200">
        <v>6744</v>
      </c>
      <c r="H17" s="200">
        <v>2526.1999999999998</v>
      </c>
      <c r="I17" s="216">
        <f t="shared" si="0"/>
        <v>37.458481613285876</v>
      </c>
    </row>
    <row r="18" spans="1:9" x14ac:dyDescent="0.25">
      <c r="A18" s="196"/>
      <c r="B18" s="194" t="s">
        <v>254</v>
      </c>
      <c r="C18" s="194" t="s">
        <v>112</v>
      </c>
      <c r="D18" s="194" t="s">
        <v>468</v>
      </c>
      <c r="E18" s="194" t="s">
        <v>462</v>
      </c>
      <c r="F18" s="199" t="s">
        <v>262</v>
      </c>
      <c r="G18" s="200">
        <v>9868</v>
      </c>
      <c r="H18" s="200">
        <v>1665</v>
      </c>
      <c r="I18" s="216">
        <f t="shared" si="0"/>
        <v>16.872719902715851</v>
      </c>
    </row>
    <row r="19" spans="1:9" ht="25.5" x14ac:dyDescent="0.25">
      <c r="A19" s="201"/>
      <c r="B19" s="194" t="s">
        <v>254</v>
      </c>
      <c r="C19" s="194" t="s">
        <v>112</v>
      </c>
      <c r="D19" s="194" t="s">
        <v>469</v>
      </c>
      <c r="E19" s="194" t="s">
        <v>462</v>
      </c>
      <c r="F19" s="202" t="s">
        <v>470</v>
      </c>
      <c r="G19" s="203">
        <v>3072</v>
      </c>
      <c r="H19" s="200">
        <v>767.8</v>
      </c>
      <c r="I19" s="216">
        <f t="shared" si="0"/>
        <v>24.993489583333332</v>
      </c>
    </row>
    <row r="20" spans="1:9" ht="76.5" x14ac:dyDescent="0.25">
      <c r="A20" s="201"/>
      <c r="B20" s="194" t="s">
        <v>254</v>
      </c>
      <c r="C20" s="194" t="s">
        <v>112</v>
      </c>
      <c r="D20" s="194" t="s">
        <v>471</v>
      </c>
      <c r="E20" s="194" t="s">
        <v>462</v>
      </c>
      <c r="F20" s="205" t="s">
        <v>472</v>
      </c>
      <c r="G20" s="203">
        <v>26956</v>
      </c>
      <c r="H20" s="200">
        <v>5622.6</v>
      </c>
      <c r="I20" s="216">
        <f t="shared" si="0"/>
        <v>20.858435969728447</v>
      </c>
    </row>
    <row r="21" spans="1:9" ht="76.5" x14ac:dyDescent="0.25">
      <c r="A21" s="204" t="s">
        <v>473</v>
      </c>
      <c r="B21" s="194" t="s">
        <v>254</v>
      </c>
      <c r="C21" s="194" t="s">
        <v>120</v>
      </c>
      <c r="D21" s="194" t="s">
        <v>474</v>
      </c>
      <c r="E21" s="194" t="s">
        <v>462</v>
      </c>
      <c r="F21" s="199" t="s">
        <v>475</v>
      </c>
      <c r="G21" s="200">
        <v>3352.6</v>
      </c>
      <c r="H21" s="200">
        <v>390.6</v>
      </c>
      <c r="I21" s="216">
        <f t="shared" si="0"/>
        <v>11.650659189882479</v>
      </c>
    </row>
    <row r="22" spans="1:9" x14ac:dyDescent="0.25">
      <c r="A22" s="206" t="s">
        <v>476</v>
      </c>
      <c r="B22" s="207"/>
      <c r="C22" s="207"/>
      <c r="D22" s="207"/>
      <c r="E22" s="208"/>
      <c r="F22" s="209"/>
      <c r="G22" s="210">
        <f>G21+G19+G18+G17+G16+G15+G14+G20</f>
        <v>54714.7</v>
      </c>
      <c r="H22" s="210">
        <f>H21+H19+H18+H17+H16+H15+H14+H20</f>
        <v>12196.7</v>
      </c>
      <c r="I22" s="217">
        <f t="shared" si="0"/>
        <v>22.291450012519487</v>
      </c>
    </row>
  </sheetData>
  <mergeCells count="2">
    <mergeCell ref="A7:G7"/>
    <mergeCell ref="A8:I8"/>
  </mergeCells>
  <pageMargins left="0.5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 3</vt:lpstr>
      <vt:lpstr>пр 6</vt:lpstr>
      <vt:lpstr>пр 8</vt:lpstr>
      <vt:lpstr>пр 9</vt:lpstr>
      <vt:lpstr>пр 10 табл.1</vt:lpstr>
      <vt:lpstr>пр 10 табл.2</vt:lpstr>
      <vt:lpstr>пр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2016-07-27T09:35:31Z</dcterms:modified>
</cp:coreProperties>
</file>