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705" windowWidth="14805" windowHeight="7410" activeTab="1"/>
  </bookViews>
  <sheets>
    <sheet name="пр 3" sheetId="1" r:id="rId1"/>
    <sheet name="пр 8" sheetId="3" r:id="rId2"/>
    <sheet name="пр 9" sheetId="4" r:id="rId3"/>
    <sheet name="пр 10 табл.1" sheetId="5" r:id="rId4"/>
    <sheet name="пр 10 табл.2" sheetId="6" r:id="rId5"/>
    <sheet name="пр 6 " sheetId="9" r:id="rId6"/>
  </sheets>
  <calcPr calcId="145621"/>
</workbook>
</file>

<file path=xl/calcChain.xml><?xml version="1.0" encoding="utf-8"?>
<calcChain xmlns="http://schemas.openxmlformats.org/spreadsheetml/2006/main">
  <c r="G176" i="3" l="1"/>
  <c r="I184" i="3"/>
  <c r="I183" i="3"/>
  <c r="I182" i="3"/>
  <c r="I181" i="3"/>
  <c r="I180" i="3"/>
  <c r="I179" i="3"/>
  <c r="I178" i="3"/>
  <c r="I177" i="3"/>
  <c r="H176" i="3"/>
  <c r="G191" i="3"/>
  <c r="H191" i="3"/>
  <c r="I199" i="3"/>
  <c r="I200" i="3"/>
  <c r="I201" i="3"/>
  <c r="H302" i="3"/>
  <c r="G302" i="3"/>
  <c r="H311" i="9" l="1"/>
  <c r="H20" i="4" l="1"/>
  <c r="G26" i="4"/>
  <c r="G24" i="4"/>
  <c r="G14" i="4" s="1"/>
  <c r="G22" i="4"/>
  <c r="G20" i="4"/>
  <c r="G18" i="4"/>
  <c r="H421" i="3"/>
  <c r="H420" i="3"/>
  <c r="H167" i="3"/>
  <c r="G167" i="3"/>
  <c r="H85" i="3"/>
  <c r="H63" i="3"/>
  <c r="H62" i="3" s="1"/>
  <c r="H68" i="3"/>
  <c r="H67" i="3" s="1"/>
  <c r="H72" i="3"/>
  <c r="H71" i="3" s="1"/>
  <c r="H30" i="3"/>
  <c r="I385" i="3"/>
  <c r="I386" i="3"/>
  <c r="I387" i="3"/>
  <c r="I388" i="3"/>
  <c r="I389" i="3"/>
  <c r="I390" i="3"/>
  <c r="I391" i="3"/>
  <c r="I392" i="3"/>
  <c r="I393" i="3"/>
  <c r="I394" i="3"/>
  <c r="I395" i="3"/>
  <c r="I396" i="3"/>
  <c r="I397" i="3"/>
  <c r="I398" i="3"/>
  <c r="I399" i="3"/>
  <c r="I400" i="3"/>
  <c r="I401" i="3"/>
  <c r="I402" i="3"/>
  <c r="I403" i="3"/>
  <c r="I404" i="3"/>
  <c r="I405" i="3"/>
  <c r="I407" i="3"/>
  <c r="I408" i="3"/>
  <c r="I409" i="3"/>
  <c r="I410" i="3"/>
  <c r="I413" i="3"/>
  <c r="I414" i="3"/>
  <c r="I415" i="3"/>
  <c r="I418" i="3"/>
  <c r="I419" i="3"/>
  <c r="I422" i="3"/>
  <c r="I423" i="3"/>
  <c r="I294" i="3"/>
  <c r="H417" i="3"/>
  <c r="H384" i="3"/>
  <c r="H383" i="3" s="1"/>
  <c r="H374" i="3"/>
  <c r="H373" i="3" s="1"/>
  <c r="H370" i="3"/>
  <c r="H369" i="3" s="1"/>
  <c r="H366" i="3"/>
  <c r="H365" i="3" s="1"/>
  <c r="H335" i="3"/>
  <c r="H334" i="3" s="1"/>
  <c r="H327" i="3"/>
  <c r="H309" i="3"/>
  <c r="H301" i="3"/>
  <c r="H300" i="3" s="1"/>
  <c r="H293" i="3"/>
  <c r="H282" i="3"/>
  <c r="H277" i="3"/>
  <c r="H276" i="3" s="1"/>
  <c r="H269" i="3"/>
  <c r="H260" i="3"/>
  <c r="H259" i="3" s="1"/>
  <c r="H256" i="3"/>
  <c r="H255" i="3" s="1"/>
  <c r="H251" i="3"/>
  <c r="H250" i="3" s="1"/>
  <c r="H240" i="3"/>
  <c r="H227" i="3"/>
  <c r="H226" i="3" s="1"/>
  <c r="H222" i="3" s="1"/>
  <c r="H207" i="3"/>
  <c r="H157" i="3"/>
  <c r="H150" i="3"/>
  <c r="H143" i="3"/>
  <c r="H142" i="3" s="1"/>
  <c r="H141" i="3" s="1"/>
  <c r="H137" i="3" s="1"/>
  <c r="H122" i="3"/>
  <c r="H115" i="3"/>
  <c r="H114" i="3" s="1"/>
  <c r="H113" i="3" s="1"/>
  <c r="H97" i="3"/>
  <c r="H96" i="3" s="1"/>
  <c r="H80" i="3"/>
  <c r="H51" i="3"/>
  <c r="H40" i="3"/>
  <c r="H39" i="3" s="1"/>
  <c r="H35" i="3" s="1"/>
  <c r="H34" i="3" s="1"/>
  <c r="H27" i="3"/>
  <c r="H26" i="3" s="1"/>
  <c r="G421" i="3"/>
  <c r="G420" i="3" s="1"/>
  <c r="G417" i="3"/>
  <c r="G416" i="3" s="1"/>
  <c r="G384" i="3"/>
  <c r="G383" i="3" s="1"/>
  <c r="G374" i="3"/>
  <c r="G373" i="3" s="1"/>
  <c r="G370" i="3"/>
  <c r="G369" i="3" s="1"/>
  <c r="G366" i="3"/>
  <c r="G365" i="3" s="1"/>
  <c r="G335" i="3"/>
  <c r="G334" i="3" s="1"/>
  <c r="G327" i="3"/>
  <c r="G309" i="3"/>
  <c r="G301" i="3"/>
  <c r="G300" i="3" s="1"/>
  <c r="G293" i="3"/>
  <c r="G282" i="3"/>
  <c r="G277" i="3"/>
  <c r="G276" i="3" s="1"/>
  <c r="G269" i="3"/>
  <c r="G260" i="3"/>
  <c r="G259" i="3" s="1"/>
  <c r="G256" i="3"/>
  <c r="G255" i="3" s="1"/>
  <c r="G251" i="3"/>
  <c r="G250" i="3" s="1"/>
  <c r="G240" i="3"/>
  <c r="G227" i="3"/>
  <c r="G226" i="3" s="1"/>
  <c r="G222" i="3" s="1"/>
  <c r="G207" i="3"/>
  <c r="G157" i="3"/>
  <c r="G150" i="3"/>
  <c r="G143" i="3"/>
  <c r="G142" i="3" s="1"/>
  <c r="G141" i="3" s="1"/>
  <c r="G137" i="3" s="1"/>
  <c r="G122" i="3"/>
  <c r="G115" i="3"/>
  <c r="G114" i="3" s="1"/>
  <c r="G113" i="3" s="1"/>
  <c r="G97" i="3"/>
  <c r="G96" i="3" s="1"/>
  <c r="G80" i="3"/>
  <c r="G72" i="3"/>
  <c r="G71" i="3" s="1"/>
  <c r="G68" i="3"/>
  <c r="G67" i="3" s="1"/>
  <c r="G66" i="3" s="1"/>
  <c r="G63" i="3"/>
  <c r="G62" i="3" s="1"/>
  <c r="G51" i="3"/>
  <c r="G40" i="3"/>
  <c r="G39" i="3"/>
  <c r="G35" i="3" s="1"/>
  <c r="G34" i="3" s="1"/>
  <c r="G30" i="3"/>
  <c r="G27" i="3"/>
  <c r="G26" i="3" s="1"/>
  <c r="G23" i="3"/>
  <c r="G22" i="3"/>
  <c r="H66" i="3" l="1"/>
  <c r="H112" i="3"/>
  <c r="H202" i="3"/>
  <c r="I421" i="3"/>
  <c r="H254" i="3"/>
  <c r="H249" i="3" s="1"/>
  <c r="H248" i="3" s="1"/>
  <c r="H247" i="3" s="1"/>
  <c r="G202" i="3"/>
  <c r="G112" i="3"/>
  <c r="I384" i="3"/>
  <c r="G21" i="3"/>
  <c r="G17" i="3" s="1"/>
  <c r="G16" i="3" s="1"/>
  <c r="G15" i="3" s="1"/>
  <c r="G14" i="3" s="1"/>
  <c r="G275" i="3"/>
  <c r="G274" i="3" s="1"/>
  <c r="I417" i="3"/>
  <c r="G254" i="3"/>
  <c r="H275" i="3"/>
  <c r="H274" i="3" s="1"/>
  <c r="G412" i="3"/>
  <c r="G406" i="3" s="1"/>
  <c r="G382" i="3" s="1"/>
  <c r="G381" i="3" s="1"/>
  <c r="I383" i="3"/>
  <c r="G61" i="3"/>
  <c r="G60" i="3" s="1"/>
  <c r="G50" i="3" s="1"/>
  <c r="G136" i="3"/>
  <c r="G135" i="3" s="1"/>
  <c r="G368" i="3"/>
  <c r="G364" i="3" s="1"/>
  <c r="G363" i="3" s="1"/>
  <c r="H136" i="3"/>
  <c r="H135" i="3" s="1"/>
  <c r="H368" i="3"/>
  <c r="H364" i="3" s="1"/>
  <c r="H363" i="3" s="1"/>
  <c r="H416" i="3"/>
  <c r="I416" i="3" s="1"/>
  <c r="H61" i="3"/>
  <c r="H60" i="3" s="1"/>
  <c r="H50" i="3" s="1"/>
  <c r="G249" i="3"/>
  <c r="G248" i="3" s="1"/>
  <c r="G247" i="3" s="1"/>
  <c r="G49" i="3" l="1"/>
  <c r="G333" i="3"/>
  <c r="G332" i="3" s="1"/>
  <c r="H333" i="3"/>
  <c r="H332" i="3" s="1"/>
  <c r="G246" i="3"/>
  <c r="H246" i="3"/>
  <c r="H49" i="3"/>
  <c r="H412" i="3"/>
  <c r="I420" i="3"/>
  <c r="G411" i="3"/>
  <c r="F80" i="9"/>
  <c r="F75" i="9" s="1"/>
  <c r="G61" i="9"/>
  <c r="G60" i="9" s="1"/>
  <c r="G59" i="9" s="1"/>
  <c r="H89" i="9"/>
  <c r="H90" i="9"/>
  <c r="H88" i="9"/>
  <c r="H53" i="9"/>
  <c r="H54" i="9"/>
  <c r="H55" i="9"/>
  <c r="H56" i="9"/>
  <c r="H57" i="9"/>
  <c r="H58" i="9"/>
  <c r="G52" i="9"/>
  <c r="F52" i="9"/>
  <c r="H65" i="9"/>
  <c r="H66" i="9"/>
  <c r="H67" i="9"/>
  <c r="H68" i="9"/>
  <c r="H69" i="9"/>
  <c r="H70" i="9"/>
  <c r="F61" i="9"/>
  <c r="F60" i="9" s="1"/>
  <c r="F59" i="9" s="1"/>
  <c r="G364" i="9"/>
  <c r="G363" i="9" s="1"/>
  <c r="H365" i="9"/>
  <c r="G308" i="9"/>
  <c r="F308" i="9"/>
  <c r="H310" i="9"/>
  <c r="G12" i="3" l="1"/>
  <c r="H52" i="9"/>
  <c r="I412" i="3"/>
  <c r="H411" i="3"/>
  <c r="I411" i="3" s="1"/>
  <c r="H406" i="3"/>
  <c r="G26" i="9"/>
  <c r="F26" i="9"/>
  <c r="H33" i="9"/>
  <c r="H32" i="9"/>
  <c r="H31" i="9"/>
  <c r="H382" i="3" l="1"/>
  <c r="I406" i="3"/>
  <c r="H220" i="9"/>
  <c r="H196" i="9"/>
  <c r="H195" i="9"/>
  <c r="H194" i="9"/>
  <c r="H181" i="9"/>
  <c r="H182" i="9"/>
  <c r="H183" i="9"/>
  <c r="G178" i="9"/>
  <c r="F178" i="9"/>
  <c r="H381" i="3" l="1"/>
  <c r="I381" i="3" s="1"/>
  <c r="I382" i="3"/>
  <c r="H172" i="9"/>
  <c r="F169" i="9"/>
  <c r="F168" i="9" s="1"/>
  <c r="G169" i="9"/>
  <c r="G168" i="9" s="1"/>
  <c r="G367" i="9"/>
  <c r="G360" i="9"/>
  <c r="G359" i="9" s="1"/>
  <c r="G356" i="9"/>
  <c r="G355" i="9" s="1"/>
  <c r="G347" i="9"/>
  <c r="G312" i="9"/>
  <c r="G307" i="9"/>
  <c r="G304" i="9"/>
  <c r="G303" i="9" s="1"/>
  <c r="G294" i="9"/>
  <c r="G289" i="9"/>
  <c r="G288" i="9" s="1"/>
  <c r="G284" i="9" s="1"/>
  <c r="G269" i="9"/>
  <c r="G265" i="9"/>
  <c r="G249" i="9"/>
  <c r="G239" i="9"/>
  <c r="G231" i="9"/>
  <c r="G230" i="9" s="1"/>
  <c r="G226" i="9" s="1"/>
  <c r="G216" i="9"/>
  <c r="G215" i="9" s="1"/>
  <c r="G208" i="9"/>
  <c r="G197" i="9"/>
  <c r="G189" i="9" s="1"/>
  <c r="G173" i="9"/>
  <c r="G165" i="9"/>
  <c r="G164" i="9" s="1"/>
  <c r="G160" i="9"/>
  <c r="G159" i="9" s="1"/>
  <c r="G155" i="9"/>
  <c r="G154" i="9" s="1"/>
  <c r="G150" i="9" s="1"/>
  <c r="G141" i="9"/>
  <c r="G140" i="9" s="1"/>
  <c r="G137" i="9"/>
  <c r="G136" i="9" s="1"/>
  <c r="G132" i="9"/>
  <c r="G131" i="9" s="1"/>
  <c r="G125" i="9"/>
  <c r="G122" i="9"/>
  <c r="G121" i="9" s="1"/>
  <c r="G118" i="9"/>
  <c r="G117" i="9" s="1"/>
  <c r="G80" i="9"/>
  <c r="G75" i="9" s="1"/>
  <c r="G45" i="9"/>
  <c r="G44" i="9" s="1"/>
  <c r="G36" i="9"/>
  <c r="G35" i="9" s="1"/>
  <c r="H27" i="9"/>
  <c r="H28" i="9"/>
  <c r="H29" i="9"/>
  <c r="H30" i="9"/>
  <c r="H37" i="9"/>
  <c r="H38" i="9"/>
  <c r="H39" i="9"/>
  <c r="H40" i="9"/>
  <c r="H46" i="9"/>
  <c r="H47" i="9"/>
  <c r="H48" i="9"/>
  <c r="H49" i="9"/>
  <c r="H50" i="9"/>
  <c r="H51" i="9"/>
  <c r="H64" i="9"/>
  <c r="H71" i="9"/>
  <c r="H72" i="9"/>
  <c r="H73" i="9"/>
  <c r="H74" i="9"/>
  <c r="H76" i="9"/>
  <c r="H77" i="9"/>
  <c r="H78" i="9"/>
  <c r="H79" i="9"/>
  <c r="H81" i="9"/>
  <c r="H82" i="9"/>
  <c r="H83" i="9"/>
  <c r="H84" i="9"/>
  <c r="H85" i="9"/>
  <c r="H86" i="9"/>
  <c r="H87" i="9"/>
  <c r="H91" i="9"/>
  <c r="H92" i="9"/>
  <c r="H93" i="9"/>
  <c r="H94" i="9"/>
  <c r="H95" i="9"/>
  <c r="H96" i="9"/>
  <c r="H97" i="9"/>
  <c r="H98" i="9"/>
  <c r="H99" i="9"/>
  <c r="H100" i="9"/>
  <c r="H101" i="9"/>
  <c r="H102" i="9"/>
  <c r="H103" i="9"/>
  <c r="H106" i="9"/>
  <c r="H107" i="9"/>
  <c r="H108" i="9"/>
  <c r="H109" i="9"/>
  <c r="H110" i="9"/>
  <c r="H113" i="9"/>
  <c r="H114" i="9"/>
  <c r="H115" i="9"/>
  <c r="H119" i="9"/>
  <c r="H120" i="9"/>
  <c r="H124" i="9"/>
  <c r="H126" i="9"/>
  <c r="H127" i="9"/>
  <c r="H128" i="9"/>
  <c r="H133" i="9"/>
  <c r="H138" i="9"/>
  <c r="H139" i="9"/>
  <c r="H142" i="9"/>
  <c r="H143" i="9"/>
  <c r="H144" i="9"/>
  <c r="H145" i="9"/>
  <c r="H146" i="9"/>
  <c r="H147" i="9"/>
  <c r="H148" i="9"/>
  <c r="H151" i="9"/>
  <c r="H152" i="9"/>
  <c r="H153" i="9"/>
  <c r="H156" i="9"/>
  <c r="H157" i="9"/>
  <c r="H161" i="9"/>
  <c r="H162" i="9"/>
  <c r="H166" i="9"/>
  <c r="H167" i="9"/>
  <c r="H170" i="9"/>
  <c r="H171" i="9"/>
  <c r="H174" i="9"/>
  <c r="H175" i="9"/>
  <c r="H176" i="9"/>
  <c r="H177" i="9"/>
  <c r="H179" i="9"/>
  <c r="H180" i="9"/>
  <c r="H184" i="9"/>
  <c r="H185" i="9"/>
  <c r="H186" i="9"/>
  <c r="H187" i="9"/>
  <c r="H188" i="9"/>
  <c r="H190" i="9"/>
  <c r="H191" i="9"/>
  <c r="H192" i="9"/>
  <c r="H193" i="9"/>
  <c r="H198" i="9"/>
  <c r="H199" i="9"/>
  <c r="H200" i="9"/>
  <c r="H201" i="9"/>
  <c r="H202" i="9"/>
  <c r="H203" i="9"/>
  <c r="H204" i="9"/>
  <c r="H205" i="9"/>
  <c r="H206" i="9"/>
  <c r="H207" i="9"/>
  <c r="H209" i="9"/>
  <c r="H210" i="9"/>
  <c r="H211" i="9"/>
  <c r="H212" i="9"/>
  <c r="H217" i="9"/>
  <c r="H218" i="9"/>
  <c r="H219" i="9"/>
  <c r="H221" i="9"/>
  <c r="H222" i="9"/>
  <c r="H223" i="9"/>
  <c r="H227" i="9"/>
  <c r="H228" i="9"/>
  <c r="H229" i="9"/>
  <c r="H232" i="9"/>
  <c r="H233" i="9"/>
  <c r="H240" i="9"/>
  <c r="H241" i="9"/>
  <c r="H243" i="9"/>
  <c r="H244" i="9"/>
  <c r="H245" i="9"/>
  <c r="H246" i="9"/>
  <c r="H247" i="9"/>
  <c r="H248" i="9"/>
  <c r="H250" i="9"/>
  <c r="H251" i="9"/>
  <c r="H252" i="9"/>
  <c r="H253" i="9"/>
  <c r="H254" i="9"/>
  <c r="H255" i="9"/>
  <c r="H256" i="9"/>
  <c r="H258" i="9"/>
  <c r="H259" i="9"/>
  <c r="H260" i="9"/>
  <c r="H261" i="9"/>
  <c r="H262" i="9"/>
  <c r="H263" i="9"/>
  <c r="H266" i="9"/>
  <c r="H267" i="9"/>
  <c r="H268" i="9"/>
  <c r="H270" i="9"/>
  <c r="H271" i="9"/>
  <c r="H272" i="9"/>
  <c r="H273" i="9"/>
  <c r="H274" i="9"/>
  <c r="H275" i="9"/>
  <c r="H276" i="9"/>
  <c r="H277" i="9"/>
  <c r="H278" i="9"/>
  <c r="H279" i="9"/>
  <c r="H280" i="9"/>
  <c r="H281" i="9"/>
  <c r="H282" i="9"/>
  <c r="H283" i="9"/>
  <c r="H285" i="9"/>
  <c r="H286" i="9"/>
  <c r="H287" i="9"/>
  <c r="H291" i="9"/>
  <c r="H295" i="9"/>
  <c r="H296" i="9"/>
  <c r="H297" i="9"/>
  <c r="H300" i="9"/>
  <c r="H301" i="9"/>
  <c r="H302" i="9"/>
  <c r="H305" i="9"/>
  <c r="H306" i="9"/>
  <c r="H309" i="9"/>
  <c r="H313" i="9"/>
  <c r="H314" i="9"/>
  <c r="H315" i="9"/>
  <c r="H316" i="9"/>
  <c r="H317" i="9"/>
  <c r="H318" i="9"/>
  <c r="H319" i="9"/>
  <c r="H320" i="9"/>
  <c r="H321" i="9"/>
  <c r="H322" i="9"/>
  <c r="H323" i="9"/>
  <c r="H324" i="9"/>
  <c r="H325" i="9"/>
  <c r="H326" i="9"/>
  <c r="H327" i="9"/>
  <c r="H328" i="9"/>
  <c r="H329" i="9"/>
  <c r="H330" i="9"/>
  <c r="H331" i="9"/>
  <c r="H332" i="9"/>
  <c r="H333" i="9"/>
  <c r="H334" i="9"/>
  <c r="H335" i="9"/>
  <c r="H336" i="9"/>
  <c r="H337" i="9"/>
  <c r="H338" i="9"/>
  <c r="H339" i="9"/>
  <c r="H340" i="9"/>
  <c r="H341" i="9"/>
  <c r="H342" i="9"/>
  <c r="H343" i="9"/>
  <c r="H344" i="9"/>
  <c r="H345" i="9"/>
  <c r="H346" i="9"/>
  <c r="H348" i="9"/>
  <c r="H349" i="9"/>
  <c r="H350" i="9"/>
  <c r="H351" i="9"/>
  <c r="H352" i="9"/>
  <c r="H357" i="9"/>
  <c r="H361" i="9"/>
  <c r="H362" i="9"/>
  <c r="H371" i="9"/>
  <c r="H372" i="9"/>
  <c r="H374" i="9"/>
  <c r="H15" i="9"/>
  <c r="H16" i="9"/>
  <c r="H17" i="9"/>
  <c r="H18" i="9"/>
  <c r="H19" i="9"/>
  <c r="H20" i="9"/>
  <c r="H21" i="9"/>
  <c r="H22" i="9"/>
  <c r="H23" i="9"/>
  <c r="H24" i="9"/>
  <c r="H25" i="9"/>
  <c r="H14" i="9"/>
  <c r="G13" i="9"/>
  <c r="H378" i="9"/>
  <c r="H379" i="9"/>
  <c r="H380" i="9"/>
  <c r="H377" i="9"/>
  <c r="H376" i="9"/>
  <c r="G375" i="9"/>
  <c r="H384" i="9"/>
  <c r="H385" i="9"/>
  <c r="H386" i="9"/>
  <c r="H383" i="9"/>
  <c r="H382" i="9"/>
  <c r="H381" i="9"/>
  <c r="H389" i="9"/>
  <c r="H390" i="9"/>
  <c r="H391" i="9"/>
  <c r="G388" i="9"/>
  <c r="G387" i="9" s="1"/>
  <c r="F388" i="9"/>
  <c r="F375" i="9"/>
  <c r="F367" i="9"/>
  <c r="F364" i="9"/>
  <c r="F360" i="9"/>
  <c r="F359" i="9" s="1"/>
  <c r="F356" i="9"/>
  <c r="F355" i="9" s="1"/>
  <c r="F347" i="9"/>
  <c r="F312" i="9"/>
  <c r="F307" i="9"/>
  <c r="F304" i="9"/>
  <c r="H304" i="9" s="1"/>
  <c r="F294" i="9"/>
  <c r="F289" i="9"/>
  <c r="F288" i="9" s="1"/>
  <c r="F284" i="9" s="1"/>
  <c r="F269" i="9"/>
  <c r="F265" i="9"/>
  <c r="F249" i="9"/>
  <c r="F239" i="9"/>
  <c r="F231" i="9"/>
  <c r="F230" i="9" s="1"/>
  <c r="F226" i="9" s="1"/>
  <c r="F216" i="9"/>
  <c r="F215" i="9" s="1"/>
  <c r="F214" i="9" s="1"/>
  <c r="F213" i="9" s="1"/>
  <c r="F208" i="9"/>
  <c r="F197" i="9"/>
  <c r="F173" i="9"/>
  <c r="F165" i="9"/>
  <c r="F164" i="9" s="1"/>
  <c r="F160" i="9"/>
  <c r="F159" i="9" s="1"/>
  <c r="F155" i="9"/>
  <c r="F154" i="9" s="1"/>
  <c r="F150" i="9" s="1"/>
  <c r="F141" i="9"/>
  <c r="F137" i="9"/>
  <c r="F136" i="9" s="1"/>
  <c r="F132" i="9"/>
  <c r="F131" i="9" s="1"/>
  <c r="F125" i="9"/>
  <c r="F122" i="9"/>
  <c r="F121" i="9" s="1"/>
  <c r="F118" i="9"/>
  <c r="F117" i="9" s="1"/>
  <c r="F45" i="9"/>
  <c r="F44" i="9" s="1"/>
  <c r="F36" i="9"/>
  <c r="F35" i="9" s="1"/>
  <c r="F13" i="9"/>
  <c r="D53" i="1"/>
  <c r="D73" i="1"/>
  <c r="D47" i="1"/>
  <c r="C47" i="1"/>
  <c r="E52" i="1"/>
  <c r="F363" i="9" l="1"/>
  <c r="H363" i="9" s="1"/>
  <c r="H364" i="9"/>
  <c r="F303" i="9"/>
  <c r="H303" i="9" s="1"/>
  <c r="H216" i="9"/>
  <c r="H141" i="9"/>
  <c r="H173" i="9"/>
  <c r="H13" i="9"/>
  <c r="H347" i="9"/>
  <c r="H80" i="9"/>
  <c r="F225" i="9"/>
  <c r="F224" i="9" s="1"/>
  <c r="F264" i="9"/>
  <c r="F257" i="9" s="1"/>
  <c r="H269" i="9"/>
  <c r="H249" i="9"/>
  <c r="H197" i="9"/>
  <c r="F112" i="9"/>
  <c r="F111" i="9" s="1"/>
  <c r="F163" i="9"/>
  <c r="F158" i="9" s="1"/>
  <c r="F149" i="9" s="1"/>
  <c r="F189" i="9"/>
  <c r="H189" i="9" s="1"/>
  <c r="H388" i="9"/>
  <c r="H375" i="9"/>
  <c r="H308" i="9"/>
  <c r="H178" i="9"/>
  <c r="H387" i="9"/>
  <c r="H35" i="9"/>
  <c r="H26" i="9"/>
  <c r="H61" i="9"/>
  <c r="H121" i="9"/>
  <c r="H208" i="9"/>
  <c r="H75" i="9"/>
  <c r="F387" i="9"/>
  <c r="H356" i="9"/>
  <c r="H289" i="9"/>
  <c r="H155" i="9"/>
  <c r="H125" i="9"/>
  <c r="F299" i="9"/>
  <c r="F298" i="9" s="1"/>
  <c r="F293" i="9" s="1"/>
  <c r="F292" i="9" s="1"/>
  <c r="H36" i="9"/>
  <c r="H131" i="9"/>
  <c r="H307" i="9"/>
  <c r="F116" i="9"/>
  <c r="H132" i="9"/>
  <c r="H239" i="9"/>
  <c r="H284" i="9"/>
  <c r="H367" i="9"/>
  <c r="H169" i="9"/>
  <c r="H168" i="9"/>
  <c r="F140" i="9"/>
  <c r="F135" i="9" s="1"/>
  <c r="F130" i="9" s="1"/>
  <c r="F129" i="9" s="1"/>
  <c r="G358" i="9"/>
  <c r="H359" i="9"/>
  <c r="H360" i="9"/>
  <c r="H355" i="9"/>
  <c r="H312" i="9"/>
  <c r="G299" i="9"/>
  <c r="G298" i="9" s="1"/>
  <c r="H294" i="9"/>
  <c r="H288" i="9"/>
  <c r="G264" i="9"/>
  <c r="G257" i="9" s="1"/>
  <c r="H265" i="9"/>
  <c r="H231" i="9"/>
  <c r="H226" i="9"/>
  <c r="G225" i="9"/>
  <c r="G224" i="9" s="1"/>
  <c r="H230" i="9"/>
  <c r="G214" i="9"/>
  <c r="G213" i="9" s="1"/>
  <c r="H213" i="9" s="1"/>
  <c r="H215" i="9"/>
  <c r="G163" i="9"/>
  <c r="H165" i="9"/>
  <c r="H164" i="9"/>
  <c r="H159" i="9"/>
  <c r="H160" i="9"/>
  <c r="H150" i="9"/>
  <c r="H154" i="9"/>
  <c r="G135" i="9"/>
  <c r="G130" i="9" s="1"/>
  <c r="G129" i="9" s="1"/>
  <c r="H136" i="9"/>
  <c r="H137" i="9"/>
  <c r="H122" i="9"/>
  <c r="G116" i="9"/>
  <c r="G112" i="9"/>
  <c r="G111" i="9" s="1"/>
  <c r="H117" i="9"/>
  <c r="H118" i="9"/>
  <c r="H62" i="9"/>
  <c r="H60" i="9"/>
  <c r="H63" i="9"/>
  <c r="G43" i="9"/>
  <c r="G42" i="9"/>
  <c r="G41" i="9" s="1"/>
  <c r="H45" i="9"/>
  <c r="F42" i="9"/>
  <c r="F41" i="9" s="1"/>
  <c r="F43" i="9"/>
  <c r="F358" i="9" l="1"/>
  <c r="F354" i="9" s="1"/>
  <c r="F353" i="9" s="1"/>
  <c r="F311" i="9" s="1"/>
  <c r="H111" i="9"/>
  <c r="H116" i="9"/>
  <c r="H163" i="9"/>
  <c r="H257" i="9"/>
  <c r="H224" i="9"/>
  <c r="H59" i="9"/>
  <c r="F34" i="9"/>
  <c r="F12" i="9" s="1"/>
  <c r="H129" i="9"/>
  <c r="H130" i="9"/>
  <c r="H298" i="9"/>
  <c r="F105" i="9"/>
  <c r="H140" i="9"/>
  <c r="H135" i="9"/>
  <c r="G354" i="9"/>
  <c r="G353" i="9" s="1"/>
  <c r="G293" i="9"/>
  <c r="G292" i="9" s="1"/>
  <c r="H292" i="9" s="1"/>
  <c r="H299" i="9"/>
  <c r="H264" i="9"/>
  <c r="H225" i="9"/>
  <c r="H214" i="9"/>
  <c r="G158" i="9"/>
  <c r="H158" i="9" s="1"/>
  <c r="H112" i="9"/>
  <c r="H44" i="9"/>
  <c r="H43" i="9"/>
  <c r="F104" i="9" l="1"/>
  <c r="F11" i="9" s="1"/>
  <c r="H353" i="9"/>
  <c r="H358" i="9"/>
  <c r="G311" i="9"/>
  <c r="G149" i="9"/>
  <c r="H149" i="9" s="1"/>
  <c r="H354" i="9"/>
  <c r="H293" i="9"/>
  <c r="H42" i="9"/>
  <c r="G105" i="9" l="1"/>
  <c r="H105" i="9" s="1"/>
  <c r="H41" i="9"/>
  <c r="G34" i="9"/>
  <c r="G104" i="9" l="1"/>
  <c r="H104" i="9" s="1"/>
  <c r="H34" i="9"/>
  <c r="G12" i="9"/>
  <c r="G11" i="9" l="1"/>
  <c r="H11" i="9" s="1"/>
  <c r="H12" i="9"/>
  <c r="C73" i="1" l="1"/>
  <c r="E75" i="1"/>
  <c r="C53" i="1"/>
  <c r="C44" i="1"/>
  <c r="C43" i="1" l="1"/>
  <c r="C42" i="1" l="1"/>
  <c r="C77" i="1" s="1"/>
  <c r="E76" i="1" l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1" i="1"/>
  <c r="E50" i="1"/>
  <c r="E49" i="1"/>
  <c r="E48" i="1"/>
  <c r="E47" i="1"/>
  <c r="E46" i="1"/>
  <c r="E45" i="1"/>
  <c r="D44" i="1"/>
  <c r="E44" i="1" s="1"/>
  <c r="E41" i="1"/>
  <c r="D40" i="1"/>
  <c r="E40" i="1" s="1"/>
  <c r="E39" i="1"/>
  <c r="D38" i="1"/>
  <c r="E38" i="1" s="1"/>
  <c r="E37" i="1"/>
  <c r="D36" i="1"/>
  <c r="E36" i="1" s="1"/>
  <c r="E35" i="1"/>
  <c r="D34" i="1"/>
  <c r="E34" i="1" s="1"/>
  <c r="E32" i="1"/>
  <c r="E31" i="1"/>
  <c r="D30" i="1"/>
  <c r="C30" i="1"/>
  <c r="E30" i="1" s="1"/>
  <c r="E29" i="1"/>
  <c r="E28" i="1"/>
  <c r="D27" i="1"/>
  <c r="C27" i="1"/>
  <c r="E26" i="1"/>
  <c r="E25" i="1"/>
  <c r="E24" i="1"/>
  <c r="E23" i="1"/>
  <c r="E22" i="1"/>
  <c r="E21" i="1"/>
  <c r="D20" i="1"/>
  <c r="C20" i="1"/>
  <c r="C14" i="1" s="1"/>
  <c r="E19" i="1"/>
  <c r="E18" i="1"/>
  <c r="D17" i="1"/>
  <c r="E17" i="1" s="1"/>
  <c r="E16" i="1"/>
  <c r="D15" i="1"/>
  <c r="E15" i="1" s="1"/>
  <c r="E20" i="1" l="1"/>
  <c r="E27" i="1"/>
  <c r="D14" i="1"/>
  <c r="E14" i="1" s="1"/>
  <c r="D43" i="1"/>
  <c r="E43" i="1" l="1"/>
  <c r="D42" i="1"/>
  <c r="E42" i="1" s="1"/>
  <c r="D77" i="1"/>
  <c r="E77" i="1" s="1"/>
  <c r="I359" i="3" l="1"/>
  <c r="I358" i="3"/>
  <c r="I357" i="3"/>
  <c r="I356" i="3"/>
  <c r="I277" i="3"/>
  <c r="I276" i="3"/>
  <c r="I275" i="3"/>
  <c r="I274" i="3"/>
  <c r="I264" i="3"/>
  <c r="I265" i="3"/>
  <c r="I266" i="3"/>
  <c r="I263" i="3"/>
  <c r="I122" i="3"/>
  <c r="I89" i="3"/>
  <c r="I90" i="3"/>
  <c r="I91" i="3"/>
  <c r="I88" i="3"/>
  <c r="H16" i="4" l="1"/>
  <c r="H22" i="4"/>
  <c r="I23" i="4"/>
  <c r="I22" i="4" s="1"/>
  <c r="H24" i="4"/>
  <c r="H26" i="4"/>
  <c r="I27" i="4"/>
  <c r="I26" i="4" s="1"/>
  <c r="I25" i="4"/>
  <c r="I24" i="4" s="1"/>
  <c r="I21" i="4"/>
  <c r="I19" i="4"/>
  <c r="I18" i="4" s="1"/>
  <c r="I17" i="4"/>
  <c r="I16" i="4" s="1"/>
  <c r="I29" i="4"/>
  <c r="I28" i="4" s="1"/>
  <c r="H28" i="4"/>
  <c r="H18" i="4"/>
  <c r="E13" i="6"/>
  <c r="E14" i="6"/>
  <c r="E15" i="6"/>
  <c r="E16" i="6"/>
  <c r="E17" i="6"/>
  <c r="E12" i="6"/>
  <c r="D11" i="6"/>
  <c r="H14" i="4" l="1"/>
  <c r="I14" i="4" s="1"/>
  <c r="E19" i="5"/>
  <c r="E18" i="5"/>
  <c r="E17" i="5"/>
  <c r="E16" i="5"/>
  <c r="E15" i="5"/>
  <c r="E14" i="5"/>
  <c r="C21" i="5"/>
  <c r="I224" i="3"/>
  <c r="I206" i="3"/>
  <c r="I169" i="3"/>
  <c r="I18" i="3"/>
  <c r="I19" i="3"/>
  <c r="I20" i="3"/>
  <c r="I24" i="3"/>
  <c r="I25" i="3"/>
  <c r="I39" i="3"/>
  <c r="I40" i="3"/>
  <c r="I41" i="3"/>
  <c r="I42" i="3"/>
  <c r="I43" i="3"/>
  <c r="I44" i="3"/>
  <c r="I47" i="3"/>
  <c r="I48" i="3"/>
  <c r="I49" i="3"/>
  <c r="I50" i="3"/>
  <c r="I51" i="3"/>
  <c r="I52" i="3"/>
  <c r="I53" i="3"/>
  <c r="I54" i="3"/>
  <c r="I55" i="3"/>
  <c r="I62" i="3"/>
  <c r="I63" i="3"/>
  <c r="I70" i="3"/>
  <c r="I71" i="3"/>
  <c r="I72" i="3"/>
  <c r="I73" i="3"/>
  <c r="I74" i="3"/>
  <c r="I75" i="3"/>
  <c r="I76" i="3"/>
  <c r="I77" i="3"/>
  <c r="I78" i="3"/>
  <c r="I79" i="3"/>
  <c r="I82" i="3"/>
  <c r="I83" i="3"/>
  <c r="I84" i="3"/>
  <c r="I85" i="3"/>
  <c r="I86" i="3"/>
  <c r="I87" i="3"/>
  <c r="I92" i="3"/>
  <c r="I93" i="3"/>
  <c r="I94" i="3"/>
  <c r="I95" i="3"/>
  <c r="I100" i="3"/>
  <c r="I101" i="3"/>
  <c r="I102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9" i="3"/>
  <c r="I120" i="3"/>
  <c r="I121" i="3"/>
  <c r="I132" i="3"/>
  <c r="I133" i="3"/>
  <c r="I134" i="3"/>
  <c r="I135" i="3"/>
  <c r="I137" i="3"/>
  <c r="I138" i="3"/>
  <c r="I139" i="3"/>
  <c r="I140" i="3"/>
  <c r="I141" i="3"/>
  <c r="I142" i="3"/>
  <c r="I143" i="3"/>
  <c r="I144" i="3"/>
  <c r="I150" i="3"/>
  <c r="I151" i="3"/>
  <c r="I152" i="3"/>
  <c r="I153" i="3"/>
  <c r="I154" i="3"/>
  <c r="I155" i="3"/>
  <c r="I156" i="3"/>
  <c r="I157" i="3"/>
  <c r="I158" i="3"/>
  <c r="I159" i="3"/>
  <c r="I170" i="3"/>
  <c r="I171" i="3"/>
  <c r="I172" i="3"/>
  <c r="I173" i="3"/>
  <c r="I174" i="3"/>
  <c r="I175" i="3"/>
  <c r="I176" i="3"/>
  <c r="I185" i="3"/>
  <c r="I186" i="3"/>
  <c r="I187" i="3"/>
  <c r="I188" i="3"/>
  <c r="I189" i="3"/>
  <c r="I190" i="3"/>
  <c r="I191" i="3"/>
  <c r="I194" i="3"/>
  <c r="I195" i="3"/>
  <c r="I207" i="3"/>
  <c r="I208" i="3"/>
  <c r="I209" i="3"/>
  <c r="I210" i="3"/>
  <c r="I211" i="3"/>
  <c r="I212" i="3"/>
  <c r="I213" i="3"/>
  <c r="I214" i="3"/>
  <c r="I215" i="3"/>
  <c r="I216" i="3"/>
  <c r="I233" i="3"/>
  <c r="I234" i="3"/>
  <c r="I235" i="3"/>
  <c r="I236" i="3"/>
  <c r="I237" i="3"/>
  <c r="I238" i="3"/>
  <c r="I239" i="3"/>
  <c r="I240" i="3"/>
  <c r="I241" i="3"/>
  <c r="I242" i="3"/>
  <c r="I243" i="3"/>
  <c r="I267" i="3"/>
  <c r="I268" i="3"/>
  <c r="I269" i="3"/>
  <c r="I270" i="3"/>
  <c r="I271" i="3"/>
  <c r="I272" i="3"/>
  <c r="I273" i="3"/>
  <c r="I278" i="3"/>
  <c r="I279" i="3"/>
  <c r="I280" i="3"/>
  <c r="I281" i="3"/>
  <c r="I282" i="3"/>
  <c r="I283" i="3"/>
  <c r="I284" i="3"/>
  <c r="I285" i="3"/>
  <c r="I286" i="3"/>
  <c r="I287" i="3"/>
  <c r="I288" i="3"/>
  <c r="I303" i="3"/>
  <c r="I304" i="3"/>
  <c r="I305" i="3"/>
  <c r="I306" i="3"/>
  <c r="I307" i="3"/>
  <c r="I308" i="3"/>
  <c r="I196" i="3"/>
  <c r="I197" i="3"/>
  <c r="I198" i="3"/>
  <c r="I309" i="3"/>
  <c r="I311" i="3"/>
  <c r="I312" i="3"/>
  <c r="I313" i="3"/>
  <c r="I314" i="3"/>
  <c r="I315" i="3"/>
  <c r="I316" i="3"/>
  <c r="I317" i="3"/>
  <c r="I318" i="3"/>
  <c r="I319" i="3"/>
  <c r="I320" i="3"/>
  <c r="I321" i="3"/>
  <c r="I322" i="3"/>
  <c r="I323" i="3"/>
  <c r="I324" i="3"/>
  <c r="I325" i="3"/>
  <c r="I326" i="3"/>
  <c r="I327" i="3"/>
  <c r="I336" i="3"/>
  <c r="I337" i="3"/>
  <c r="I341" i="3"/>
  <c r="I342" i="3"/>
  <c r="I360" i="3"/>
  <c r="I361" i="3"/>
  <c r="I362" i="3"/>
  <c r="I363" i="3"/>
  <c r="I376" i="3"/>
  <c r="I377" i="3"/>
  <c r="I380" i="3"/>
  <c r="I203" i="3"/>
  <c r="I81" i="3" l="1"/>
  <c r="I340" i="3"/>
  <c r="I227" i="3"/>
  <c r="I230" i="3"/>
  <c r="I339" i="3"/>
  <c r="I99" i="3"/>
  <c r="I338" i="3"/>
  <c r="I231" i="3"/>
  <c r="I226" i="3"/>
  <c r="I229" i="3"/>
  <c r="I202" i="3"/>
  <c r="C11" i="6"/>
  <c r="E11" i="6" s="1"/>
  <c r="D21" i="5"/>
  <c r="E21" i="5" s="1"/>
  <c r="I335" i="3"/>
  <c r="I334" i="3"/>
  <c r="I302" i="3"/>
  <c r="I136" i="3"/>
  <c r="I103" i="3"/>
  <c r="I80" i="3"/>
  <c r="H23" i="3"/>
  <c r="I97" i="3" l="1"/>
  <c r="I96" i="3"/>
  <c r="I98" i="3"/>
  <c r="I225" i="3"/>
  <c r="I378" i="3"/>
  <c r="I374" i="3"/>
  <c r="I375" i="3"/>
  <c r="H22" i="3"/>
  <c r="H21" i="3" s="1"/>
  <c r="H17" i="3" s="1"/>
  <c r="H16" i="3" s="1"/>
  <c r="H15" i="3" s="1"/>
  <c r="H14" i="3" s="1"/>
  <c r="H12" i="3" s="1"/>
  <c r="I23" i="3"/>
  <c r="I22" i="3" l="1"/>
  <c r="I21" i="3"/>
  <c r="I333" i="3"/>
  <c r="I17" i="3" l="1"/>
  <c r="I29" i="3"/>
  <c r="I26" i="3"/>
  <c r="I27" i="3"/>
  <c r="I16" i="3" l="1"/>
  <c r="I34" i="3"/>
  <c r="I33" i="3"/>
  <c r="I32" i="3"/>
  <c r="I60" i="3"/>
  <c r="I58" i="3" l="1"/>
  <c r="I59" i="3"/>
  <c r="I67" i="3" l="1"/>
  <c r="I69" i="3"/>
  <c r="I66" i="3"/>
  <c r="I68" i="3"/>
  <c r="I129" i="3"/>
  <c r="I127" i="3"/>
  <c r="I130" i="3"/>
  <c r="I131" i="3"/>
  <c r="I128" i="3"/>
  <c r="I192" i="3" l="1"/>
  <c r="I205" i="3"/>
  <c r="I168" i="3"/>
  <c r="I193" i="3"/>
  <c r="I204" i="3"/>
  <c r="I167" i="3"/>
  <c r="I221" i="3"/>
  <c r="I222" i="3"/>
  <c r="I219" i="3"/>
  <c r="I220" i="3"/>
  <c r="I223" i="3"/>
  <c r="I246" i="3"/>
  <c r="I253" i="3"/>
  <c r="I252" i="3"/>
  <c r="I249" i="3"/>
  <c r="I255" i="3"/>
  <c r="I254" i="3"/>
  <c r="I247" i="3"/>
  <c r="I260" i="3"/>
  <c r="I245" i="3"/>
  <c r="I258" i="3"/>
  <c r="I257" i="3"/>
  <c r="I256" i="3"/>
  <c r="I262" i="3"/>
  <c r="I250" i="3"/>
  <c r="I251" i="3"/>
  <c r="I261" i="3"/>
  <c r="I259" i="3"/>
  <c r="I248" i="3"/>
  <c r="I64" i="3" l="1"/>
  <c r="I218" i="3" l="1"/>
  <c r="I217" i="3"/>
  <c r="I61" i="3"/>
  <c r="I244" i="3"/>
  <c r="I289" i="3"/>
  <c r="I290" i="3"/>
  <c r="I291" i="3"/>
  <c r="I292" i="3"/>
  <c r="I293" i="3"/>
  <c r="I329" i="3"/>
  <c r="I330" i="3"/>
  <c r="I331" i="3"/>
  <c r="I332" i="3"/>
  <c r="I57" i="3" l="1"/>
  <c r="I301" i="3"/>
  <c r="I300" i="3"/>
  <c r="I299" i="3" s="1"/>
  <c r="I328" i="3"/>
  <c r="I350" i="3"/>
  <c r="I352" i="3"/>
  <c r="I355" i="3"/>
  <c r="I354" i="3"/>
  <c r="I351" i="3"/>
  <c r="I348" i="3"/>
  <c r="I353" i="3"/>
  <c r="I347" i="3"/>
  <c r="I349" i="3"/>
  <c r="I298" i="3" l="1"/>
  <c r="I297" i="3" s="1"/>
  <c r="I296" i="3" s="1"/>
  <c r="I295" i="3" s="1"/>
  <c r="I46" i="3"/>
  <c r="I56" i="3"/>
  <c r="I345" i="3"/>
  <c r="I346" i="3"/>
  <c r="I365" i="3"/>
  <c r="I364" i="3"/>
  <c r="I373" i="3"/>
  <c r="I372" i="3"/>
  <c r="I367" i="3"/>
  <c r="I366" i="3"/>
  <c r="I370" i="3"/>
  <c r="I371" i="3"/>
  <c r="I369" i="3"/>
  <c r="I368" i="3"/>
  <c r="I343" i="3" l="1"/>
  <c r="I344" i="3"/>
  <c r="I125" i="3" l="1"/>
  <c r="I126" i="3"/>
  <c r="I124" i="3" l="1"/>
  <c r="I164" i="3"/>
  <c r="I166" i="3"/>
  <c r="I163" i="3"/>
  <c r="I37" i="3"/>
  <c r="I38" i="3"/>
  <c r="I123" i="3" l="1"/>
  <c r="I118" i="3" l="1"/>
  <c r="I36" i="3"/>
  <c r="I161" i="3"/>
  <c r="I162" i="3"/>
  <c r="I165" i="3"/>
  <c r="I117" i="3" l="1"/>
  <c r="I35" i="3"/>
  <c r="I116" i="3" l="1"/>
  <c r="I31" i="3"/>
  <c r="I45" i="3" l="1"/>
  <c r="I30" i="3"/>
  <c r="I15" i="3" l="1"/>
  <c r="I14" i="3" l="1"/>
  <c r="I12" i="3"/>
</calcChain>
</file>

<file path=xl/sharedStrings.xml><?xml version="1.0" encoding="utf-8"?>
<sst xmlns="http://schemas.openxmlformats.org/spreadsheetml/2006/main" count="3726" uniqueCount="450">
  <si>
    <t>(тыс. рублей)</t>
  </si>
  <si>
    <t xml:space="preserve">Коды бюджетной классификации  </t>
  </si>
  <si>
    <t xml:space="preserve">      Наименование доходов 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</si>
  <si>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</si>
  <si>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</si>
  <si>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</si>
  <si>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</si>
  <si>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 xml:space="preserve">1 01 02000 01 0000 110 </t>
  </si>
  <si>
    <t>Налог на доходы физических лиц</t>
  </si>
  <si>
    <t>1 03 00000 00 0000 000</t>
  </si>
  <si>
    <t>НАЛОГИ НА ТОВАРЫ (РАБОТЫ,  УСЛУГИ), РЕАЛИЗУЕМЫЕ НА ТЕРРИТОРИИ РОССИЙСКОЙ ФЕДЕРАЦИИ</t>
  </si>
  <si>
    <t>1 03 02000 01 0000 110</t>
  </si>
  <si>
    <t xml:space="preserve">Акцизы по подакцизным товарам (продукции), производимым на территории Российской Федерации 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</si>
  <si>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</si>
  <si>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 установленных дифференцированных нормативов отчислений в местные бюджеты</t>
  </si>
  <si>
    <t xml:space="preserve"> 1 05 00000 00 0000 000</t>
  </si>
  <si>
    <t>НАЛОГИ НА СОВОКУПНЫЙ ДОХОД</t>
  </si>
  <si>
    <t>1 05 04000 02 0000 110</t>
  </si>
  <si>
    <t>Налог, взимаемый  в связи с применением патентной системы налогооблажения</t>
  </si>
  <si>
    <t>1 05 04020 02 0000 110</t>
  </si>
  <si>
    <t>Налог, взимаемый  в связи с применением патентной системы налогооблажения, зачисляемый в бюджеты муниципальных районов</t>
  </si>
  <si>
    <t>Единый налог на вмененный доход для отдельных видов деятельности</t>
  </si>
  <si>
    <t>1 05 02010 02 0000 110</t>
  </si>
  <si>
    <t>1 05 03000 01 0000 110</t>
  </si>
  <si>
    <t>Единый сельскохозяйственный налог</t>
  </si>
  <si>
    <t>1 05 03010 01 0000 110</t>
  </si>
  <si>
    <t>НАЛОГИ НА ИМУЩЕСТВО</t>
  </si>
  <si>
    <t>1 06 02000 02 0000 110</t>
  </si>
  <si>
    <t>Налог на имущество организаций</t>
  </si>
  <si>
    <t>1 08 00000 00 0000 000</t>
  </si>
  <si>
    <t>ГОСУДАРСТВЕННАЯ ПОШЛИНА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</si>
  <si>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</si>
  <si>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</si>
  <si>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>1 11 05035 05 0000 120</t>
  </si>
  <si>
    <t>Доходы от сдачи в аренду имущества</t>
  </si>
  <si>
    <t>1 11 05025 05 0000 120</t>
  </si>
  <si>
    <t>Доходы от сдачи в аренду земли</t>
  </si>
  <si>
    <t>1 11 09000 00 0000 120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</si>
  <si>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муниципальных предприятий, в том числе казенных) </t>
  </si>
  <si>
    <t xml:space="preserve"> 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</si>
  <si>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</si>
  <si>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</si>
  <si>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</si>
  <si>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 xml:space="preserve"> 1 13 00000 00 0000 000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</si>
  <si>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</si>
  <si>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</si>
  <si>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 xml:space="preserve"> 1 13 01995 05 0000 130</t>
  </si>
  <si>
    <t>Прочие доходы от оказания платных услуг ( работ) получателями средств бюджетов муниципальных районов</t>
  </si>
  <si>
    <t>1  14 00000 00 0000 000</t>
  </si>
  <si>
    <t>1  14 06013 05 0000 430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</si>
  <si>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межселенческих территорий муниципальных районов</t>
  </si>
  <si>
    <t xml:space="preserve"> 1 16 00000 00 0000 000</t>
  </si>
  <si>
    <t>ШТРАФЫ, САНКЦИИ, ВОЗМЕЩЕНИЕ УЩЕРБА</t>
  </si>
  <si>
    <t xml:space="preserve"> 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</si>
  <si>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</si>
  <si>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</si>
  <si>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</si>
  <si>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</si>
  <si>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</si>
  <si>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</si>
  <si>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от других бюджетов бюджетной системы Российской Федерации</t>
  </si>
  <si>
    <t>2 02 01001 05 0000 151</t>
  </si>
  <si>
    <t>Дотации на выравнивание бюджетной обеспеченности</t>
  </si>
  <si>
    <t>2 02 01003 05 0000 151</t>
  </si>
  <si>
    <t>Дотации на поддержку мер по обеспечению сбалансированности бюджетов</t>
  </si>
  <si>
    <t>2 02 02000 00 0000 151</t>
  </si>
  <si>
    <t>Субсидии бюджетам субъектов Российской Федерации и муниципальных образований</t>
  </si>
  <si>
    <t>2 02 02999 05 0000 151</t>
  </si>
  <si>
    <t>Субсидии на долевое финансирование расходов на оплату коммунальных услуг ( в отношении расходов по оплате электрической и тепловой энергии, водоснабжения), приобретение котельно-печного топлива для казенных, бюджетных и автономных учреждений</t>
  </si>
  <si>
    <t>Субсидии на закупку и доставки угля учреждениям расположенных в труднодоступных населенных пунктах</t>
  </si>
  <si>
    <t>Субсидии на долевое финансирование подготовки документов территориального планирования</t>
  </si>
  <si>
    <t>Субсидии на оздоровление детей и подростков</t>
  </si>
  <si>
    <t>2 02 03000 00 0000 151</t>
  </si>
  <si>
    <t>Субвенции бюджетам субъектов Российской Федерации и муниципальных образований</t>
  </si>
  <si>
    <t>2 02 03001 05 0000 151</t>
  </si>
  <si>
    <t>Субвенции на оплату жилищно-коммунальных услуг отдельным категориям граждан</t>
  </si>
  <si>
    <t>2 02 03024 05 0000 151</t>
  </si>
  <si>
    <t>Субвенции на реализацию Закона Республики Тыва " О предоставлении органам местного самоуправления муниципальных районов и городских округов на территории Республики Тыва субвенций на реализацию общеобразовательных программ в области общего образования</t>
  </si>
  <si>
    <t>Субвенции на реализацию Закона Республики Тыва " О предоставлении органам местного самоуправления муниципальных районов и городских округов на территории Республики Тыва субвенций на реализацию образовательных программ в области дошкольного образования</t>
  </si>
  <si>
    <t>Субвенции на реализацию Закона Республики Тыва " О мерах социальной поддержки ветеранов труда и труженников тыла"</t>
  </si>
  <si>
    <t>Субвенции на реализацию Закона Республики Тыва " О порядке назначения и выплаты ежемесячного пособия на ребенка"</t>
  </si>
  <si>
    <t>Субвенции на реализацию Закона Республики Тыва " О наделении органов местного самоуправления муниципальных районов отдельными государственными полномочиями по расчету и предоставлению дотаций поселениям Республики Тыва за счет средств республиканского бюджета Республики Тыва"</t>
  </si>
  <si>
    <t>Субвенции на осуществление государственных полномочий по установлению запрета на розничную продажу алкогольной продукции в РТ</t>
  </si>
  <si>
    <t>2 02 03015 05 0000 151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</si>
  <si>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</si>
  <si>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2 02 03029 05 0000 151</t>
  </si>
  <si>
    <t>Субвенции на компенсацию части родительской платы за содержание ребенка в муниципальных образовательных учреждениях, реализующих основную образовательную программу дошкольного образования</t>
  </si>
  <si>
    <t>Субвенции на обеспечение выполнения передаваемых государственных полномочий в соответствии с действующим законодательством по расчету предоставления жилищных субсидий гражданам</t>
  </si>
  <si>
    <t>Субвенции на обеспечение равной доступности услуг общественного транспорта для отдельных категорий граждан</t>
  </si>
  <si>
    <t>Субвенции на осуществление переданных полномочий по комиссии по делам несовершеннолетних</t>
  </si>
  <si>
    <t>Субвенции на осуществление государственных полномочий по созданию, организации и обеспечению деятельности административных комиссий</t>
  </si>
  <si>
    <t>2 02 03022 05 0000 151</t>
  </si>
  <si>
    <t>Субвенции на предоставление гражданам субсидий на оплату жилого помещения и коммунальных услуг</t>
  </si>
  <si>
    <t>Субвенции на реализацию Закона РТ " О погребении и похоронном деле в РТ"</t>
  </si>
  <si>
    <t>2 02 03122 05 0000 151</t>
  </si>
  <si>
    <t xml:space="preserve">Субвенции на выплату государственных пособий лицам, не подлежащим обязательному социальному страхованию на случай временной нетрудоспособности и в связи с ликвидацией организаций( прекращение деятельности, полномочий физическими лицами), в соответствии с ФЗ от 19 мая 1995 года " 81-ФЗ" " О государственных пособиях гражданам, имеющим детей" </t>
  </si>
  <si>
    <t>2 02 04000 00 0000 000</t>
  </si>
  <si>
    <t>Иные межбюджетные трансферты</t>
  </si>
  <si>
    <t>2 02 04052 05 0000 151</t>
  </si>
  <si>
    <t>Межбюджетные трансферты на комплектование книжных фондов</t>
  </si>
  <si>
    <t>2 02 04014 05 0000 151</t>
  </si>
  <si>
    <t>Межбюджетные трансферты, передаваемые бюджетам муниципальных районов из бюджетам поселений  на осуществление части полномочий по решению вопросов местного значения в соответствии заключенным соглашением</t>
  </si>
  <si>
    <t xml:space="preserve">ИТОГО ДОХОДОВ </t>
  </si>
  <si>
    <t>(тыс.рублей)</t>
  </si>
  <si>
    <t>Наименование</t>
  </si>
  <si>
    <t>РЗ</t>
  </si>
  <si>
    <t>ПР</t>
  </si>
  <si>
    <t>ЦСР</t>
  </si>
  <si>
    <t>ВР</t>
  </si>
  <si>
    <t>Уточненный бюджет</t>
  </si>
  <si>
    <t>В С Е Г О</t>
  </si>
  <si>
    <t xml:space="preserve">Программные расходы </t>
  </si>
  <si>
    <t>МП "Безопасность в Тес-Хемском кожууне"</t>
  </si>
  <si>
    <t>03</t>
  </si>
  <si>
    <t>ПМП " Предупреждение и ликвидация последствий чрезвычайных ситуаций, реализация мер пожарной безопасности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</si>
  <si>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</si>
  <si>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</si>
  <si>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Прочая закупка товаров, работ и услуг для государственных (муниципальных) нужд</t>
  </si>
  <si>
    <t xml:space="preserve">ПМП "Профилактика правонарушений в муниципальном образовании "Тес-Хемский кожуун Республики Тыва" на 2015-2017 годы </t>
  </si>
  <si>
    <t>ПМП "Повышение безопасности дорожного движения"</t>
  </si>
  <si>
    <t>МП " Создание условий для устойчивого экономического развития"</t>
  </si>
  <si>
    <t>04</t>
  </si>
  <si>
    <t>О0</t>
  </si>
  <si>
    <t xml:space="preserve">   </t>
  </si>
  <si>
    <t>05</t>
  </si>
  <si>
    <t>Социальное обеспечение и иные выплаты населению</t>
  </si>
  <si>
    <t>12</t>
  </si>
  <si>
    <t>О5</t>
  </si>
  <si>
    <t>О3</t>
  </si>
  <si>
    <t>Муниципальная программа " Развитие образования и воспитание в Тес-Хемском кожууне 2015-2017 г.г."</t>
  </si>
  <si>
    <t>07</t>
  </si>
  <si>
    <t>ПМП " Развитие дошкольного образования"</t>
  </si>
  <si>
    <t>О1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</si>
  <si>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</si>
  <si>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</si>
  <si>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</si>
  <si>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</si>
  <si>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</si>
  <si>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</si>
  <si>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автономным учреждениям</t>
  </si>
  <si>
    <t>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</si>
  <si>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</si>
  <si>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</si>
  <si>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ПМП " Развитие общего образования"</t>
  </si>
  <si>
    <t>02</t>
  </si>
  <si>
    <t>Школы - детские сады, школы начальные, неполные средние и средние</t>
  </si>
  <si>
    <t>Обеспечение деятельности подведомственных учреждений</t>
  </si>
  <si>
    <t>ПМП " Дополнительное образование и воспитание детей"</t>
  </si>
  <si>
    <t>ПМП " Отдых и оздоровление детей"</t>
  </si>
  <si>
    <t>Мероприятия по проведению оздоровительной кампании детей</t>
  </si>
  <si>
    <t>Оздоровление детей</t>
  </si>
  <si>
    <t>МП " Развитие культуры Тес-Хемского кожууна на 2015-2016 годы"</t>
  </si>
  <si>
    <t>08</t>
  </si>
  <si>
    <t>01</t>
  </si>
  <si>
    <t>06 0 0000</t>
  </si>
  <si>
    <t>ПМП " Организация досуга и предоставление услуг организаций культуры"</t>
  </si>
  <si>
    <t>ПМП " Библиотечное обслуживание населения"</t>
  </si>
  <si>
    <t>Развитие физической культуры и спорта в Тес-Хемском кожууне на 2015-2016 годы</t>
  </si>
  <si>
    <t>11</t>
  </si>
  <si>
    <t>200</t>
  </si>
  <si>
    <t>240</t>
  </si>
  <si>
    <t>244</t>
  </si>
  <si>
    <t>Непрограммные направления расходов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</si>
  <si>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</si>
  <si>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</si>
  <si>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 xml:space="preserve">         </t>
  </si>
  <si>
    <t>Председатель администрации муниципального района</t>
  </si>
  <si>
    <t>Фонд оплаты труда государственных (муниципальных) органов и взносы по обязательному социальному страхованию</t>
  </si>
  <si>
    <t>100</t>
  </si>
  <si>
    <t>Расходы на выплаты персоналу государственных (муниципальных) органов</t>
  </si>
  <si>
    <t>120</t>
  </si>
  <si>
    <t>Фонд оплаты труда и страховые взносы</t>
  </si>
  <si>
    <t>121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</si>
  <si>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</si>
  <si>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Аппарат представительного органа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</si>
  <si>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</si>
  <si>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фнукций представительного органа муниципального образования</t>
  </si>
  <si>
    <t>Закупка товаров, работ, услуг в сфере информационно-коммуникационных услуг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</si>
  <si>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</si>
  <si>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</si>
  <si>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Аппарат исполнительного органа муниципального образования</t>
  </si>
  <si>
    <t>Иные выплаты персоналу, за исключением фонда оплаты труда</t>
  </si>
  <si>
    <t>122</t>
  </si>
  <si>
    <t>Расходы на обеспечение функций исполнительного органа муниципального образования</t>
  </si>
  <si>
    <t>242</t>
  </si>
  <si>
    <t>Иные бюджетные ассигнования</t>
  </si>
  <si>
    <t>800</t>
  </si>
  <si>
    <t>Уплата налогов, сборов, обязательных платежей в бюджетную систему Российской Федерации, взносов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</si>
  <si>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</si>
  <si>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</si>
  <si>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</si>
  <si>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</si>
  <si>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</si>
  <si>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</si>
  <si>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Контрольно-счетный орган</t>
  </si>
  <si>
    <t>Расходы на обеспечение функций контрольно-счетного органа муниципального образования</t>
  </si>
  <si>
    <t>Финансовый орган муниципального образования</t>
  </si>
  <si>
    <t>Расходы на обеспечение функций финансового органа муниципального образования</t>
  </si>
  <si>
    <t>852</t>
  </si>
  <si>
    <t>Обеспечение выборов и референдумов</t>
  </si>
  <si>
    <t>Проведение выборов и референдумов</t>
  </si>
  <si>
    <t>Резервные фонды</t>
  </si>
  <si>
    <t xml:space="preserve">Резервный фонд исполнительного органа </t>
  </si>
  <si>
    <t>Резервные средства</t>
  </si>
  <si>
    <t>870</t>
  </si>
  <si>
    <t>Другие общегосударственные вопросы</t>
  </si>
  <si>
    <t>Иные безвозмездные и безвозвратные перечисления</t>
  </si>
  <si>
    <t>Мероприятия по установлению запрета на розничную продажу алкогольной продукции РТ</t>
  </si>
  <si>
    <t>Безвозмездные перечисления бюджетам</t>
  </si>
  <si>
    <t>Перечисления другим бюджетам бюджетной системы</t>
  </si>
  <si>
    <t>Субвенции на осуществление переданных полномочий по созданию, организации и обеспечению деятельности административных комиссий в Республике Тыва</t>
  </si>
  <si>
    <t>Расходы на выплаты 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</si>
  <si>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Учреждения по обеспечению хозяйственного обслуживания</t>
  </si>
  <si>
    <t>Расходы на выплаты персоналу казенных учреждений</t>
  </si>
  <si>
    <t>Национальная оборона</t>
  </si>
  <si>
    <t xml:space="preserve">  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</si>
  <si>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</si>
  <si>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</si>
  <si>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Субвенции на осуществление воинского учета</t>
  </si>
  <si>
    <t>500</t>
  </si>
  <si>
    <t>Субвенции</t>
  </si>
  <si>
    <t>530</t>
  </si>
  <si>
    <t>Национальная безопасность и правоохранительная деятельность</t>
  </si>
  <si>
    <t>Защита насления и территории от чрезвычайных ситуаций природного и техногенного характера, гражданская оборона</t>
  </si>
  <si>
    <t>О9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</si>
  <si>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</si>
  <si>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</si>
  <si>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Национальная экономика</t>
  </si>
  <si>
    <t>Сельское хозяйство и рыболовство</t>
  </si>
  <si>
    <t>Расходы на выплаты персоналу муниципальных органов</t>
  </si>
  <si>
    <t>Реализация государственных функций в области национальной экономики</t>
  </si>
  <si>
    <t>Мероприятия по землеустройству и землепользования</t>
  </si>
  <si>
    <t>Дорожное хозяйство (дорожные фонды)</t>
  </si>
  <si>
    <t>Реконструкция и ремонт муниципальной дороги</t>
  </si>
  <si>
    <t>Другие вопросы в области национальной экономики</t>
  </si>
  <si>
    <t>Образование</t>
  </si>
  <si>
    <t>Профессиональная подготовка, переподготовка и повышение квалификации</t>
  </si>
  <si>
    <t>Учебные заведения и курсы по переподготовке кадров</t>
  </si>
  <si>
    <t>Переподготовка и повышение квалификации кадров</t>
  </si>
  <si>
    <t>Другие вопросы в области образования</t>
  </si>
  <si>
    <t>09</t>
  </si>
  <si>
    <t>Образование и организация деятельности комиссий по делам несовершеннолетних</t>
  </si>
  <si>
    <t>Мероприятия в области поддержки молодых талантов</t>
  </si>
  <si>
    <t xml:space="preserve">Проведение культурно-массовых и спортивных мероприятий 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</si>
  <si>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</si>
  <si>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Культура и кинематография</t>
  </si>
  <si>
    <t>Другие вопросы в области культуры, кинематографии</t>
  </si>
  <si>
    <t>Социальная политика</t>
  </si>
  <si>
    <t>10</t>
  </si>
  <si>
    <t>Социальное обеспечение населения</t>
  </si>
  <si>
    <t>Федеральный закон от 12 января 1996 г. № 8-ФЗ "О погребении и похоронном деле"</t>
  </si>
  <si>
    <t>Публичные нормативные социальные выплаты гражданам</t>
  </si>
  <si>
    <t>Пособия, компенсации, меры социальной поддержки населения по публичным нормативным обязательствам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</si>
  <si>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Республики Тыва</t>
  </si>
  <si>
    <t>Оплата жилищно-коммунальных услуг отдельным категориям граждан</t>
  </si>
  <si>
    <t>Предоставление гражданам субсидий на оплату жилого помещения и коммунальных услуг</t>
  </si>
  <si>
    <t>Ежемесячное пособие на ребенка</t>
  </si>
  <si>
    <t>Обеспечение мер социальной поддержки ветеранов труда и тружеников тыла</t>
  </si>
  <si>
    <t>Государственное пособие лицам, не подлежащим обязательному социальному страхованию на случай временной нетрудоспособности и в связи с материнством, и лицам, уврленным в связи с ликвидацией организаций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</si>
  <si>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</si>
  <si>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</si>
  <si>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Меры социальной поддержки населения по публичным нормативным обязательствам</t>
  </si>
  <si>
    <t>Другие вопросы в области социальной политики</t>
  </si>
  <si>
    <t>Расходы на обеспечение функций органов местного самоуправления</t>
  </si>
  <si>
    <t>Реализация государственных функций в области социальной политики</t>
  </si>
  <si>
    <t>Средства массовой информации</t>
  </si>
  <si>
    <t>Периодическая печать и издательства</t>
  </si>
  <si>
    <t>Периодические издания, учрежденные органами законодательной и исполнительной власти</t>
  </si>
  <si>
    <t>Обслуживание государственного и муниципального долга</t>
  </si>
  <si>
    <t>13</t>
  </si>
  <si>
    <t>Обслуживание внутреннего государственного и муниципального долга</t>
  </si>
  <si>
    <t>Процентные платежи по долговым обязательствам</t>
  </si>
  <si>
    <t xml:space="preserve">Процентные платежи по государственному долгу </t>
  </si>
  <si>
    <t>Обслуживание государственного (муниципального) долга</t>
  </si>
  <si>
    <t>700</t>
  </si>
  <si>
    <t>Обслуживание государственного (муниципального) долга Республики Тыва</t>
  </si>
  <si>
    <t>720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</si>
  <si>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</si>
  <si>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</si>
  <si>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</si>
  <si>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обеспечености</t>
  </si>
  <si>
    <t>Дотация на выравнивание бюджетной обеспеченности сельских из районного фонда финансовой поддержки</t>
  </si>
  <si>
    <t>510</t>
  </si>
  <si>
    <t>Дотации на выравнивание уровня бюджетной обеспеченности субъектов Российской Федерации и муниципальных образований</t>
  </si>
  <si>
    <t>511</t>
  </si>
  <si>
    <t>Мин</t>
  </si>
  <si>
    <t>Местный Хурал представителей</t>
  </si>
  <si>
    <t>Администрация Тес-Хемского кожууна</t>
  </si>
  <si>
    <t>Функционирование местных администраций</t>
  </si>
  <si>
    <t>Резервный фонд исполнительного органа государственной власти Республики Тыва</t>
  </si>
  <si>
    <t>Жилищно-коммунальное хозяйство</t>
  </si>
  <si>
    <t>Физическая культура и спорт</t>
  </si>
  <si>
    <t>Финансовое управление администрации Тес-Хемского кожууна</t>
  </si>
  <si>
    <t>Управление труда и социального развития</t>
  </si>
  <si>
    <t>О98</t>
  </si>
  <si>
    <t>Управление культуры и туризма Тес-Хемского кожууна</t>
  </si>
  <si>
    <t>Культура</t>
  </si>
  <si>
    <t>Муниципальная программа</t>
  </si>
  <si>
    <t xml:space="preserve">Муниципальная программа </t>
  </si>
  <si>
    <t>Таблица 1</t>
  </si>
  <si>
    <t>№ п/п</t>
  </si>
  <si>
    <t xml:space="preserve">Наименование </t>
  </si>
  <si>
    <t>Администрация сумона Чыргаланды</t>
  </si>
  <si>
    <t>Администрация сумона Берт-Даг</t>
  </si>
  <si>
    <t>Администрация сумона Кызыл-Чыраа</t>
  </si>
  <si>
    <t>Администрация сумона О-Шынаа</t>
  </si>
  <si>
    <t>Администрация сумона У-Шынаа</t>
  </si>
  <si>
    <t>Администрация сумона Шуурмак</t>
  </si>
  <si>
    <t>Итого</t>
  </si>
  <si>
    <t>№</t>
  </si>
  <si>
    <t>Наименование ОМСУ, где нет военного комиссариата</t>
  </si>
  <si>
    <t>Тес-Хемский район</t>
  </si>
  <si>
    <t>Исполнение</t>
  </si>
  <si>
    <t>% исполнения</t>
  </si>
  <si>
    <t xml:space="preserve">к Решению Хурала представителей </t>
  </si>
  <si>
    <t xml:space="preserve">к Решению Хурала представителей                            </t>
  </si>
  <si>
    <t xml:space="preserve">к Решению Хурала представителей  </t>
  </si>
  <si>
    <t xml:space="preserve">ИСПОЛНЕНИЯ ВЕДОМСТВЕННЫХ СТРУКТУР РАСХОДОВ </t>
  </si>
  <si>
    <t>к Решению Хурала представителей</t>
  </si>
  <si>
    <t>ИСПОЛНЕНИЕ</t>
  </si>
  <si>
    <t xml:space="preserve">об исполнении "О кожуунном бюджете муниципального района </t>
  </si>
  <si>
    <t>"Тес-Хемский кожуун РТ" на 2016 год"</t>
  </si>
  <si>
    <t>1 05 02000 02 0000 110</t>
  </si>
  <si>
    <t>1 06 00000 00 0000 000</t>
  </si>
  <si>
    <t>Субвенции на компенсацию расходов на оплату жилых помещений, отопления и освящения педагогическим работникам, проживающими и работающим в сельской месности</t>
  </si>
  <si>
    <t>Субвенции на осуществление полномочий по проведению Всероссийской сельскохозяйственной переписи в 2016 году</t>
  </si>
  <si>
    <t>Субвенции на составление (изменение) списков кандидатов в присяжные заседатели федеральных судов общей юридикции в Российской Федерации</t>
  </si>
  <si>
    <t>Межбюджетные трансферты на государственную поддержку муниципальных учреждений культуры, находящихся на территориях сельских поселений</t>
  </si>
  <si>
    <t xml:space="preserve">Субсидии на создание в общеобразовательных учреждениях,расположенных в сельской местности, условий для занятий физической культурой и спорта </t>
  </si>
  <si>
    <t>2 02 02215 05 0000 151</t>
  </si>
  <si>
    <t>Приложение 6</t>
  </si>
  <si>
    <t xml:space="preserve">об исполнении " О кожуунном бюджете муниципального района </t>
  </si>
  <si>
    <t>"Тес-Хемский кожуун РТ"на 2016 год"</t>
  </si>
  <si>
    <t>ИСПОЛНЕНИЯ БЮДЖЕТНЫХ АССИГНОВАНИЙ ПО РАЗДЕЛАМ, ПОДРАЗДЕЛАМ, ЦЕЛЕВЫМ СТАТЬЯМ И ГРУППАМ ВИДОВ РАСХОДОВ КЛАССИФИКАЦИИ РАСХОДОВ КОЖУУННОГО БЮДЖЕТА за 1 полугодие 2016 года</t>
  </si>
  <si>
    <t>03 1 52 25400</t>
  </si>
  <si>
    <t>04 0 00 0000</t>
  </si>
  <si>
    <t>МП"Развитие сельского хозяйства и расширение рынка сельскохозяйственной продукции в Тес-Хемском кожуун на 2016 год"</t>
  </si>
  <si>
    <t>04 1 02 17200</t>
  </si>
  <si>
    <t>07 0 00 00000</t>
  </si>
  <si>
    <t>07 1 01 76020</t>
  </si>
  <si>
    <t>07 1 05 37500</t>
  </si>
  <si>
    <t>07 6 06 75040</t>
  </si>
  <si>
    <t>Реализация молодежной политики в Тес-хемском кожууне на 2016-2017 годы</t>
  </si>
  <si>
    <t>07 1 07 07701</t>
  </si>
  <si>
    <t>08 1 06 17600</t>
  </si>
  <si>
    <t>08 1 06 27600</t>
  </si>
  <si>
    <t>Межбюджетные трансферты на комплектование книжных фондов библиотек муниципальных образование</t>
  </si>
  <si>
    <t>08 1 02 51440</t>
  </si>
  <si>
    <t>Реализация программы здравохранение в Тес-хемском кожууне на 2016-2017 годы</t>
  </si>
  <si>
    <t>09 1 01 22010</t>
  </si>
  <si>
    <t>11 1 07 07700</t>
  </si>
  <si>
    <t>01 1 78 50000</t>
  </si>
  <si>
    <t>01 1 78 50011</t>
  </si>
  <si>
    <t>01 1 79 50000</t>
  </si>
  <si>
    <t>01 1 79 50011</t>
  </si>
  <si>
    <t>01 1 79 50019</t>
  </si>
  <si>
    <t>01 1 79 60000</t>
  </si>
  <si>
    <t>01 1 79 60011</t>
  </si>
  <si>
    <t>01 1 78 60000</t>
  </si>
  <si>
    <t>01 1 78 60011</t>
  </si>
  <si>
    <t>01 1 78 60019</t>
  </si>
  <si>
    <t>Уплата иных платежей</t>
  </si>
  <si>
    <t>Судебная система</t>
  </si>
  <si>
    <t>92 0 0051200</t>
  </si>
  <si>
    <t>01 1 79 80000</t>
  </si>
  <si>
    <t>01 1 79 80011</t>
  </si>
  <si>
    <t>01 1 79 80019</t>
  </si>
  <si>
    <t>01 1 80 040000</t>
  </si>
  <si>
    <t>01 1 80 040011</t>
  </si>
  <si>
    <t>01 1 80 040019</t>
  </si>
  <si>
    <t>01 7 94 50019</t>
  </si>
  <si>
    <t>01 1 97 50400</t>
  </si>
  <si>
    <t>97 0 00 76050</t>
  </si>
  <si>
    <t>97 0 00 76130</t>
  </si>
  <si>
    <t>01 3 78 70011</t>
  </si>
  <si>
    <t>99 9 00 51180</t>
  </si>
  <si>
    <t>03 1 09 17016</t>
  </si>
  <si>
    <t>04 1 78 80000</t>
  </si>
  <si>
    <t>04 1 78 80011</t>
  </si>
  <si>
    <t>04 1 78 80019</t>
  </si>
  <si>
    <t>04 1 05 17006</t>
  </si>
  <si>
    <t>Субвенция на осуществление полномочий по проведению Всероссийской сельскохозяйственной переписи</t>
  </si>
  <si>
    <t>99 9 00 53910</t>
  </si>
  <si>
    <t>04 1 07 55505</t>
  </si>
  <si>
    <t>16 0 01 75030</t>
  </si>
  <si>
    <t>05 1 04 27400</t>
  </si>
  <si>
    <t>07 1 87 77800</t>
  </si>
  <si>
    <t>07 1 87 77900</t>
  </si>
  <si>
    <t>07 1 87 77911</t>
  </si>
  <si>
    <t>97 0 00 76100</t>
  </si>
  <si>
    <t>07 1 01 47250</t>
  </si>
  <si>
    <t>07 1 01 47020</t>
  </si>
  <si>
    <t>07 1 87 77959</t>
  </si>
  <si>
    <t>08 4 87 80211</t>
  </si>
  <si>
    <t>08 4 87 74559</t>
  </si>
  <si>
    <t>01 1 03 76120</t>
  </si>
  <si>
    <t>24 1 02 76100</t>
  </si>
  <si>
    <t>01 1 00 52500</t>
  </si>
  <si>
    <t>01 1 00 76030</t>
  </si>
  <si>
    <t>10 3 01 76070</t>
  </si>
  <si>
    <t>01 1 01 76060</t>
  </si>
  <si>
    <t>10 3 06 53800</t>
  </si>
  <si>
    <t>Субвенция на коспенсацию расходов на оплату жилых помещений,отопления и освещения педагогическими работникам,проживающим и работающим в сельской местности</t>
  </si>
  <si>
    <t>87 2 00 76140</t>
  </si>
  <si>
    <t>07 1 04 76090</t>
  </si>
  <si>
    <t>10 1 86 70400</t>
  </si>
  <si>
    <t>10 1 86 70411</t>
  </si>
  <si>
    <t>10 1 86 70419</t>
  </si>
  <si>
    <t>01 1 00 76040</t>
  </si>
  <si>
    <t>12 1 09 17560</t>
  </si>
  <si>
    <t>13 1 09 27003</t>
  </si>
  <si>
    <t>13 1 02 70010</t>
  </si>
  <si>
    <t>Социальные выплаты гражданам, кроме публичных нормативных социальных выплат</t>
  </si>
  <si>
    <t>Субсидии гражданам на приобретение жилья</t>
  </si>
  <si>
    <t>Благоустройство</t>
  </si>
  <si>
    <t>Иные работы и услуги</t>
  </si>
  <si>
    <t>07 0 65 45070</t>
  </si>
  <si>
    <t>Субсидии на создание в общеобразовательных организациях, расположенных в сельской местности, условий для занятия физической культурой и спортом</t>
  </si>
  <si>
    <t>07 2 01 75220</t>
  </si>
  <si>
    <t>07 2 01 50970</t>
  </si>
  <si>
    <t>08 5 00 51470</t>
  </si>
  <si>
    <t>Благоустровйство</t>
  </si>
  <si>
    <t>Молодежная политика и оздоровление детей</t>
  </si>
  <si>
    <t>МП "Реализация молодежной политики в Тес-хемском кожууне на 2016-2017 годы"</t>
  </si>
  <si>
    <t>Здравоохранение</t>
  </si>
  <si>
    <t>МП "Реализация программы здравохранение в Тес-хемском кожууне на 2016-2017 годы"</t>
  </si>
  <si>
    <t>12 2 09 17560</t>
  </si>
  <si>
    <t>08 0 00 00000</t>
  </si>
  <si>
    <t>Межбюджетные трансферты на комплектование книжных фондов библиотек муниципальных образований</t>
  </si>
  <si>
    <t>Приложение 8</t>
  </si>
  <si>
    <t xml:space="preserve">"Тес-Хемский кожуун РТ" на 2016 год" </t>
  </si>
  <si>
    <t>КОЖУУННОГО БЮДЖЕТА за 1 полугодие 2016 года</t>
  </si>
  <si>
    <t>Приложение 10</t>
  </si>
  <si>
    <t xml:space="preserve"> за 1 полугодие 2016 года дотаций на выравнивание бюджетной обеспеченности бюджетам сельских поселенияй</t>
  </si>
  <si>
    <t>Таблица  2</t>
  </si>
  <si>
    <t>приложения 10</t>
  </si>
  <si>
    <t>за 1 полугодие 2016 года субвенций на осуществление первичного воинского учета на территориях, где отсутствуют военные комиссариаты</t>
  </si>
  <si>
    <t>МП "Безопасность в Тес-Хемском кожууне на 2015-2017 годы"</t>
  </si>
  <si>
    <t>МП " Развитие образования и воспитание в Тес-Хемском кожууне 2015-2017 г.г."</t>
  </si>
  <si>
    <t>МП"Реализация молодежной политики в Тес-хемском кожууне на 2016-2017 годы"</t>
  </si>
  <si>
    <t xml:space="preserve"> МП" Развитие культуры Тес-Хемского кожууна на 2015-2016 годы"</t>
  </si>
  <si>
    <t>МП"Реализация программы здравохранение в Тес-хемском кожууне на 2016-2017 годы"</t>
  </si>
  <si>
    <t>МП"Развитие физической культуры и спорта в Тес-Хемском кожууне" на 2015-2016 годы</t>
  </si>
  <si>
    <t>Приложение 9</t>
  </si>
  <si>
    <t xml:space="preserve">кожуунных программ муниципального района "Тес-Хемский кожуун Республики Тыва"  за 1 полугодие 2016 года </t>
  </si>
  <si>
    <t xml:space="preserve">Приложение 3 </t>
  </si>
  <si>
    <t xml:space="preserve"> ИСПОЛНЕНИЯ ПОСТУПЛЕНИЯ ДОХОДОВ В БЮДЖЕТ МУНИЦИПАЛЬНОГО РАЙОНА "ТЕС-ХЕМСКИЙ КОЖУУН РТ" за 1 полугодие 2016 года</t>
  </si>
  <si>
    <t>МП"Развитие сельского хозяйства и расширение рынка сельскохозяйственной продукции в Тес-Хемском кожууне на 2016 год"</t>
  </si>
  <si>
    <t>07 2 01 76020</t>
  </si>
  <si>
    <t>07 6 06 54570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</si>
</sst>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[$-F800]dddd\,\ mmmm\ dd\,\ yyyy"/>
    <numFmt numFmtId="165" formatCode="_(* #,##0.00_);_(* \(#,##0.00\);_(* &quot;-&quot;??_);_(@_)"/>
    <numFmt numFmtId="166" formatCode="_-* #,##0.0_р_._-;\-* #,##0.0_р_._-;_-* &quot;-&quot;??_р_._-;_-@_-"/>
    <numFmt numFmtId="167" formatCode="_-* #,##0_р_._-;\-* #,##0_р_._-;_-* &quot;-&quot;??_р_._-;_-@_-"/>
    <numFmt numFmtId="168" formatCode="#,##0.0_ ;[Red]\-#,##0.0\ "/>
    <numFmt numFmtId="169" formatCode="#,##0.0"/>
    <numFmt numFmtId="170" formatCode="0.0"/>
  </numFmts>
  <fonts count="4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1"/>
      <name val="Arial"/>
      <family val="2"/>
      <charset val="204"/>
    </font>
    <font>
      <b/>
      <i/>
      <sz val="9"/>
      <name val="Arial"/>
      <family val="2"/>
      <charset val="204"/>
    </font>
    <font>
      <b/>
      <sz val="8"/>
      <color indexed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1" fillId="0" borderId="0"/>
    <xf numFmtId="0" fontId="3" fillId="0" borderId="0"/>
    <xf numFmtId="0" fontId="3" fillId="0" borderId="0"/>
    <xf numFmtId="165" fontId="1" fillId="0" borderId="0" applyFont="0" applyFill="0" applyBorder="0" applyAlignment="0" applyProtection="0"/>
    <xf numFmtId="0" fontId="3" fillId="0" borderId="0"/>
    <xf numFmtId="0" fontId="3" fillId="0" borderId="0"/>
  </cellStyleXfs>
  <cellXfs count="213">
    <xf numFmtId="0" fontId="0" fillId="0" borderId="0" xfId="0"/>
    <xf numFmtId="0" fontId="2" fillId="0" borderId="0" xfId="1" applyFont="1" applyFill="1" applyAlignment="1">
      <alignment horizontal="center"/>
    </xf>
    <xf numFmtId="0" fontId="3" fillId="0" borderId="0" xfId="2"/>
    <xf numFmtId="0" fontId="4" fillId="0" borderId="0" xfId="0" applyFont="1" applyFill="1" applyAlignment="1">
      <alignment horizontal="right"/>
    </xf>
    <xf numFmtId="0" fontId="2" fillId="0" borderId="0" xfId="3" applyFont="1" applyFill="1"/>
    <xf numFmtId="164" fontId="2" fillId="0" borderId="0" xfId="3" applyNumberFormat="1" applyFont="1" applyFill="1"/>
    <xf numFmtId="0" fontId="4" fillId="0" borderId="0" xfId="1" applyFont="1" applyFill="1" applyAlignment="1">
      <alignment horizontal="right"/>
    </xf>
    <xf numFmtId="0" fontId="5" fillId="0" borderId="0" xfId="3" applyFont="1" applyFill="1"/>
    <xf numFmtId="0" fontId="2" fillId="0" borderId="0" xfId="3" applyFont="1" applyFill="1" applyAlignment="1">
      <alignment horizontal="right"/>
    </xf>
    <xf numFmtId="0" fontId="5" fillId="0" borderId="1" xfId="3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top" wrapText="1"/>
    </xf>
    <xf numFmtId="0" fontId="2" fillId="0" borderId="2" xfId="3" applyFont="1" applyFill="1" applyBorder="1" applyAlignment="1">
      <alignment horizontal="center"/>
    </xf>
    <xf numFmtId="0" fontId="2" fillId="0" borderId="1" xfId="3" applyFont="1" applyFill="1" applyBorder="1" applyAlignment="1">
      <alignment horizontal="center"/>
    </xf>
    <xf numFmtId="0" fontId="6" fillId="0" borderId="0" xfId="3" applyFont="1" applyFill="1" applyAlignment="1">
      <alignment vertical="top" wrapText="1"/>
    </xf>
    <xf numFmtId="0" fontId="6" fillId="0" borderId="0" xfId="3" applyFont="1" applyFill="1"/>
    <xf numFmtId="0" fontId="7" fillId="0" borderId="0" xfId="3" applyFont="1" applyFill="1" applyBorder="1" applyAlignment="1">
      <alignment horizontal="center" vertical="top" wrapText="1"/>
    </xf>
    <xf numFmtId="0" fontId="5" fillId="0" borderId="0" xfId="3" applyFont="1" applyFill="1" applyAlignment="1">
      <alignment vertical="top" wrapText="1"/>
    </xf>
    <xf numFmtId="166" fontId="5" fillId="0" borderId="0" xfId="4" applyNumberFormat="1" applyFont="1" applyFill="1" applyBorder="1" applyAlignment="1">
      <alignment horizontal="center" vertical="center" wrapText="1"/>
    </xf>
    <xf numFmtId="167" fontId="5" fillId="0" borderId="0" xfId="4" applyNumberFormat="1" applyFont="1" applyFill="1" applyBorder="1" applyAlignment="1">
      <alignment horizontal="center" vertical="center" wrapText="1"/>
    </xf>
    <xf numFmtId="0" fontId="8" fillId="0" borderId="0" xfId="3" applyFont="1" applyFill="1" applyBorder="1" applyAlignment="1">
      <alignment horizontal="center" vertical="top" wrapText="1"/>
    </xf>
    <xf numFmtId="0" fontId="2" fillId="0" borderId="0" xfId="3" applyFont="1" applyFill="1" applyAlignment="1">
      <alignment vertical="top" wrapText="1"/>
    </xf>
    <xf numFmtId="167" fontId="2" fillId="0" borderId="0" xfId="4" applyNumberFormat="1" applyFont="1" applyFill="1" applyBorder="1" applyAlignment="1">
      <alignment horizontal="center" vertical="center" wrapText="1"/>
    </xf>
    <xf numFmtId="3" fontId="7" fillId="0" borderId="0" xfId="3" applyNumberFormat="1" applyFont="1" applyFill="1" applyBorder="1" applyAlignment="1">
      <alignment horizontal="center" vertical="top" wrapText="1"/>
    </xf>
    <xf numFmtId="0" fontId="9" fillId="0" borderId="0" xfId="3" applyFont="1" applyFill="1" applyBorder="1" applyAlignment="1">
      <alignment vertical="top" wrapText="1"/>
    </xf>
    <xf numFmtId="167" fontId="9" fillId="0" borderId="0" xfId="4" applyNumberFormat="1" applyFont="1" applyFill="1" applyBorder="1" applyAlignment="1">
      <alignment horizontal="center" vertical="center" wrapText="1"/>
    </xf>
    <xf numFmtId="0" fontId="10" fillId="0" borderId="0" xfId="3" applyFont="1" applyFill="1" applyBorder="1" applyAlignment="1">
      <alignment vertical="top" wrapText="1"/>
    </xf>
    <xf numFmtId="167" fontId="10" fillId="0" borderId="0" xfId="4" applyNumberFormat="1" applyFont="1" applyFill="1" applyBorder="1" applyAlignment="1">
      <alignment horizontal="center" vertical="center" wrapText="1"/>
    </xf>
    <xf numFmtId="0" fontId="11" fillId="0" borderId="0" xfId="1" applyFont="1" applyFill="1" applyAlignment="1">
      <alignment horizontal="center" vertical="top" wrapText="1"/>
    </xf>
    <xf numFmtId="0" fontId="10" fillId="0" borderId="0" xfId="1" applyFont="1" applyFill="1" applyAlignment="1">
      <alignment vertical="top" wrapText="1"/>
    </xf>
    <xf numFmtId="0" fontId="12" fillId="0" borderId="0" xfId="1" applyFont="1" applyFill="1" applyAlignment="1">
      <alignment horizontal="center" vertical="top" wrapText="1"/>
    </xf>
    <xf numFmtId="0" fontId="2" fillId="0" borderId="0" xfId="3" applyFont="1" applyFill="1" applyAlignment="1">
      <alignment horizontal="left" wrapText="1"/>
    </xf>
    <xf numFmtId="0" fontId="9" fillId="0" borderId="0" xfId="1" applyFont="1" applyFill="1" applyAlignment="1">
      <alignment horizontal="justify" vertical="top" wrapText="1"/>
    </xf>
    <xf numFmtId="168" fontId="5" fillId="0" borderId="0" xfId="1" applyNumberFormat="1" applyFont="1" applyFill="1" applyAlignment="1">
      <alignment horizontal="right" vertical="center"/>
    </xf>
    <xf numFmtId="168" fontId="2" fillId="0" borderId="0" xfId="1" applyNumberFormat="1" applyFont="1" applyFill="1" applyAlignment="1">
      <alignment horizontal="right" vertical="center"/>
    </xf>
    <xf numFmtId="0" fontId="13" fillId="0" borderId="0" xfId="3" applyFont="1" applyFill="1" applyBorder="1" applyAlignment="1">
      <alignment horizontal="center" vertical="top" wrapText="1"/>
    </xf>
    <xf numFmtId="0" fontId="14" fillId="0" borderId="0" xfId="1" applyFont="1" applyFill="1" applyAlignment="1">
      <alignment vertical="top" wrapText="1"/>
    </xf>
    <xf numFmtId="168" fontId="15" fillId="0" borderId="0" xfId="1" applyNumberFormat="1" applyFont="1" applyFill="1" applyAlignment="1">
      <alignment horizontal="right" vertical="center"/>
    </xf>
    <xf numFmtId="0" fontId="10" fillId="0" borderId="0" xfId="1" applyFont="1" applyFill="1" applyAlignment="1">
      <alignment vertical="center" wrapText="1"/>
    </xf>
    <xf numFmtId="0" fontId="14" fillId="0" borderId="0" xfId="1" applyFont="1" applyFill="1" applyAlignment="1">
      <alignment vertical="center" wrapText="1"/>
    </xf>
    <xf numFmtId="0" fontId="2" fillId="0" borderId="0" xfId="1" applyFont="1" applyAlignment="1">
      <alignment vertical="top" wrapText="1"/>
    </xf>
    <xf numFmtId="0" fontId="10" fillId="0" borderId="0" xfId="0" applyFont="1" applyFill="1" applyAlignment="1">
      <alignment vertical="top" wrapText="1"/>
    </xf>
    <xf numFmtId="0" fontId="2" fillId="0" borderId="0" xfId="0" applyFont="1" applyAlignment="1">
      <alignment wrapText="1"/>
    </xf>
    <xf numFmtId="0" fontId="2" fillId="0" borderId="0" xfId="5" applyFont="1" applyFill="1" applyBorder="1" applyAlignment="1">
      <alignment vertical="top" wrapText="1"/>
    </xf>
    <xf numFmtId="0" fontId="15" fillId="0" borderId="0" xfId="5" applyFont="1" applyFill="1" applyBorder="1" applyAlignment="1">
      <alignment vertical="top" wrapText="1"/>
    </xf>
    <xf numFmtId="0" fontId="5" fillId="0" borderId="0" xfId="3" applyFont="1" applyFill="1" applyBorder="1" applyAlignment="1">
      <alignment horizontal="center" vertical="top" wrapText="1"/>
    </xf>
    <xf numFmtId="0" fontId="9" fillId="0" borderId="0" xfId="3" applyFont="1" applyFill="1" applyBorder="1" applyAlignment="1">
      <alignment horizontal="justify" vertical="top" wrapText="1"/>
    </xf>
    <xf numFmtId="0" fontId="2" fillId="0" borderId="0" xfId="3" applyFont="1" applyFill="1" applyAlignment="1">
      <alignment horizontal="justify"/>
    </xf>
    <xf numFmtId="168" fontId="2" fillId="0" borderId="0" xfId="3" applyNumberFormat="1" applyFont="1" applyFill="1"/>
    <xf numFmtId="0" fontId="0" fillId="0" borderId="0" xfId="0" applyAlignment="1">
      <alignment horizontal="right"/>
    </xf>
    <xf numFmtId="0" fontId="16" fillId="0" borderId="3" xfId="0" applyNumberFormat="1" applyFont="1" applyFill="1" applyBorder="1" applyAlignment="1">
      <alignment horizontal="right" vertical="center" wrapText="1"/>
    </xf>
    <xf numFmtId="0" fontId="18" fillId="0" borderId="0" xfId="0" applyFont="1"/>
    <xf numFmtId="0" fontId="19" fillId="0" borderId="0" xfId="0" applyFont="1"/>
    <xf numFmtId="169" fontId="19" fillId="0" borderId="0" xfId="0" applyNumberFormat="1" applyFont="1"/>
    <xf numFmtId="0" fontId="20" fillId="0" borderId="0" xfId="0" applyNumberFormat="1" applyFont="1" applyFill="1" applyBorder="1" applyAlignment="1">
      <alignment horizontal="left" vertical="center" wrapText="1"/>
    </xf>
    <xf numFmtId="0" fontId="20" fillId="0" borderId="0" xfId="0" applyNumberFormat="1" applyFont="1" applyFill="1" applyBorder="1" applyAlignment="1">
      <alignment horizontal="center" vertical="center" wrapText="1"/>
    </xf>
    <xf numFmtId="169" fontId="20" fillId="0" borderId="0" xfId="0" applyNumberFormat="1" applyFont="1" applyFill="1" applyBorder="1" applyAlignment="1">
      <alignment horizontal="right" vertical="center" wrapText="1"/>
    </xf>
    <xf numFmtId="0" fontId="16" fillId="0" borderId="0" xfId="0" applyNumberFormat="1" applyFont="1" applyFill="1" applyBorder="1" applyAlignment="1">
      <alignment horizontal="left" vertical="center" wrapText="1"/>
    </xf>
    <xf numFmtId="0" fontId="16" fillId="0" borderId="0" xfId="0" applyNumberFormat="1" applyFont="1" applyFill="1" applyBorder="1" applyAlignment="1">
      <alignment horizontal="center" vertical="center" wrapText="1"/>
    </xf>
    <xf numFmtId="169" fontId="16" fillId="0" borderId="0" xfId="0" applyNumberFormat="1" applyFont="1" applyFill="1" applyBorder="1" applyAlignment="1">
      <alignment horizontal="right" vertical="center" wrapText="1"/>
    </xf>
    <xf numFmtId="0" fontId="21" fillId="0" borderId="0" xfId="0" applyNumberFormat="1" applyFont="1" applyFill="1" applyBorder="1" applyAlignment="1">
      <alignment horizontal="left" vertical="center" wrapText="1"/>
    </xf>
    <xf numFmtId="0" fontId="21" fillId="0" borderId="0" xfId="0" applyNumberFormat="1" applyFont="1" applyFill="1" applyBorder="1" applyAlignment="1">
      <alignment horizontal="center" vertical="center" wrapText="1"/>
    </xf>
    <xf numFmtId="169" fontId="21" fillId="0" borderId="0" xfId="0" applyNumberFormat="1" applyFont="1" applyFill="1" applyBorder="1" applyAlignment="1">
      <alignment horizontal="right" vertical="center" wrapText="1"/>
    </xf>
    <xf numFmtId="0" fontId="16" fillId="0" borderId="0" xfId="0" applyNumberFormat="1" applyFont="1" applyFill="1" applyBorder="1" applyAlignment="1">
      <alignment vertical="center" wrapText="1"/>
    </xf>
    <xf numFmtId="0" fontId="0" fillId="0" borderId="6" xfId="0" applyBorder="1"/>
    <xf numFmtId="0" fontId="23" fillId="0" borderId="0" xfId="0" applyFont="1"/>
    <xf numFmtId="169" fontId="24" fillId="0" borderId="0" xfId="0" applyNumberFormat="1" applyFont="1" applyFill="1" applyBorder="1" applyAlignment="1">
      <alignment horizontal="right" vertical="center" wrapText="1"/>
    </xf>
    <xf numFmtId="0" fontId="9" fillId="0" borderId="0" xfId="0" applyNumberFormat="1" applyFont="1" applyFill="1" applyBorder="1" applyAlignment="1">
      <alignment horizontal="left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wrapText="1" shrinkToFit="1"/>
    </xf>
    <xf numFmtId="0" fontId="8" fillId="0" borderId="0" xfId="0" applyFont="1" applyAlignment="1"/>
    <xf numFmtId="0" fontId="8" fillId="0" borderId="0" xfId="0" applyFont="1" applyAlignment="1">
      <alignment horizontal="right"/>
    </xf>
    <xf numFmtId="0" fontId="11" fillId="0" borderId="0" xfId="0" applyNumberFormat="1" applyFont="1" applyFill="1" applyBorder="1" applyAlignment="1">
      <alignment vertical="center" wrapText="1" shrinkToFit="1"/>
    </xf>
    <xf numFmtId="0" fontId="26" fillId="0" borderId="0" xfId="0" applyFont="1" applyAlignment="1">
      <alignment horizontal="center" wrapText="1" shrinkToFit="1"/>
    </xf>
    <xf numFmtId="0" fontId="26" fillId="0" borderId="0" xfId="0" applyFont="1"/>
    <xf numFmtId="0" fontId="28" fillId="0" borderId="0" xfId="0" applyNumberFormat="1" applyFont="1" applyFill="1" applyBorder="1" applyAlignment="1">
      <alignment horizontal="left" vertical="center" wrapText="1" shrinkToFit="1"/>
    </xf>
    <xf numFmtId="0" fontId="16" fillId="0" borderId="0" xfId="0" applyFont="1"/>
    <xf numFmtId="4" fontId="28" fillId="0" borderId="0" xfId="0" applyNumberFormat="1" applyFont="1"/>
    <xf numFmtId="169" fontId="28" fillId="0" borderId="0" xfId="0" applyNumberFormat="1" applyFont="1" applyFill="1" applyBorder="1" applyAlignment="1">
      <alignment horizontal="center" vertical="center" wrapText="1"/>
    </xf>
    <xf numFmtId="170" fontId="28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wrapText="1" shrinkToFit="1"/>
    </xf>
    <xf numFmtId="0" fontId="28" fillId="0" borderId="0" xfId="0" applyFont="1"/>
    <xf numFmtId="0" fontId="20" fillId="0" borderId="0" xfId="0" applyFont="1" applyAlignment="1">
      <alignment horizontal="right" vertical="center"/>
    </xf>
    <xf numFmtId="170" fontId="20" fillId="0" borderId="0" xfId="0" applyNumberFormat="1" applyFont="1" applyAlignment="1">
      <alignment horizontal="right" vertical="center"/>
    </xf>
    <xf numFmtId="169" fontId="16" fillId="0" borderId="0" xfId="0" applyNumberFormat="1" applyFont="1" applyFill="1" applyBorder="1" applyAlignment="1">
      <alignment horizontal="right" wrapText="1"/>
    </xf>
    <xf numFmtId="170" fontId="26" fillId="0" borderId="0" xfId="0" applyNumberFormat="1" applyFont="1"/>
    <xf numFmtId="49" fontId="28" fillId="0" borderId="0" xfId="0" applyNumberFormat="1" applyFont="1" applyAlignment="1">
      <alignment horizontal="right"/>
    </xf>
    <xf numFmtId="0" fontId="20" fillId="0" borderId="0" xfId="0" applyFont="1"/>
    <xf numFmtId="170" fontId="28" fillId="0" borderId="0" xfId="0" applyNumberFormat="1" applyFont="1"/>
    <xf numFmtId="49" fontId="26" fillId="0" borderId="0" xfId="0" applyNumberFormat="1" applyFont="1" applyAlignment="1">
      <alignment horizontal="right"/>
    </xf>
    <xf numFmtId="0" fontId="4" fillId="0" borderId="0" xfId="2" applyFont="1"/>
    <xf numFmtId="0" fontId="4" fillId="0" borderId="0" xfId="0" applyFont="1"/>
    <xf numFmtId="0" fontId="29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29" fillId="0" borderId="11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/>
    <xf numFmtId="169" fontId="4" fillId="0" borderId="11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/>
    <xf numFmtId="169" fontId="4" fillId="0" borderId="13" xfId="0" applyNumberFormat="1" applyFont="1" applyBorder="1" applyAlignment="1">
      <alignment horizontal="center"/>
    </xf>
    <xf numFmtId="0" fontId="0" fillId="0" borderId="13" xfId="0" applyBorder="1"/>
    <xf numFmtId="0" fontId="4" fillId="0" borderId="14" xfId="0" applyFont="1" applyBorder="1" applyAlignment="1">
      <alignment horizontal="center"/>
    </xf>
    <xf numFmtId="0" fontId="29" fillId="0" borderId="6" xfId="0" applyFont="1" applyBorder="1" applyAlignment="1"/>
    <xf numFmtId="169" fontId="29" fillId="0" borderId="14" xfId="0" applyNumberFormat="1" applyFont="1" applyBorder="1" applyAlignment="1">
      <alignment horizontal="center"/>
    </xf>
    <xf numFmtId="169" fontId="4" fillId="0" borderId="0" xfId="0" applyNumberFormat="1" applyFont="1" applyFill="1" applyBorder="1" applyAlignment="1">
      <alignment horizontal="center"/>
    </xf>
    <xf numFmtId="0" fontId="3" fillId="0" borderId="0" xfId="6"/>
    <xf numFmtId="0" fontId="4" fillId="0" borderId="0" xfId="6" applyFont="1" applyFill="1" applyAlignment="1">
      <alignment horizontal="right"/>
    </xf>
    <xf numFmtId="0" fontId="4" fillId="0" borderId="0" xfId="6" applyFont="1" applyAlignment="1">
      <alignment horizontal="right"/>
    </xf>
    <xf numFmtId="0" fontId="8" fillId="0" borderId="0" xfId="6" applyNumberFormat="1" applyFont="1" applyFill="1" applyBorder="1" applyAlignment="1" applyProtection="1">
      <alignment vertical="top"/>
    </xf>
    <xf numFmtId="0" fontId="4" fillId="0" borderId="0" xfId="6" applyNumberFormat="1" applyFont="1" applyFill="1" applyBorder="1" applyAlignment="1" applyProtection="1">
      <alignment horizontal="right" vertical="top"/>
    </xf>
    <xf numFmtId="0" fontId="29" fillId="0" borderId="11" xfId="6" applyNumberFormat="1" applyFont="1" applyFill="1" applyBorder="1" applyAlignment="1" applyProtection="1">
      <alignment horizontal="center" vertical="center" wrapText="1"/>
    </xf>
    <xf numFmtId="0" fontId="29" fillId="0" borderId="9" xfId="6" applyNumberFormat="1" applyFont="1" applyFill="1" applyBorder="1" applyAlignment="1" applyProtection="1">
      <alignment horizontal="center" vertical="center" wrapText="1"/>
    </xf>
    <xf numFmtId="0" fontId="4" fillId="0" borderId="9" xfId="6" applyNumberFormat="1" applyFont="1" applyFill="1" applyBorder="1" applyAlignment="1" applyProtection="1">
      <alignment horizontal="center" vertical="top"/>
    </xf>
    <xf numFmtId="0" fontId="29" fillId="0" borderId="9" xfId="6" applyNumberFormat="1" applyFont="1" applyFill="1" applyBorder="1" applyAlignment="1" applyProtection="1">
      <alignment horizontal="left" vertical="top" indent="1"/>
    </xf>
    <xf numFmtId="0" fontId="29" fillId="0" borderId="9" xfId="6" applyNumberFormat="1" applyFont="1" applyFill="1" applyBorder="1" applyAlignment="1" applyProtection="1">
      <alignment horizontal="left" vertical="top" wrapText="1"/>
    </xf>
    <xf numFmtId="170" fontId="29" fillId="0" borderId="9" xfId="6" applyNumberFormat="1" applyFont="1" applyFill="1" applyBorder="1" applyAlignment="1" applyProtection="1">
      <alignment horizontal="center" vertical="top"/>
    </xf>
    <xf numFmtId="0" fontId="4" fillId="0" borderId="9" xfId="6" applyNumberFormat="1" applyFont="1" applyFill="1" applyBorder="1" applyAlignment="1" applyProtection="1">
      <alignment horizontal="left" vertical="top" indent="1"/>
    </xf>
    <xf numFmtId="0" fontId="4" fillId="0" borderId="9" xfId="6" applyNumberFormat="1" applyFont="1" applyFill="1" applyBorder="1" applyAlignment="1" applyProtection="1">
      <alignment horizontal="left" vertical="top" wrapText="1"/>
    </xf>
    <xf numFmtId="0" fontId="4" fillId="0" borderId="9" xfId="6" applyNumberFormat="1" applyFont="1" applyFill="1" applyBorder="1" applyAlignment="1" applyProtection="1">
      <alignment horizontal="left" vertical="center" wrapText="1"/>
    </xf>
    <xf numFmtId="0" fontId="8" fillId="0" borderId="0" xfId="6" applyNumberFormat="1" applyFont="1" applyFill="1" applyBorder="1" applyAlignment="1" applyProtection="1">
      <alignment horizontal="center" vertical="top"/>
    </xf>
    <xf numFmtId="2" fontId="8" fillId="0" borderId="0" xfId="6" applyNumberFormat="1" applyFont="1" applyFill="1" applyBorder="1" applyAlignment="1" applyProtection="1">
      <alignment horizontal="center" vertical="top"/>
    </xf>
    <xf numFmtId="170" fontId="5" fillId="0" borderId="0" xfId="4" applyNumberFormat="1" applyFont="1" applyFill="1" applyBorder="1" applyAlignment="1">
      <alignment horizontal="center" vertical="center" wrapText="1"/>
    </xf>
    <xf numFmtId="170" fontId="2" fillId="0" borderId="0" xfId="4" applyNumberFormat="1" applyFont="1" applyFill="1" applyBorder="1" applyAlignment="1">
      <alignment horizontal="center" vertical="center" wrapText="1"/>
    </xf>
    <xf numFmtId="170" fontId="9" fillId="0" borderId="0" xfId="4" applyNumberFormat="1" applyFont="1" applyFill="1" applyBorder="1" applyAlignment="1">
      <alignment horizontal="center" vertical="center" wrapText="1"/>
    </xf>
    <xf numFmtId="170" fontId="10" fillId="0" borderId="0" xfId="4" applyNumberFormat="1" applyFont="1" applyFill="1" applyBorder="1" applyAlignment="1">
      <alignment horizontal="center" vertical="center" wrapText="1"/>
    </xf>
    <xf numFmtId="170" fontId="2" fillId="0" borderId="0" xfId="1" applyNumberFormat="1" applyFont="1" applyFill="1" applyAlignment="1">
      <alignment horizontal="right" vertical="center"/>
    </xf>
    <xf numFmtId="169" fontId="5" fillId="0" borderId="0" xfId="0" applyNumberFormat="1" applyFont="1" applyAlignment="1">
      <alignment horizontal="center" vertical="center"/>
    </xf>
    <xf numFmtId="169" fontId="2" fillId="0" borderId="0" xfId="0" applyNumberFormat="1" applyFont="1" applyAlignment="1">
      <alignment horizontal="center" vertical="center"/>
    </xf>
    <xf numFmtId="169" fontId="5" fillId="0" borderId="0" xfId="0" applyNumberFormat="1" applyFont="1" applyAlignment="1">
      <alignment horizontal="right" vertical="center"/>
    </xf>
    <xf numFmtId="169" fontId="30" fillId="0" borderId="0" xfId="0" applyNumberFormat="1" applyFont="1" applyAlignment="1">
      <alignment horizontal="right" vertical="center"/>
    </xf>
    <xf numFmtId="169" fontId="25" fillId="0" borderId="0" xfId="0" applyNumberFormat="1" applyFont="1" applyAlignment="1">
      <alignment horizontal="right" vertical="center"/>
    </xf>
    <xf numFmtId="169" fontId="4" fillId="0" borderId="15" xfId="0" applyNumberFormat="1" applyFont="1" applyBorder="1" applyAlignment="1">
      <alignment horizontal="center"/>
    </xf>
    <xf numFmtId="169" fontId="4" fillId="0" borderId="16" xfId="0" applyNumberFormat="1" applyFont="1" applyBorder="1" applyAlignment="1">
      <alignment horizontal="center"/>
    </xf>
    <xf numFmtId="169" fontId="4" fillId="0" borderId="13" xfId="0" applyNumberFormat="1" applyFont="1" applyBorder="1" applyAlignment="1">
      <alignment horizontal="center" vertical="center"/>
    </xf>
    <xf numFmtId="0" fontId="31" fillId="0" borderId="9" xfId="0" applyFont="1" applyBorder="1"/>
    <xf numFmtId="0" fontId="32" fillId="0" borderId="9" xfId="0" applyFont="1" applyBorder="1" applyAlignment="1">
      <alignment horizontal="center" wrapText="1"/>
    </xf>
    <xf numFmtId="0" fontId="31" fillId="0" borderId="9" xfId="0" applyFont="1" applyBorder="1" applyAlignment="1">
      <alignment horizontal="center"/>
    </xf>
    <xf numFmtId="170" fontId="31" fillId="0" borderId="9" xfId="0" applyNumberFormat="1" applyFont="1" applyBorder="1" applyAlignment="1">
      <alignment horizontal="center"/>
    </xf>
    <xf numFmtId="169" fontId="4" fillId="0" borderId="9" xfId="0" applyNumberFormat="1" applyFont="1" applyBorder="1" applyAlignment="1">
      <alignment horizontal="center" vertical="center"/>
    </xf>
    <xf numFmtId="169" fontId="29" fillId="0" borderId="9" xfId="0" applyNumberFormat="1" applyFont="1" applyBorder="1" applyAlignment="1">
      <alignment horizontal="center" vertical="center"/>
    </xf>
    <xf numFmtId="169" fontId="29" fillId="0" borderId="14" xfId="0" applyNumberFormat="1" applyFont="1" applyBorder="1" applyAlignment="1">
      <alignment horizontal="center" vertical="center"/>
    </xf>
    <xf numFmtId="169" fontId="25" fillId="0" borderId="0" xfId="0" applyNumberFormat="1" applyFont="1" applyAlignment="1">
      <alignment horizontal="right"/>
    </xf>
    <xf numFmtId="169" fontId="28" fillId="0" borderId="0" xfId="0" applyNumberFormat="1" applyFont="1"/>
    <xf numFmtId="169" fontId="28" fillId="0" borderId="0" xfId="0" applyNumberFormat="1" applyFont="1" applyAlignment="1">
      <alignment horizontal="right"/>
    </xf>
    <xf numFmtId="169" fontId="30" fillId="0" borderId="0" xfId="0" applyNumberFormat="1" applyFont="1" applyAlignment="1">
      <alignment horizontal="right"/>
    </xf>
    <xf numFmtId="169" fontId="25" fillId="0" borderId="0" xfId="0" applyNumberFormat="1" applyFont="1"/>
    <xf numFmtId="169" fontId="33" fillId="0" borderId="0" xfId="0" applyNumberFormat="1" applyFont="1" applyFill="1" applyBorder="1" applyAlignment="1">
      <alignment horizontal="right" vertical="center" wrapText="1"/>
    </xf>
    <xf numFmtId="169" fontId="15" fillId="0" borderId="0" xfId="0" applyNumberFormat="1" applyFont="1" applyAlignment="1">
      <alignment horizontal="center" vertical="center"/>
    </xf>
    <xf numFmtId="3" fontId="16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2" fontId="10" fillId="0" borderId="0" xfId="4" applyNumberFormat="1" applyFont="1" applyFill="1" applyBorder="1" applyAlignment="1">
      <alignment horizontal="center" vertical="center" wrapText="1"/>
    </xf>
    <xf numFmtId="2" fontId="9" fillId="0" borderId="0" xfId="4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>
      <alignment horizontal="right" vertical="center" wrapText="1" shrinkToFit="1"/>
    </xf>
    <xf numFmtId="0" fontId="34" fillId="0" borderId="0" xfId="0" applyNumberFormat="1" applyFont="1" applyFill="1" applyBorder="1" applyAlignment="1">
      <alignment horizontal="left" vertical="center" wrapText="1"/>
    </xf>
    <xf numFmtId="0" fontId="35" fillId="0" borderId="0" xfId="0" applyNumberFormat="1" applyFont="1" applyFill="1" applyBorder="1" applyAlignment="1">
      <alignment horizontal="left" vertical="center" wrapText="1"/>
    </xf>
    <xf numFmtId="0" fontId="35" fillId="0" borderId="0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center" vertical="center" wrapText="1"/>
    </xf>
    <xf numFmtId="169" fontId="34" fillId="0" borderId="0" xfId="0" applyNumberFormat="1" applyFont="1" applyFill="1" applyBorder="1" applyAlignment="1">
      <alignment horizontal="right" vertical="center" wrapText="1"/>
    </xf>
    <xf numFmtId="169" fontId="35" fillId="0" borderId="0" xfId="0" applyNumberFormat="1" applyFont="1" applyFill="1" applyBorder="1" applyAlignment="1">
      <alignment horizontal="right" vertical="center" wrapText="1"/>
    </xf>
    <xf numFmtId="169" fontId="36" fillId="0" borderId="0" xfId="0" applyNumberFormat="1" applyFont="1" applyAlignment="1">
      <alignment horizontal="right" vertical="center"/>
    </xf>
    <xf numFmtId="169" fontId="37" fillId="0" borderId="0" xfId="0" applyNumberFormat="1" applyFont="1" applyAlignment="1">
      <alignment horizontal="right" vertical="center"/>
    </xf>
    <xf numFmtId="0" fontId="16" fillId="0" borderId="0" xfId="0" applyNumberFormat="1" applyFont="1" applyFill="1" applyBorder="1" applyAlignment="1">
      <alignment horizontal="right" vertical="center" wrapText="1"/>
    </xf>
    <xf numFmtId="0" fontId="38" fillId="0" borderId="0" xfId="0" applyNumberFormat="1" applyFont="1" applyFill="1" applyBorder="1" applyAlignment="1">
      <alignment horizontal="left" vertical="center" wrapText="1"/>
    </xf>
    <xf numFmtId="0" fontId="39" fillId="0" borderId="0" xfId="0" applyNumberFormat="1" applyFont="1" applyFill="1" applyBorder="1" applyAlignment="1">
      <alignment horizontal="left" vertical="center" wrapText="1"/>
    </xf>
    <xf numFmtId="0" fontId="39" fillId="0" borderId="0" xfId="0" applyNumberFormat="1" applyFont="1" applyFill="1" applyBorder="1" applyAlignment="1">
      <alignment horizontal="center" vertical="center" wrapText="1"/>
    </xf>
    <xf numFmtId="0" fontId="40" fillId="0" borderId="0" xfId="0" applyNumberFormat="1" applyFont="1" applyFill="1" applyBorder="1" applyAlignment="1">
      <alignment horizontal="left" vertical="center" wrapText="1"/>
    </xf>
    <xf numFmtId="0" fontId="40" fillId="0" borderId="0" xfId="0" applyNumberFormat="1" applyFont="1" applyFill="1" applyBorder="1" applyAlignment="1">
      <alignment horizontal="center" vertical="center" wrapText="1"/>
    </xf>
    <xf numFmtId="169" fontId="38" fillId="0" borderId="0" xfId="0" applyNumberFormat="1" applyFont="1" applyFill="1" applyBorder="1" applyAlignment="1">
      <alignment horizontal="right" vertical="center" wrapText="1"/>
    </xf>
    <xf numFmtId="169" fontId="39" fillId="2" borderId="0" xfId="0" applyNumberFormat="1" applyFont="1" applyFill="1" applyBorder="1" applyAlignment="1">
      <alignment horizontal="right" vertical="center" wrapText="1"/>
    </xf>
    <xf numFmtId="169" fontId="40" fillId="0" borderId="0" xfId="0" applyNumberFormat="1" applyFont="1" applyFill="1" applyBorder="1" applyAlignment="1">
      <alignment horizontal="right" vertical="center" wrapText="1"/>
    </xf>
    <xf numFmtId="169" fontId="9" fillId="2" borderId="0" xfId="0" applyNumberFormat="1" applyFont="1" applyFill="1" applyBorder="1" applyAlignment="1">
      <alignment horizontal="right" vertical="center" wrapText="1"/>
    </xf>
    <xf numFmtId="169" fontId="29" fillId="0" borderId="0" xfId="0" applyNumberFormat="1" applyFont="1" applyAlignment="1">
      <alignment horizontal="right" vertical="center"/>
    </xf>
    <xf numFmtId="49" fontId="20" fillId="0" borderId="0" xfId="0" applyNumberFormat="1" applyFont="1" applyAlignment="1">
      <alignment horizontal="right"/>
    </xf>
    <xf numFmtId="0" fontId="20" fillId="0" borderId="0" xfId="0" applyFont="1" applyAlignment="1">
      <alignment horizontal="right"/>
    </xf>
    <xf numFmtId="49" fontId="16" fillId="0" borderId="0" xfId="0" applyNumberFormat="1" applyFont="1" applyFill="1" applyBorder="1" applyAlignment="1">
      <alignment horizontal="right" wrapText="1"/>
    </xf>
    <xf numFmtId="0" fontId="16" fillId="0" borderId="0" xfId="0" applyNumberFormat="1" applyFont="1" applyFill="1" applyBorder="1" applyAlignment="1">
      <alignment horizontal="right" wrapText="1"/>
    </xf>
    <xf numFmtId="0" fontId="16" fillId="0" borderId="0" xfId="0" applyNumberFormat="1" applyFont="1" applyFill="1" applyBorder="1" applyAlignment="1">
      <alignment horizontal="center" wrapText="1"/>
    </xf>
    <xf numFmtId="0" fontId="28" fillId="0" borderId="0" xfId="0" applyFont="1" applyAlignment="1"/>
    <xf numFmtId="0" fontId="26" fillId="0" borderId="0" xfId="0" applyFont="1" applyAlignment="1"/>
    <xf numFmtId="169" fontId="20" fillId="0" borderId="0" xfId="0" applyNumberFormat="1" applyFont="1" applyAlignment="1">
      <alignment horizontal="right" vertical="center"/>
    </xf>
    <xf numFmtId="169" fontId="26" fillId="0" borderId="0" xfId="0" applyNumberFormat="1" applyFont="1"/>
    <xf numFmtId="0" fontId="5" fillId="0" borderId="0" xfId="3" applyFont="1" applyFill="1" applyAlignment="1">
      <alignment horizontal="center" wrapText="1"/>
    </xf>
    <xf numFmtId="0" fontId="4" fillId="0" borderId="0" xfId="0" applyFont="1" applyFill="1" applyAlignment="1">
      <alignment horizontal="right"/>
    </xf>
    <xf numFmtId="0" fontId="16" fillId="0" borderId="0" xfId="0" applyNumberFormat="1" applyFont="1" applyFill="1" applyBorder="1" applyAlignment="1">
      <alignment horizontal="right" vertical="center" wrapText="1"/>
    </xf>
    <xf numFmtId="0" fontId="17" fillId="0" borderId="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0" fontId="16" fillId="0" borderId="7" xfId="0" applyNumberFormat="1" applyFont="1" applyFill="1" applyBorder="1" applyAlignment="1">
      <alignment horizontal="center" vertical="center" wrapText="1"/>
    </xf>
    <xf numFmtId="0" fontId="16" fillId="0" borderId="8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0" fontId="16" fillId="0" borderId="9" xfId="0" applyNumberFormat="1" applyFont="1" applyFill="1" applyBorder="1" applyAlignment="1">
      <alignment horizontal="center" vertical="center" wrapText="1"/>
    </xf>
    <xf numFmtId="0" fontId="26" fillId="0" borderId="7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>
      <alignment horizontal="center" vertical="center" wrapText="1"/>
    </xf>
    <xf numFmtId="0" fontId="26" fillId="0" borderId="3" xfId="0" applyNumberFormat="1" applyFont="1" applyFill="1" applyBorder="1" applyAlignment="1">
      <alignment horizontal="right" vertical="center" wrapText="1"/>
    </xf>
    <xf numFmtId="0" fontId="26" fillId="0" borderId="7" xfId="0" applyNumberFormat="1" applyFont="1" applyFill="1" applyBorder="1" applyAlignment="1">
      <alignment horizontal="center" vertical="center" wrapText="1" shrinkToFit="1"/>
    </xf>
    <xf numFmtId="0" fontId="22" fillId="0" borderId="0" xfId="0" applyFont="1" applyAlignment="1">
      <alignment horizontal="center" wrapText="1" shrinkToFit="1"/>
    </xf>
    <xf numFmtId="0" fontId="27" fillId="0" borderId="0" xfId="0" applyFont="1" applyAlignment="1">
      <alignment horizontal="center" wrapText="1" shrinkToFit="1"/>
    </xf>
    <xf numFmtId="0" fontId="26" fillId="0" borderId="0" xfId="0" applyFont="1" applyAlignment="1">
      <alignment horizontal="center" wrapText="1" shrinkToFit="1"/>
    </xf>
    <xf numFmtId="0" fontId="8" fillId="0" borderId="0" xfId="0" applyFont="1" applyAlignment="1">
      <alignment horizontal="right"/>
    </xf>
    <xf numFmtId="0" fontId="11" fillId="0" borderId="0" xfId="0" applyNumberFormat="1" applyFont="1" applyFill="1" applyBorder="1" applyAlignment="1">
      <alignment horizontal="right" vertical="center" wrapText="1" shrinkToFit="1"/>
    </xf>
    <xf numFmtId="0" fontId="11" fillId="0" borderId="0" xfId="0" applyNumberFormat="1" applyFont="1" applyFill="1" applyBorder="1" applyAlignment="1">
      <alignment horizontal="right" vertical="center" wrapText="1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29" fillId="0" borderId="0" xfId="6" applyNumberFormat="1" applyFont="1" applyFill="1" applyBorder="1" applyAlignment="1" applyProtection="1">
      <alignment horizontal="center" vertical="center" wrapText="1"/>
    </xf>
    <xf numFmtId="0" fontId="29" fillId="0" borderId="0" xfId="6" applyNumberFormat="1" applyFont="1" applyFill="1" applyBorder="1" applyAlignment="1" applyProtection="1">
      <alignment horizontal="center" vertical="top" wrapText="1"/>
    </xf>
    <xf numFmtId="0" fontId="16" fillId="0" borderId="4" xfId="0" applyNumberFormat="1" applyFont="1" applyFill="1" applyBorder="1" applyAlignment="1">
      <alignment horizontal="center" vertical="center" wrapText="1"/>
    </xf>
    <xf numFmtId="0" fontId="16" fillId="0" borderId="5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>
      <alignment horizontal="right" vertical="center" wrapText="1" shrinkToFit="1"/>
    </xf>
    <xf numFmtId="0" fontId="41" fillId="0" borderId="0" xfId="0" applyNumberFormat="1" applyFont="1" applyFill="1" applyBorder="1" applyAlignment="1">
      <alignment horizontal="center" vertical="center" wrapText="1"/>
    </xf>
    <xf numFmtId="169" fontId="0" fillId="0" borderId="0" xfId="0" applyNumberFormat="1"/>
  </cellXfs>
  <cellStyles count="7">
    <cellStyle name="Обычный" xfId="0" builtinId="0"/>
    <cellStyle name="Обычный 2" xfId="1"/>
    <cellStyle name="Обычный_Взаимные Москв 9мес2006" xfId="5"/>
    <cellStyle name="Обычный_военкомат-2" xfId="6"/>
    <cellStyle name="Обычный_прил.финпом" xfId="2"/>
    <cellStyle name="Обычный_республиканский  2005 г" xfId="3"/>
    <cellStyle name="Финансовый 5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5"/>
  <sheetViews>
    <sheetView workbookViewId="0">
      <selection activeCell="B17" sqref="B17"/>
    </sheetView>
  </sheetViews>
  <sheetFormatPr defaultRowHeight="15" x14ac:dyDescent="0.25"/>
  <cols>
    <col min="1" max="1" width="19.5703125" style="4" customWidth="1"/>
    <col min="2" max="2" width="48.28515625" style="4" customWidth="1"/>
    <col min="3" max="3" width="12.5703125" style="4" customWidth="1"/>
    <col min="4" max="4" width="11.42578125" style="4" customWidth="1"/>
    <col min="5" max="5" width="8.140625" style="4" customWidth="1"/>
  </cols>
  <sheetData>
    <row r="1" spans="1:5" ht="15.75" x14ac:dyDescent="0.25">
      <c r="A1" s="1"/>
      <c r="B1" s="2"/>
      <c r="C1" s="2"/>
      <c r="D1" s="2"/>
      <c r="E1" s="3" t="s">
        <v>445</v>
      </c>
    </row>
    <row r="2" spans="1:5" ht="15.75" x14ac:dyDescent="0.25">
      <c r="A2" s="1"/>
      <c r="B2" s="2"/>
      <c r="C2" s="2"/>
      <c r="D2" s="2"/>
      <c r="E2" s="3" t="s">
        <v>314</v>
      </c>
    </row>
    <row r="3" spans="1:5" ht="15.75" x14ac:dyDescent="0.25">
      <c r="A3" s="185" t="s">
        <v>320</v>
      </c>
      <c r="B3" s="185"/>
      <c r="C3" s="185"/>
      <c r="D3" s="185"/>
      <c r="E3" s="185"/>
    </row>
    <row r="4" spans="1:5" ht="15.75" x14ac:dyDescent="0.25">
      <c r="B4" s="2"/>
      <c r="C4" s="2"/>
      <c r="D4" s="2"/>
      <c r="E4" s="151" t="s">
        <v>321</v>
      </c>
    </row>
    <row r="5" spans="1:5" ht="15.75" x14ac:dyDescent="0.25">
      <c r="A5" s="5"/>
      <c r="E5" s="6"/>
    </row>
    <row r="6" spans="1:5" x14ac:dyDescent="0.25">
      <c r="A6" s="5"/>
    </row>
    <row r="7" spans="1:5" x14ac:dyDescent="0.25">
      <c r="A7" s="184" t="s">
        <v>446</v>
      </c>
      <c r="B7" s="184"/>
      <c r="C7" s="184"/>
      <c r="D7" s="184"/>
      <c r="E7" s="184"/>
    </row>
    <row r="8" spans="1:5" x14ac:dyDescent="0.25">
      <c r="A8" s="184"/>
      <c r="B8" s="184"/>
      <c r="C8" s="184"/>
      <c r="D8" s="184"/>
      <c r="E8" s="184"/>
    </row>
    <row r="9" spans="1:5" x14ac:dyDescent="0.25">
      <c r="A9" s="184"/>
      <c r="B9" s="184"/>
      <c r="C9" s="184"/>
      <c r="D9" s="184"/>
      <c r="E9" s="184"/>
    </row>
    <row r="10" spans="1:5" ht="15.75" thickBot="1" x14ac:dyDescent="0.3">
      <c r="A10" s="7"/>
      <c r="B10" s="7"/>
      <c r="C10" s="7"/>
      <c r="D10" s="7"/>
      <c r="E10" s="8" t="s">
        <v>0</v>
      </c>
    </row>
    <row r="11" spans="1:5" ht="41.25" customHeight="1" thickBot="1" x14ac:dyDescent="0.3">
      <c r="A11" s="9" t="s">
        <v>1</v>
      </c>
      <c r="B11" s="9" t="s">
        <v>2</v>
      </c>
      <c r="C11" s="9" t="s">
        <v>109</v>
      </c>
      <c r="D11" s="9" t="s">
        <v>312</v>
      </c>
      <c r="E11" s="9" t="s">
        <v>313</v>
      </c>
    </row>
    <row r="12" spans="1:5" ht="15.75" thickBot="1" x14ac:dyDescent="0.3">
      <c r="A12" s="10">
        <v>1</v>
      </c>
      <c r="B12" s="11">
        <v>2</v>
      </c>
      <c r="C12" s="11"/>
      <c r="D12" s="11"/>
      <c r="E12" s="12">
        <v>3</v>
      </c>
    </row>
    <row r="13" spans="1:5" x14ac:dyDescent="0.25">
      <c r="A13" s="13"/>
      <c r="B13" s="14"/>
      <c r="C13" s="14"/>
      <c r="D13" s="14"/>
      <c r="E13" s="14"/>
    </row>
    <row r="14" spans="1:5" ht="28.5" x14ac:dyDescent="0.25">
      <c r="A14" s="15" t="s">
        <v>3</v>
      </c>
      <c r="B14" s="16" t="s">
        <v>4</v>
      </c>
      <c r="C14" s="17">
        <f>C15+C17+C20+C27+C29+C30+C34+C36+C38+C40</f>
        <v>33482</v>
      </c>
      <c r="D14" s="123">
        <f>D15+D17+D20+D27+D29+D30+D34+D36+D38+D40</f>
        <v>18584.390000000003</v>
      </c>
      <c r="E14" s="128">
        <f>D14*100/C14</f>
        <v>55.50561495729049</v>
      </c>
    </row>
    <row r="15" spans="1:5" ht="25.5" x14ac:dyDescent="0.25">
      <c r="A15" s="15" t="s">
        <v>5</v>
      </c>
      <c r="B15" s="16" t="s">
        <v>6</v>
      </c>
      <c r="C15" s="18">
        <v>19623</v>
      </c>
      <c r="D15" s="123">
        <f>D16</f>
        <v>11520</v>
      </c>
      <c r="E15" s="128">
        <f t="shared" ref="E15:E77" si="0">D15*100/C15</f>
        <v>58.706619782907815</v>
      </c>
    </row>
    <row r="16" spans="1:5" x14ac:dyDescent="0.25">
      <c r="A16" s="19" t="s">
        <v>7</v>
      </c>
      <c r="B16" s="20" t="s">
        <v>8</v>
      </c>
      <c r="C16" s="21">
        <v>19623</v>
      </c>
      <c r="D16" s="124">
        <v>11520</v>
      </c>
      <c r="E16" s="129">
        <f t="shared" si="0"/>
        <v>58.706619782907815</v>
      </c>
    </row>
    <row r="17" spans="1:5" ht="57" x14ac:dyDescent="0.25">
      <c r="A17" s="15" t="s">
        <v>9</v>
      </c>
      <c r="B17" s="16" t="s">
        <v>10</v>
      </c>
      <c r="C17" s="18">
        <v>7894</v>
      </c>
      <c r="D17" s="123">
        <f>D18</f>
        <v>4584.7</v>
      </c>
      <c r="E17" s="128">
        <f t="shared" si="0"/>
        <v>58.078287306815305</v>
      </c>
    </row>
    <row r="18" spans="1:5" ht="45" x14ac:dyDescent="0.25">
      <c r="A18" s="19" t="s">
        <v>11</v>
      </c>
      <c r="B18" s="20" t="s">
        <v>12</v>
      </c>
      <c r="C18" s="21">
        <v>7894</v>
      </c>
      <c r="D18" s="124">
        <v>4584.7</v>
      </c>
      <c r="E18" s="129">
        <f t="shared" si="0"/>
        <v>58.078287306815305</v>
      </c>
    </row>
    <row r="19" spans="1:5" ht="90" x14ac:dyDescent="0.25">
      <c r="A19" s="19" t="s">
        <v>13</v>
      </c>
      <c r="B19" s="20" t="s">
        <v>14</v>
      </c>
      <c r="C19" s="21">
        <v>7894</v>
      </c>
      <c r="D19" s="124">
        <v>4584.7</v>
      </c>
      <c r="E19" s="129">
        <f t="shared" si="0"/>
        <v>58.078287306815305</v>
      </c>
    </row>
    <row r="20" spans="1:5" ht="25.5" x14ac:dyDescent="0.25">
      <c r="A20" s="15" t="s">
        <v>15</v>
      </c>
      <c r="B20" s="16" t="s">
        <v>16</v>
      </c>
      <c r="C20" s="18">
        <f>C21+C23+C25</f>
        <v>1727</v>
      </c>
      <c r="D20" s="123">
        <f>D21+D23+D25</f>
        <v>966.9</v>
      </c>
      <c r="E20" s="128">
        <f t="shared" si="0"/>
        <v>55.987261146496813</v>
      </c>
    </row>
    <row r="21" spans="1:5" ht="30" x14ac:dyDescent="0.25">
      <c r="A21" s="19" t="s">
        <v>17</v>
      </c>
      <c r="B21" s="20" t="s">
        <v>18</v>
      </c>
      <c r="C21" s="21">
        <v>157</v>
      </c>
      <c r="D21" s="124">
        <v>91.3</v>
      </c>
      <c r="E21" s="129">
        <f t="shared" si="0"/>
        <v>58.152866242038215</v>
      </c>
    </row>
    <row r="22" spans="1:5" ht="45" x14ac:dyDescent="0.25">
      <c r="A22" s="19" t="s">
        <v>19</v>
      </c>
      <c r="B22" s="20" t="s">
        <v>20</v>
      </c>
      <c r="C22" s="21">
        <v>157</v>
      </c>
      <c r="D22" s="124">
        <v>91.3</v>
      </c>
      <c r="E22" s="129">
        <f t="shared" si="0"/>
        <v>58.152866242038215</v>
      </c>
    </row>
    <row r="23" spans="1:5" ht="30" x14ac:dyDescent="0.25">
      <c r="A23" s="19" t="s">
        <v>322</v>
      </c>
      <c r="B23" s="20" t="s">
        <v>21</v>
      </c>
      <c r="C23" s="21">
        <v>1500</v>
      </c>
      <c r="D23" s="124">
        <v>791.9</v>
      </c>
      <c r="E23" s="129">
        <f t="shared" si="0"/>
        <v>52.793333333333337</v>
      </c>
    </row>
    <row r="24" spans="1:5" ht="30" x14ac:dyDescent="0.25">
      <c r="A24" s="19" t="s">
        <v>22</v>
      </c>
      <c r="B24" s="20" t="s">
        <v>21</v>
      </c>
      <c r="C24" s="21">
        <v>1500</v>
      </c>
      <c r="D24" s="124">
        <v>791.9</v>
      </c>
      <c r="E24" s="129">
        <f t="shared" si="0"/>
        <v>52.793333333333337</v>
      </c>
    </row>
    <row r="25" spans="1:5" x14ac:dyDescent="0.25">
      <c r="A25" s="19" t="s">
        <v>23</v>
      </c>
      <c r="B25" s="20" t="s">
        <v>24</v>
      </c>
      <c r="C25" s="21">
        <v>70</v>
      </c>
      <c r="D25" s="124">
        <v>83.7</v>
      </c>
      <c r="E25" s="129">
        <f t="shared" si="0"/>
        <v>119.57142857142857</v>
      </c>
    </row>
    <row r="26" spans="1:5" x14ac:dyDescent="0.25">
      <c r="A26" s="19" t="s">
        <v>25</v>
      </c>
      <c r="B26" s="20" t="s">
        <v>24</v>
      </c>
      <c r="C26" s="21">
        <v>70</v>
      </c>
      <c r="D26" s="124">
        <v>83.7</v>
      </c>
      <c r="E26" s="129">
        <f t="shared" si="0"/>
        <v>119.57142857142857</v>
      </c>
    </row>
    <row r="27" spans="1:5" ht="25.5" x14ac:dyDescent="0.25">
      <c r="A27" s="15" t="s">
        <v>323</v>
      </c>
      <c r="B27" s="16" t="s">
        <v>26</v>
      </c>
      <c r="C27" s="18">
        <f>C28</f>
        <v>1270</v>
      </c>
      <c r="D27" s="123">
        <f>D28</f>
        <v>261.7</v>
      </c>
      <c r="E27" s="128">
        <f t="shared" si="0"/>
        <v>20.606299212598426</v>
      </c>
    </row>
    <row r="28" spans="1:5" x14ac:dyDescent="0.25">
      <c r="A28" s="19" t="s">
        <v>27</v>
      </c>
      <c r="B28" s="20" t="s">
        <v>28</v>
      </c>
      <c r="C28" s="21">
        <v>1270</v>
      </c>
      <c r="D28" s="124">
        <v>261.7</v>
      </c>
      <c r="E28" s="129">
        <f t="shared" si="0"/>
        <v>20.606299212598426</v>
      </c>
    </row>
    <row r="29" spans="1:5" ht="25.5" x14ac:dyDescent="0.25">
      <c r="A29" s="22" t="s">
        <v>29</v>
      </c>
      <c r="B29" s="23" t="s">
        <v>30</v>
      </c>
      <c r="C29" s="24">
        <v>898</v>
      </c>
      <c r="D29" s="125">
        <v>331.9</v>
      </c>
      <c r="E29" s="128">
        <f t="shared" si="0"/>
        <v>36.959910913140313</v>
      </c>
    </row>
    <row r="30" spans="1:5" ht="57" x14ac:dyDescent="0.25">
      <c r="A30" s="15" t="s">
        <v>31</v>
      </c>
      <c r="B30" s="23" t="s">
        <v>32</v>
      </c>
      <c r="C30" s="24">
        <f>C31+C32</f>
        <v>870</v>
      </c>
      <c r="D30" s="125">
        <f>D31+D32</f>
        <v>221.1</v>
      </c>
      <c r="E30" s="128">
        <f t="shared" si="0"/>
        <v>25.413793103448278</v>
      </c>
    </row>
    <row r="31" spans="1:5" x14ac:dyDescent="0.25">
      <c r="A31" s="19" t="s">
        <v>33</v>
      </c>
      <c r="B31" s="25" t="s">
        <v>34</v>
      </c>
      <c r="C31" s="26">
        <v>170</v>
      </c>
      <c r="D31" s="126">
        <v>65.900000000000006</v>
      </c>
      <c r="E31" s="129">
        <f t="shared" si="0"/>
        <v>38.764705882352949</v>
      </c>
    </row>
    <row r="32" spans="1:5" x14ac:dyDescent="0.25">
      <c r="A32" s="19" t="s">
        <v>35</v>
      </c>
      <c r="B32" s="25" t="s">
        <v>36</v>
      </c>
      <c r="C32" s="26">
        <v>700</v>
      </c>
      <c r="D32" s="126">
        <v>155.19999999999999</v>
      </c>
      <c r="E32" s="129">
        <f t="shared" si="0"/>
        <v>22.171428571428567</v>
      </c>
    </row>
    <row r="33" spans="1:5" ht="105" x14ac:dyDescent="0.25">
      <c r="A33" s="27" t="s">
        <v>37</v>
      </c>
      <c r="B33" s="28" t="s">
        <v>38</v>
      </c>
      <c r="C33" s="26"/>
      <c r="D33" s="126"/>
      <c r="E33" s="128"/>
    </row>
    <row r="34" spans="1:5" ht="28.5" x14ac:dyDescent="0.25">
      <c r="A34" s="15" t="s">
        <v>39</v>
      </c>
      <c r="B34" s="23" t="s">
        <v>40</v>
      </c>
      <c r="C34" s="24">
        <v>228</v>
      </c>
      <c r="D34" s="125">
        <f>D35</f>
        <v>76.599999999999994</v>
      </c>
      <c r="E34" s="128">
        <f t="shared" si="0"/>
        <v>33.596491228070171</v>
      </c>
    </row>
    <row r="35" spans="1:5" ht="30" x14ac:dyDescent="0.25">
      <c r="A35" s="19" t="s">
        <v>41</v>
      </c>
      <c r="B35" s="25" t="s">
        <v>42</v>
      </c>
      <c r="C35" s="26">
        <v>228</v>
      </c>
      <c r="D35" s="126">
        <v>76.599999999999994</v>
      </c>
      <c r="E35" s="129">
        <f t="shared" si="0"/>
        <v>33.596491228070171</v>
      </c>
    </row>
    <row r="36" spans="1:5" ht="42.75" x14ac:dyDescent="0.25">
      <c r="A36" s="15" t="s">
        <v>43</v>
      </c>
      <c r="B36" s="23" t="s">
        <v>44</v>
      </c>
      <c r="C36" s="24">
        <v>322</v>
      </c>
      <c r="D36" s="153">
        <f>D37</f>
        <v>228.75</v>
      </c>
      <c r="E36" s="128">
        <f t="shared" si="0"/>
        <v>71.040372670807457</v>
      </c>
    </row>
    <row r="37" spans="1:5" ht="45" x14ac:dyDescent="0.25">
      <c r="A37" s="19" t="s">
        <v>46</v>
      </c>
      <c r="B37" s="25" t="s">
        <v>47</v>
      </c>
      <c r="C37" s="26">
        <v>322</v>
      </c>
      <c r="D37" s="152">
        <v>228.75</v>
      </c>
      <c r="E37" s="129">
        <f t="shared" si="0"/>
        <v>71.040372670807457</v>
      </c>
    </row>
    <row r="38" spans="1:5" ht="28.5" x14ac:dyDescent="0.25">
      <c r="A38" s="29" t="s">
        <v>48</v>
      </c>
      <c r="B38" s="23" t="s">
        <v>45</v>
      </c>
      <c r="C38" s="24">
        <v>100</v>
      </c>
      <c r="D38" s="125">
        <f>D39</f>
        <v>170.4</v>
      </c>
      <c r="E38" s="128">
        <f t="shared" si="0"/>
        <v>170.4</v>
      </c>
    </row>
    <row r="39" spans="1:5" ht="75" x14ac:dyDescent="0.25">
      <c r="A39" s="27" t="s">
        <v>49</v>
      </c>
      <c r="B39" s="25" t="s">
        <v>50</v>
      </c>
      <c r="C39" s="26">
        <v>100</v>
      </c>
      <c r="D39" s="126">
        <v>170.4</v>
      </c>
      <c r="E39" s="129">
        <f t="shared" si="0"/>
        <v>170.4</v>
      </c>
    </row>
    <row r="40" spans="1:5" ht="28.5" x14ac:dyDescent="0.25">
      <c r="A40" s="15" t="s">
        <v>51</v>
      </c>
      <c r="B40" s="23" t="s">
        <v>52</v>
      </c>
      <c r="C40" s="24">
        <v>550</v>
      </c>
      <c r="D40" s="153">
        <f>D41</f>
        <v>222.34</v>
      </c>
      <c r="E40" s="128">
        <f t="shared" si="0"/>
        <v>40.425454545454542</v>
      </c>
    </row>
    <row r="41" spans="1:5" ht="45" x14ac:dyDescent="0.25">
      <c r="A41" s="15" t="s">
        <v>53</v>
      </c>
      <c r="B41" s="30" t="s">
        <v>54</v>
      </c>
      <c r="C41" s="26">
        <v>550</v>
      </c>
      <c r="D41" s="152">
        <v>222.34</v>
      </c>
      <c r="E41" s="129">
        <f t="shared" si="0"/>
        <v>40.425454545454542</v>
      </c>
    </row>
    <row r="42" spans="1:5" ht="25.5" x14ac:dyDescent="0.25">
      <c r="A42" s="15" t="s">
        <v>55</v>
      </c>
      <c r="B42" s="31" t="s">
        <v>56</v>
      </c>
      <c r="C42" s="32">
        <f>C43</f>
        <v>379932.5</v>
      </c>
      <c r="D42" s="32">
        <f>D43</f>
        <v>242664.80000000002</v>
      </c>
      <c r="E42" s="128">
        <f t="shared" si="0"/>
        <v>63.870503313088506</v>
      </c>
    </row>
    <row r="43" spans="1:5" ht="30" x14ac:dyDescent="0.25">
      <c r="A43" s="19" t="s">
        <v>57</v>
      </c>
      <c r="B43" s="28" t="s">
        <v>58</v>
      </c>
      <c r="C43" s="33">
        <f>C44+C47+C53+C73</f>
        <v>379932.5</v>
      </c>
      <c r="D43" s="33">
        <f>D44+D47+D53+D73</f>
        <v>242664.80000000002</v>
      </c>
      <c r="E43" s="129">
        <f t="shared" si="0"/>
        <v>63.870503313088506</v>
      </c>
    </row>
    <row r="44" spans="1:5" ht="29.25" customHeight="1" x14ac:dyDescent="0.25">
      <c r="A44" s="34" t="s">
        <v>59</v>
      </c>
      <c r="B44" s="35" t="s">
        <v>60</v>
      </c>
      <c r="C44" s="36">
        <f>C45+C46</f>
        <v>85128</v>
      </c>
      <c r="D44" s="36">
        <f>D45+D46</f>
        <v>43719.199999999997</v>
      </c>
      <c r="E44" s="149">
        <f t="shared" si="0"/>
        <v>51.357015318109198</v>
      </c>
    </row>
    <row r="45" spans="1:5" ht="30" x14ac:dyDescent="0.25">
      <c r="A45" s="19" t="s">
        <v>61</v>
      </c>
      <c r="B45" s="28" t="s">
        <v>62</v>
      </c>
      <c r="C45" s="33">
        <v>69302.899999999994</v>
      </c>
      <c r="D45" s="127">
        <v>39271.699999999997</v>
      </c>
      <c r="E45" s="129">
        <f t="shared" si="0"/>
        <v>56.666748433326745</v>
      </c>
    </row>
    <row r="46" spans="1:5" ht="30" x14ac:dyDescent="0.25">
      <c r="A46" s="19" t="s">
        <v>63</v>
      </c>
      <c r="B46" s="37" t="s">
        <v>64</v>
      </c>
      <c r="C46" s="33">
        <v>15825.1</v>
      </c>
      <c r="D46" s="127">
        <v>4447.5</v>
      </c>
      <c r="E46" s="129">
        <f t="shared" si="0"/>
        <v>28.104087809871658</v>
      </c>
    </row>
    <row r="47" spans="1:5" ht="30" x14ac:dyDescent="0.25">
      <c r="A47" s="34" t="s">
        <v>65</v>
      </c>
      <c r="B47" s="38" t="s">
        <v>66</v>
      </c>
      <c r="C47" s="36">
        <f>C48+C49+C50+C51+C52</f>
        <v>28052.300000000003</v>
      </c>
      <c r="D47" s="36">
        <f>D48+D49+D50+D51+D52</f>
        <v>20453.3</v>
      </c>
      <c r="E47" s="149">
        <f t="shared" si="0"/>
        <v>72.911312084927076</v>
      </c>
    </row>
    <row r="48" spans="1:5" ht="90" x14ac:dyDescent="0.25">
      <c r="A48" s="19" t="s">
        <v>67</v>
      </c>
      <c r="B48" s="39" t="s">
        <v>68</v>
      </c>
      <c r="C48" s="33">
        <v>13923.5</v>
      </c>
      <c r="D48" s="127">
        <v>10500</v>
      </c>
      <c r="E48" s="129">
        <f t="shared" si="0"/>
        <v>75.412073113800403</v>
      </c>
    </row>
    <row r="49" spans="1:5" ht="45" x14ac:dyDescent="0.25">
      <c r="A49" s="19" t="s">
        <v>67</v>
      </c>
      <c r="B49" s="39" t="s">
        <v>69</v>
      </c>
      <c r="C49" s="33">
        <v>5296</v>
      </c>
      <c r="D49" s="127">
        <v>5296</v>
      </c>
      <c r="E49" s="129">
        <f t="shared" si="0"/>
        <v>100</v>
      </c>
    </row>
    <row r="50" spans="1:5" ht="30" x14ac:dyDescent="0.25">
      <c r="A50" s="19" t="s">
        <v>67</v>
      </c>
      <c r="B50" s="39" t="s">
        <v>70</v>
      </c>
      <c r="C50" s="33">
        <v>565.29999999999995</v>
      </c>
      <c r="D50" s="127">
        <v>565.29999999999995</v>
      </c>
      <c r="E50" s="129">
        <f t="shared" si="0"/>
        <v>100</v>
      </c>
    </row>
    <row r="51" spans="1:5" x14ac:dyDescent="0.25">
      <c r="A51" s="19" t="s">
        <v>67</v>
      </c>
      <c r="B51" s="39" t="s">
        <v>71</v>
      </c>
      <c r="C51" s="33">
        <v>7164.6</v>
      </c>
      <c r="D51" s="127">
        <v>4092</v>
      </c>
      <c r="E51" s="129">
        <f t="shared" si="0"/>
        <v>57.114144544008035</v>
      </c>
    </row>
    <row r="52" spans="1:5" ht="60" x14ac:dyDescent="0.25">
      <c r="A52" s="19" t="s">
        <v>329</v>
      </c>
      <c r="B52" s="39" t="s">
        <v>328</v>
      </c>
      <c r="C52" s="33">
        <v>1102.9000000000001</v>
      </c>
      <c r="D52" s="127"/>
      <c r="E52" s="129">
        <f t="shared" si="0"/>
        <v>0</v>
      </c>
    </row>
    <row r="53" spans="1:5" ht="30" x14ac:dyDescent="0.25">
      <c r="A53" s="34" t="s">
        <v>72</v>
      </c>
      <c r="B53" s="35" t="s">
        <v>73</v>
      </c>
      <c r="C53" s="36">
        <f>C54+C55+C56+C57+C58+C59+C60+C61+C62+C63+C64+C65+C66+C67+C68+C69+C70+C71+C72</f>
        <v>265493.2</v>
      </c>
      <c r="D53" s="36">
        <f>D54+D55+D56+D57+D58+D59+D60+D61+D62+D63+D64+D65+D66+D67+D68+D69+D70+D71+D72</f>
        <v>177793.30000000002</v>
      </c>
      <c r="E53" s="149">
        <f t="shared" si="0"/>
        <v>66.967176560454277</v>
      </c>
    </row>
    <row r="54" spans="1:5" ht="30" x14ac:dyDescent="0.25">
      <c r="A54" s="19" t="s">
        <v>74</v>
      </c>
      <c r="B54" s="40" t="s">
        <v>75</v>
      </c>
      <c r="C54" s="33">
        <v>4359.1000000000004</v>
      </c>
      <c r="D54" s="127">
        <v>1969.8</v>
      </c>
      <c r="E54" s="129">
        <f t="shared" si="0"/>
        <v>45.188226927576792</v>
      </c>
    </row>
    <row r="55" spans="1:5" ht="90" x14ac:dyDescent="0.25">
      <c r="A55" s="19" t="s">
        <v>76</v>
      </c>
      <c r="B55" s="40" t="s">
        <v>77</v>
      </c>
      <c r="C55" s="33">
        <v>155320</v>
      </c>
      <c r="D55" s="127">
        <v>115404.7</v>
      </c>
      <c r="E55" s="129">
        <f t="shared" si="0"/>
        <v>74.301249034251867</v>
      </c>
    </row>
    <row r="56" spans="1:5" ht="90" x14ac:dyDescent="0.25">
      <c r="A56" s="19" t="s">
        <v>76</v>
      </c>
      <c r="B56" s="40" t="s">
        <v>78</v>
      </c>
      <c r="C56" s="33">
        <v>50355</v>
      </c>
      <c r="D56" s="127">
        <v>35590</v>
      </c>
      <c r="E56" s="129">
        <f t="shared" si="0"/>
        <v>70.678184887300162</v>
      </c>
    </row>
    <row r="57" spans="1:5" ht="45" x14ac:dyDescent="0.25">
      <c r="A57" s="19" t="s">
        <v>76</v>
      </c>
      <c r="B57" s="40" t="s">
        <v>79</v>
      </c>
      <c r="C57" s="33">
        <v>3072</v>
      </c>
      <c r="D57" s="127">
        <v>1522.8</v>
      </c>
      <c r="E57" s="129">
        <f t="shared" si="0"/>
        <v>49.5703125</v>
      </c>
    </row>
    <row r="58" spans="1:5" ht="45" x14ac:dyDescent="0.25">
      <c r="A58" s="19" t="s">
        <v>76</v>
      </c>
      <c r="B58" s="40" t="s">
        <v>80</v>
      </c>
      <c r="C58" s="33">
        <v>7378</v>
      </c>
      <c r="D58" s="127">
        <v>3511.2</v>
      </c>
      <c r="E58" s="129">
        <f t="shared" si="0"/>
        <v>47.590132827324481</v>
      </c>
    </row>
    <row r="59" spans="1:5" ht="105" x14ac:dyDescent="0.25">
      <c r="A59" s="19" t="s">
        <v>76</v>
      </c>
      <c r="B59" s="41" t="s">
        <v>81</v>
      </c>
      <c r="C59" s="33">
        <v>4278</v>
      </c>
      <c r="D59" s="127">
        <v>2139</v>
      </c>
      <c r="E59" s="129">
        <f t="shared" si="0"/>
        <v>50</v>
      </c>
    </row>
    <row r="60" spans="1:5" ht="45" x14ac:dyDescent="0.25">
      <c r="A60" s="19" t="s">
        <v>76</v>
      </c>
      <c r="B60" s="40" t="s">
        <v>82</v>
      </c>
      <c r="C60" s="33">
        <v>7</v>
      </c>
      <c r="D60" s="127"/>
      <c r="E60" s="129">
        <f t="shared" si="0"/>
        <v>0</v>
      </c>
    </row>
    <row r="61" spans="1:5" ht="45" x14ac:dyDescent="0.25">
      <c r="A61" s="19" t="s">
        <v>83</v>
      </c>
      <c r="B61" s="42" t="s">
        <v>84</v>
      </c>
      <c r="C61" s="33">
        <v>450.7</v>
      </c>
      <c r="D61" s="127">
        <v>202.8</v>
      </c>
      <c r="E61" s="129">
        <f t="shared" si="0"/>
        <v>44.996671843798538</v>
      </c>
    </row>
    <row r="62" spans="1:5" ht="75" x14ac:dyDescent="0.25">
      <c r="A62" s="19" t="s">
        <v>85</v>
      </c>
      <c r="B62" s="40" t="s">
        <v>86</v>
      </c>
      <c r="C62" s="33">
        <v>3352.6</v>
      </c>
      <c r="D62" s="127">
        <v>1616.2</v>
      </c>
      <c r="E62" s="129">
        <f t="shared" si="0"/>
        <v>48.207361450814297</v>
      </c>
    </row>
    <row r="63" spans="1:5" ht="75" x14ac:dyDescent="0.25">
      <c r="A63" s="19" t="s">
        <v>76</v>
      </c>
      <c r="B63" s="40" t="s">
        <v>87</v>
      </c>
      <c r="C63" s="33">
        <v>321</v>
      </c>
      <c r="D63" s="127">
        <v>116.5</v>
      </c>
      <c r="E63" s="129">
        <f t="shared" si="0"/>
        <v>36.292834890965729</v>
      </c>
    </row>
    <row r="64" spans="1:5" ht="45" x14ac:dyDescent="0.25">
      <c r="A64" s="19" t="s">
        <v>76</v>
      </c>
      <c r="B64" s="40" t="s">
        <v>88</v>
      </c>
      <c r="C64" s="33">
        <v>208</v>
      </c>
      <c r="D64" s="127"/>
      <c r="E64" s="129">
        <f t="shared" si="0"/>
        <v>0</v>
      </c>
    </row>
    <row r="65" spans="1:5" ht="45" x14ac:dyDescent="0.25">
      <c r="A65" s="19" t="s">
        <v>76</v>
      </c>
      <c r="B65" s="42" t="s">
        <v>89</v>
      </c>
      <c r="C65" s="33">
        <v>407</v>
      </c>
      <c r="D65" s="127">
        <v>203.5</v>
      </c>
      <c r="E65" s="129">
        <f t="shared" si="0"/>
        <v>50</v>
      </c>
    </row>
    <row r="66" spans="1:5" ht="60" x14ac:dyDescent="0.25">
      <c r="A66" s="19" t="s">
        <v>76</v>
      </c>
      <c r="B66" s="42" t="s">
        <v>90</v>
      </c>
      <c r="C66" s="33">
        <v>372</v>
      </c>
      <c r="D66" s="127">
        <v>186</v>
      </c>
      <c r="E66" s="129">
        <f t="shared" si="0"/>
        <v>50</v>
      </c>
    </row>
    <row r="67" spans="1:5" ht="45" x14ac:dyDescent="0.25">
      <c r="A67" s="19" t="s">
        <v>91</v>
      </c>
      <c r="B67" s="42" t="s">
        <v>92</v>
      </c>
      <c r="C67" s="33">
        <v>6744</v>
      </c>
      <c r="D67" s="127">
        <v>4128.6000000000004</v>
      </c>
      <c r="E67" s="129">
        <f t="shared" si="0"/>
        <v>61.218861209964423</v>
      </c>
    </row>
    <row r="68" spans="1:5" ht="30" x14ac:dyDescent="0.25">
      <c r="A68" s="19" t="s">
        <v>76</v>
      </c>
      <c r="B68" s="42" t="s">
        <v>93</v>
      </c>
      <c r="C68" s="36">
        <v>155</v>
      </c>
      <c r="D68" s="127">
        <v>132.19999999999999</v>
      </c>
      <c r="E68" s="129">
        <f t="shared" si="0"/>
        <v>85.290322580645153</v>
      </c>
    </row>
    <row r="69" spans="1:5" ht="135" x14ac:dyDescent="0.25">
      <c r="A69" s="19" t="s">
        <v>94</v>
      </c>
      <c r="B69" s="42" t="s">
        <v>95</v>
      </c>
      <c r="C69" s="36">
        <v>26956</v>
      </c>
      <c r="D69" s="127">
        <v>11070</v>
      </c>
      <c r="E69" s="129">
        <f t="shared" si="0"/>
        <v>41.066923875945989</v>
      </c>
    </row>
    <row r="70" spans="1:5" ht="60" x14ac:dyDescent="0.25">
      <c r="A70" s="19"/>
      <c r="B70" s="42" t="s">
        <v>324</v>
      </c>
      <c r="C70" s="36">
        <v>1292</v>
      </c>
      <c r="D70" s="127"/>
      <c r="E70" s="129">
        <f t="shared" si="0"/>
        <v>0</v>
      </c>
    </row>
    <row r="71" spans="1:5" ht="45" x14ac:dyDescent="0.25">
      <c r="A71" s="19"/>
      <c r="B71" s="42" t="s">
        <v>325</v>
      </c>
      <c r="C71" s="36">
        <v>440.5</v>
      </c>
      <c r="D71" s="127"/>
      <c r="E71" s="129">
        <f t="shared" si="0"/>
        <v>0</v>
      </c>
    </row>
    <row r="72" spans="1:5" ht="45" x14ac:dyDescent="0.25">
      <c r="A72" s="19"/>
      <c r="B72" s="42" t="s">
        <v>326</v>
      </c>
      <c r="C72" s="36">
        <v>25.3</v>
      </c>
      <c r="D72" s="127"/>
      <c r="E72" s="129">
        <f t="shared" si="0"/>
        <v>0</v>
      </c>
    </row>
    <row r="73" spans="1:5" x14ac:dyDescent="0.25">
      <c r="A73" s="19" t="s">
        <v>96</v>
      </c>
      <c r="B73" s="43" t="s">
        <v>97</v>
      </c>
      <c r="C73" s="36">
        <f>C74+C76+C75</f>
        <v>1259</v>
      </c>
      <c r="D73" s="36">
        <f>D74+D76+D75</f>
        <v>699</v>
      </c>
      <c r="E73" s="149">
        <f t="shared" si="0"/>
        <v>55.52025416997617</v>
      </c>
    </row>
    <row r="74" spans="1:5" ht="30" x14ac:dyDescent="0.25">
      <c r="A74" s="19" t="s">
        <v>98</v>
      </c>
      <c r="B74" s="42" t="s">
        <v>99</v>
      </c>
      <c r="C74" s="33">
        <v>5</v>
      </c>
      <c r="D74" s="127"/>
      <c r="E74" s="129">
        <f t="shared" si="0"/>
        <v>0</v>
      </c>
    </row>
    <row r="75" spans="1:5" ht="45" x14ac:dyDescent="0.25">
      <c r="A75" s="19" t="s">
        <v>98</v>
      </c>
      <c r="B75" s="42" t="s">
        <v>327</v>
      </c>
      <c r="C75" s="33">
        <v>100</v>
      </c>
      <c r="D75" s="127">
        <v>100</v>
      </c>
      <c r="E75" s="129">
        <f t="shared" si="0"/>
        <v>100</v>
      </c>
    </row>
    <row r="76" spans="1:5" ht="75" x14ac:dyDescent="0.25">
      <c r="A76" s="19" t="s">
        <v>100</v>
      </c>
      <c r="B76" s="41" t="s">
        <v>101</v>
      </c>
      <c r="C76" s="33">
        <v>1154</v>
      </c>
      <c r="D76" s="127">
        <v>599</v>
      </c>
      <c r="E76" s="129">
        <f t="shared" si="0"/>
        <v>51.906412478336222</v>
      </c>
    </row>
    <row r="77" spans="1:5" x14ac:dyDescent="0.25">
      <c r="A77" s="44"/>
      <c r="B77" s="45" t="s">
        <v>102</v>
      </c>
      <c r="C77" s="32">
        <f>C42+C14</f>
        <v>413414.5</v>
      </c>
      <c r="D77" s="32">
        <f>D43+D14</f>
        <v>261249.19000000003</v>
      </c>
      <c r="E77" s="128">
        <f t="shared" si="0"/>
        <v>63.193039915145704</v>
      </c>
    </row>
    <row r="78" spans="1:5" x14ac:dyDescent="0.25">
      <c r="B78" s="46"/>
      <c r="C78" s="46"/>
      <c r="D78" s="46"/>
      <c r="E78" s="47"/>
    </row>
    <row r="79" spans="1:5" x14ac:dyDescent="0.25">
      <c r="B79" s="46"/>
      <c r="C79" s="46"/>
      <c r="D79" s="46"/>
    </row>
    <row r="80" spans="1:5" x14ac:dyDescent="0.25">
      <c r="B80" s="46"/>
      <c r="C80" s="46"/>
      <c r="D80" s="46"/>
    </row>
    <row r="81" spans="2:4" x14ac:dyDescent="0.25">
      <c r="B81" s="46"/>
      <c r="C81" s="46"/>
      <c r="D81" s="46"/>
    </row>
    <row r="82" spans="2:4" x14ac:dyDescent="0.25">
      <c r="B82" s="46"/>
      <c r="C82" s="46"/>
      <c r="D82" s="46"/>
    </row>
    <row r="83" spans="2:4" x14ac:dyDescent="0.25">
      <c r="B83" s="46"/>
      <c r="C83" s="46"/>
      <c r="D83" s="46"/>
    </row>
    <row r="84" spans="2:4" x14ac:dyDescent="0.25">
      <c r="B84" s="46"/>
      <c r="C84" s="46"/>
      <c r="D84" s="46"/>
    </row>
    <row r="85" spans="2:4" x14ac:dyDescent="0.25">
      <c r="B85" s="46"/>
      <c r="C85" s="46"/>
      <c r="D85" s="46"/>
    </row>
    <row r="86" spans="2:4" x14ac:dyDescent="0.25">
      <c r="B86" s="46"/>
      <c r="C86" s="46"/>
      <c r="D86" s="46"/>
    </row>
    <row r="87" spans="2:4" x14ac:dyDescent="0.25">
      <c r="B87" s="46"/>
      <c r="C87" s="46"/>
      <c r="D87" s="46"/>
    </row>
    <row r="88" spans="2:4" x14ac:dyDescent="0.25">
      <c r="B88" s="46"/>
      <c r="C88" s="46"/>
      <c r="D88" s="46"/>
    </row>
    <row r="89" spans="2:4" x14ac:dyDescent="0.25">
      <c r="B89" s="46"/>
      <c r="C89" s="46"/>
      <c r="D89" s="46"/>
    </row>
    <row r="90" spans="2:4" x14ac:dyDescent="0.25">
      <c r="B90" s="46"/>
      <c r="C90" s="46"/>
      <c r="D90" s="46"/>
    </row>
    <row r="91" spans="2:4" x14ac:dyDescent="0.25">
      <c r="B91" s="46"/>
      <c r="C91" s="46"/>
      <c r="D91" s="46"/>
    </row>
    <row r="92" spans="2:4" x14ac:dyDescent="0.25">
      <c r="B92" s="46"/>
      <c r="C92" s="46"/>
      <c r="D92" s="46"/>
    </row>
    <row r="93" spans="2:4" x14ac:dyDescent="0.25">
      <c r="B93" s="46"/>
      <c r="C93" s="46"/>
      <c r="D93" s="46"/>
    </row>
    <row r="94" spans="2:4" x14ac:dyDescent="0.25">
      <c r="B94" s="46"/>
      <c r="C94" s="46"/>
      <c r="D94" s="46"/>
    </row>
    <row r="95" spans="2:4" x14ac:dyDescent="0.25">
      <c r="B95" s="46"/>
      <c r="C95" s="46"/>
      <c r="D95" s="46"/>
    </row>
    <row r="96" spans="2:4" x14ac:dyDescent="0.25">
      <c r="B96" s="46"/>
      <c r="C96" s="46"/>
      <c r="D96" s="46"/>
    </row>
    <row r="97" spans="2:4" x14ac:dyDescent="0.25">
      <c r="B97" s="46"/>
      <c r="C97" s="46"/>
      <c r="D97" s="46"/>
    </row>
    <row r="98" spans="2:4" x14ac:dyDescent="0.25">
      <c r="B98" s="46"/>
      <c r="C98" s="46"/>
      <c r="D98" s="46"/>
    </row>
    <row r="99" spans="2:4" x14ac:dyDescent="0.25">
      <c r="B99" s="46"/>
      <c r="C99" s="46"/>
      <c r="D99" s="46"/>
    </row>
    <row r="100" spans="2:4" x14ac:dyDescent="0.25">
      <c r="B100" s="46"/>
      <c r="C100" s="46"/>
      <c r="D100" s="46"/>
    </row>
    <row r="101" spans="2:4" x14ac:dyDescent="0.25">
      <c r="B101" s="46"/>
      <c r="C101" s="46"/>
      <c r="D101" s="46"/>
    </row>
    <row r="102" spans="2:4" x14ac:dyDescent="0.25">
      <c r="B102" s="46"/>
      <c r="C102" s="46"/>
      <c r="D102" s="46"/>
    </row>
    <row r="103" spans="2:4" x14ac:dyDescent="0.25">
      <c r="B103" s="46"/>
      <c r="C103" s="46"/>
      <c r="D103" s="46"/>
    </row>
    <row r="104" spans="2:4" x14ac:dyDescent="0.25">
      <c r="B104" s="46"/>
      <c r="C104" s="46"/>
      <c r="D104" s="46"/>
    </row>
    <row r="105" spans="2:4" x14ac:dyDescent="0.25">
      <c r="B105" s="46"/>
      <c r="C105" s="46"/>
      <c r="D105" s="46"/>
    </row>
    <row r="106" spans="2:4" x14ac:dyDescent="0.25">
      <c r="B106" s="46"/>
      <c r="C106" s="46"/>
      <c r="D106" s="46"/>
    </row>
    <row r="107" spans="2:4" x14ac:dyDescent="0.25">
      <c r="B107" s="46"/>
      <c r="C107" s="46"/>
      <c r="D107" s="46"/>
    </row>
    <row r="108" spans="2:4" x14ac:dyDescent="0.25">
      <c r="B108" s="46"/>
      <c r="C108" s="46"/>
      <c r="D108" s="46"/>
    </row>
    <row r="109" spans="2:4" x14ac:dyDescent="0.25">
      <c r="B109" s="46"/>
      <c r="C109" s="46"/>
      <c r="D109" s="46"/>
    </row>
    <row r="110" spans="2:4" x14ac:dyDescent="0.25">
      <c r="B110" s="46"/>
      <c r="C110" s="46"/>
      <c r="D110" s="46"/>
    </row>
    <row r="111" spans="2:4" x14ac:dyDescent="0.25">
      <c r="B111" s="46"/>
      <c r="C111" s="46"/>
      <c r="D111" s="46"/>
    </row>
    <row r="112" spans="2:4" x14ac:dyDescent="0.25">
      <c r="B112" s="46"/>
      <c r="C112" s="46"/>
      <c r="D112" s="46"/>
    </row>
    <row r="113" spans="2:4" x14ac:dyDescent="0.25">
      <c r="B113" s="46"/>
      <c r="C113" s="46"/>
      <c r="D113" s="46"/>
    </row>
    <row r="114" spans="2:4" x14ac:dyDescent="0.25">
      <c r="B114" s="46"/>
      <c r="C114" s="46"/>
      <c r="D114" s="46"/>
    </row>
    <row r="115" spans="2:4" x14ac:dyDescent="0.25">
      <c r="B115" s="46"/>
      <c r="C115" s="46"/>
      <c r="D115" s="46"/>
    </row>
    <row r="116" spans="2:4" x14ac:dyDescent="0.25">
      <c r="B116" s="46"/>
      <c r="C116" s="46"/>
      <c r="D116" s="46"/>
    </row>
    <row r="117" spans="2:4" x14ac:dyDescent="0.25">
      <c r="B117" s="46"/>
      <c r="C117" s="46"/>
      <c r="D117" s="46"/>
    </row>
    <row r="118" spans="2:4" x14ac:dyDescent="0.25">
      <c r="B118" s="46"/>
      <c r="C118" s="46"/>
      <c r="D118" s="46"/>
    </row>
    <row r="119" spans="2:4" x14ac:dyDescent="0.25">
      <c r="B119" s="46"/>
      <c r="C119" s="46"/>
      <c r="D119" s="46"/>
    </row>
    <row r="120" spans="2:4" x14ac:dyDescent="0.25">
      <c r="B120" s="46"/>
      <c r="C120" s="46"/>
      <c r="D120" s="46"/>
    </row>
    <row r="121" spans="2:4" x14ac:dyDescent="0.25">
      <c r="B121" s="46"/>
      <c r="C121" s="46"/>
      <c r="D121" s="46"/>
    </row>
    <row r="122" spans="2:4" x14ac:dyDescent="0.25">
      <c r="B122" s="46"/>
      <c r="C122" s="46"/>
      <c r="D122" s="46"/>
    </row>
    <row r="123" spans="2:4" x14ac:dyDescent="0.25">
      <c r="B123" s="46"/>
      <c r="C123" s="46"/>
      <c r="D123" s="46"/>
    </row>
    <row r="124" spans="2:4" x14ac:dyDescent="0.25">
      <c r="B124" s="46"/>
      <c r="C124" s="46"/>
      <c r="D124" s="46"/>
    </row>
    <row r="125" spans="2:4" x14ac:dyDescent="0.25">
      <c r="B125" s="46"/>
      <c r="C125" s="46"/>
      <c r="D125" s="46"/>
    </row>
    <row r="126" spans="2:4" x14ac:dyDescent="0.25">
      <c r="B126" s="46"/>
      <c r="C126" s="46"/>
      <c r="D126" s="46"/>
    </row>
    <row r="127" spans="2:4" x14ac:dyDescent="0.25">
      <c r="B127" s="46"/>
      <c r="C127" s="46"/>
      <c r="D127" s="46"/>
    </row>
    <row r="128" spans="2:4" x14ac:dyDescent="0.25">
      <c r="B128" s="46"/>
      <c r="C128" s="46"/>
      <c r="D128" s="46"/>
    </row>
    <row r="129" spans="2:4" x14ac:dyDescent="0.25">
      <c r="B129" s="46"/>
      <c r="C129" s="46"/>
      <c r="D129" s="46"/>
    </row>
    <row r="130" spans="2:4" x14ac:dyDescent="0.25">
      <c r="B130" s="46"/>
      <c r="C130" s="46"/>
      <c r="D130" s="46"/>
    </row>
    <row r="131" spans="2:4" x14ac:dyDescent="0.25">
      <c r="B131" s="46"/>
      <c r="C131" s="46"/>
      <c r="D131" s="46"/>
    </row>
    <row r="132" spans="2:4" x14ac:dyDescent="0.25">
      <c r="B132" s="46"/>
      <c r="C132" s="46"/>
      <c r="D132" s="46"/>
    </row>
    <row r="133" spans="2:4" x14ac:dyDescent="0.25">
      <c r="B133" s="46"/>
      <c r="C133" s="46"/>
      <c r="D133" s="46"/>
    </row>
    <row r="134" spans="2:4" x14ac:dyDescent="0.25">
      <c r="B134" s="46"/>
      <c r="C134" s="46"/>
      <c r="D134" s="46"/>
    </row>
    <row r="135" spans="2:4" x14ac:dyDescent="0.25">
      <c r="B135" s="46"/>
      <c r="C135" s="46"/>
      <c r="D135" s="46"/>
    </row>
    <row r="136" spans="2:4" x14ac:dyDescent="0.25">
      <c r="B136" s="46"/>
      <c r="C136" s="46"/>
      <c r="D136" s="46"/>
    </row>
    <row r="137" spans="2:4" x14ac:dyDescent="0.25">
      <c r="B137" s="46"/>
      <c r="C137" s="46"/>
      <c r="D137" s="46"/>
    </row>
    <row r="138" spans="2:4" x14ac:dyDescent="0.25">
      <c r="B138" s="46"/>
      <c r="C138" s="46"/>
      <c r="D138" s="46"/>
    </row>
    <row r="139" spans="2:4" x14ac:dyDescent="0.25">
      <c r="B139" s="46"/>
      <c r="C139" s="46"/>
      <c r="D139" s="46"/>
    </row>
    <row r="140" spans="2:4" x14ac:dyDescent="0.25">
      <c r="B140" s="46"/>
      <c r="C140" s="46"/>
      <c r="D140" s="46"/>
    </row>
    <row r="141" spans="2:4" x14ac:dyDescent="0.25">
      <c r="B141" s="46"/>
      <c r="C141" s="46"/>
      <c r="D141" s="46"/>
    </row>
    <row r="142" spans="2:4" x14ac:dyDescent="0.25">
      <c r="B142" s="46"/>
      <c r="C142" s="46"/>
      <c r="D142" s="46"/>
    </row>
    <row r="143" spans="2:4" x14ac:dyDescent="0.25">
      <c r="B143" s="46"/>
      <c r="C143" s="46"/>
      <c r="D143" s="46"/>
    </row>
    <row r="144" spans="2:4" x14ac:dyDescent="0.25">
      <c r="B144" s="46"/>
      <c r="C144" s="46"/>
      <c r="D144" s="46"/>
    </row>
    <row r="145" spans="2:4" x14ac:dyDescent="0.25">
      <c r="B145" s="46"/>
      <c r="C145" s="46"/>
      <c r="D145" s="46"/>
    </row>
    <row r="146" spans="2:4" x14ac:dyDescent="0.25">
      <c r="B146" s="46"/>
      <c r="C146" s="46"/>
      <c r="D146" s="46"/>
    </row>
    <row r="147" spans="2:4" x14ac:dyDescent="0.25">
      <c r="B147" s="46"/>
      <c r="C147" s="46"/>
      <c r="D147" s="46"/>
    </row>
    <row r="148" spans="2:4" x14ac:dyDescent="0.25">
      <c r="B148" s="46"/>
      <c r="C148" s="46"/>
      <c r="D148" s="46"/>
    </row>
    <row r="149" spans="2:4" x14ac:dyDescent="0.25">
      <c r="B149" s="46"/>
      <c r="C149" s="46"/>
      <c r="D149" s="46"/>
    </row>
    <row r="150" spans="2:4" x14ac:dyDescent="0.25">
      <c r="B150" s="46"/>
      <c r="C150" s="46"/>
      <c r="D150" s="46"/>
    </row>
    <row r="151" spans="2:4" x14ac:dyDescent="0.25">
      <c r="B151" s="46"/>
      <c r="C151" s="46"/>
      <c r="D151" s="46"/>
    </row>
    <row r="152" spans="2:4" x14ac:dyDescent="0.25">
      <c r="B152" s="46"/>
      <c r="C152" s="46"/>
      <c r="D152" s="46"/>
    </row>
    <row r="153" spans="2:4" x14ac:dyDescent="0.25">
      <c r="B153" s="46"/>
      <c r="C153" s="46"/>
      <c r="D153" s="46"/>
    </row>
    <row r="154" spans="2:4" x14ac:dyDescent="0.25">
      <c r="B154" s="46"/>
      <c r="C154" s="46"/>
      <c r="D154" s="46"/>
    </row>
    <row r="155" spans="2:4" x14ac:dyDescent="0.25">
      <c r="B155" s="46"/>
      <c r="C155" s="46"/>
      <c r="D155" s="46"/>
    </row>
    <row r="156" spans="2:4" x14ac:dyDescent="0.25">
      <c r="B156" s="46"/>
      <c r="C156" s="46"/>
      <c r="D156" s="46"/>
    </row>
    <row r="157" spans="2:4" x14ac:dyDescent="0.25">
      <c r="B157" s="46"/>
      <c r="C157" s="46"/>
      <c r="D157" s="46"/>
    </row>
    <row r="158" spans="2:4" x14ac:dyDescent="0.25">
      <c r="B158" s="46"/>
      <c r="C158" s="46"/>
      <c r="D158" s="46"/>
    </row>
    <row r="159" spans="2:4" x14ac:dyDescent="0.25">
      <c r="B159" s="46"/>
      <c r="C159" s="46"/>
      <c r="D159" s="46"/>
    </row>
    <row r="160" spans="2:4" x14ac:dyDescent="0.25">
      <c r="B160" s="46"/>
      <c r="C160" s="46"/>
      <c r="D160" s="46"/>
    </row>
    <row r="161" spans="2:4" x14ac:dyDescent="0.25">
      <c r="B161" s="46"/>
      <c r="C161" s="46"/>
      <c r="D161" s="46"/>
    </row>
    <row r="162" spans="2:4" x14ac:dyDescent="0.25">
      <c r="B162" s="46"/>
      <c r="C162" s="46"/>
      <c r="D162" s="46"/>
    </row>
    <row r="163" spans="2:4" x14ac:dyDescent="0.25">
      <c r="B163" s="46"/>
      <c r="C163" s="46"/>
      <c r="D163" s="46"/>
    </row>
    <row r="164" spans="2:4" x14ac:dyDescent="0.25">
      <c r="B164" s="46"/>
      <c r="C164" s="46"/>
      <c r="D164" s="46"/>
    </row>
    <row r="165" spans="2:4" x14ac:dyDescent="0.25">
      <c r="B165" s="46"/>
      <c r="C165" s="46"/>
      <c r="D165" s="46"/>
    </row>
    <row r="166" spans="2:4" x14ac:dyDescent="0.25">
      <c r="B166" s="46"/>
      <c r="C166" s="46"/>
      <c r="D166" s="46"/>
    </row>
    <row r="167" spans="2:4" x14ac:dyDescent="0.25">
      <c r="B167" s="46"/>
      <c r="C167" s="46"/>
      <c r="D167" s="46"/>
    </row>
    <row r="168" spans="2:4" x14ac:dyDescent="0.25">
      <c r="B168" s="46"/>
      <c r="C168" s="46"/>
      <c r="D168" s="46"/>
    </row>
    <row r="169" spans="2:4" x14ac:dyDescent="0.25">
      <c r="B169" s="46"/>
      <c r="C169" s="46"/>
      <c r="D169" s="46"/>
    </row>
    <row r="170" spans="2:4" x14ac:dyDescent="0.25">
      <c r="B170" s="46"/>
      <c r="C170" s="46"/>
      <c r="D170" s="46"/>
    </row>
    <row r="171" spans="2:4" x14ac:dyDescent="0.25">
      <c r="B171" s="46"/>
      <c r="C171" s="46"/>
      <c r="D171" s="46"/>
    </row>
    <row r="172" spans="2:4" x14ac:dyDescent="0.25">
      <c r="B172" s="46"/>
      <c r="C172" s="46"/>
      <c r="D172" s="46"/>
    </row>
    <row r="173" spans="2:4" x14ac:dyDescent="0.25">
      <c r="B173" s="46"/>
      <c r="C173" s="46"/>
      <c r="D173" s="46"/>
    </row>
    <row r="174" spans="2:4" x14ac:dyDescent="0.25">
      <c r="B174" s="46"/>
      <c r="C174" s="46"/>
      <c r="D174" s="46"/>
    </row>
    <row r="175" spans="2:4" x14ac:dyDescent="0.25">
      <c r="B175" s="46"/>
      <c r="C175" s="46"/>
      <c r="D175" s="46"/>
    </row>
    <row r="176" spans="2:4" x14ac:dyDescent="0.25">
      <c r="B176" s="46"/>
      <c r="C176" s="46"/>
      <c r="D176" s="46"/>
    </row>
    <row r="177" spans="2:4" x14ac:dyDescent="0.25">
      <c r="B177" s="46"/>
      <c r="C177" s="46"/>
      <c r="D177" s="46"/>
    </row>
    <row r="178" spans="2:4" x14ac:dyDescent="0.25">
      <c r="B178" s="46"/>
      <c r="C178" s="46"/>
      <c r="D178" s="46"/>
    </row>
    <row r="179" spans="2:4" x14ac:dyDescent="0.25">
      <c r="B179" s="46"/>
      <c r="C179" s="46"/>
      <c r="D179" s="46"/>
    </row>
    <row r="180" spans="2:4" x14ac:dyDescent="0.25">
      <c r="B180" s="46"/>
      <c r="C180" s="46"/>
      <c r="D180" s="46"/>
    </row>
    <row r="181" spans="2:4" x14ac:dyDescent="0.25">
      <c r="B181" s="46"/>
      <c r="C181" s="46"/>
      <c r="D181" s="46"/>
    </row>
    <row r="182" spans="2:4" x14ac:dyDescent="0.25">
      <c r="B182" s="46"/>
      <c r="C182" s="46"/>
      <c r="D182" s="46"/>
    </row>
    <row r="183" spans="2:4" x14ac:dyDescent="0.25">
      <c r="B183" s="46"/>
      <c r="C183" s="46"/>
      <c r="D183" s="46"/>
    </row>
    <row r="184" spans="2:4" x14ac:dyDescent="0.25">
      <c r="B184" s="46"/>
      <c r="C184" s="46"/>
      <c r="D184" s="46"/>
    </row>
    <row r="185" spans="2:4" x14ac:dyDescent="0.25">
      <c r="B185" s="46"/>
      <c r="C185" s="46"/>
      <c r="D185" s="46"/>
    </row>
    <row r="186" spans="2:4" x14ac:dyDescent="0.25">
      <c r="B186" s="46"/>
      <c r="C186" s="46"/>
      <c r="D186" s="46"/>
    </row>
    <row r="187" spans="2:4" x14ac:dyDescent="0.25">
      <c r="B187" s="46"/>
      <c r="C187" s="46"/>
      <c r="D187" s="46"/>
    </row>
    <row r="188" spans="2:4" x14ac:dyDescent="0.25">
      <c r="B188" s="46"/>
      <c r="C188" s="46"/>
      <c r="D188" s="46"/>
    </row>
    <row r="189" spans="2:4" x14ac:dyDescent="0.25">
      <c r="B189" s="46"/>
      <c r="C189" s="46"/>
      <c r="D189" s="46"/>
    </row>
    <row r="190" spans="2:4" x14ac:dyDescent="0.25">
      <c r="B190" s="46"/>
      <c r="C190" s="46"/>
      <c r="D190" s="46"/>
    </row>
    <row r="191" spans="2:4" x14ac:dyDescent="0.25">
      <c r="B191" s="46"/>
      <c r="C191" s="46"/>
      <c r="D191" s="46"/>
    </row>
    <row r="192" spans="2:4" x14ac:dyDescent="0.25">
      <c r="B192" s="46"/>
      <c r="C192" s="46"/>
      <c r="D192" s="46"/>
    </row>
    <row r="193" spans="2:4" x14ac:dyDescent="0.25">
      <c r="B193" s="46"/>
      <c r="C193" s="46"/>
      <c r="D193" s="46"/>
    </row>
    <row r="194" spans="2:4" x14ac:dyDescent="0.25">
      <c r="B194" s="46"/>
      <c r="C194" s="46"/>
      <c r="D194" s="46"/>
    </row>
    <row r="195" spans="2:4" x14ac:dyDescent="0.25">
      <c r="B195" s="46"/>
      <c r="C195" s="46"/>
      <c r="D195" s="46"/>
    </row>
    <row r="196" spans="2:4" x14ac:dyDescent="0.25">
      <c r="B196" s="46"/>
      <c r="C196" s="46"/>
      <c r="D196" s="46"/>
    </row>
    <row r="197" spans="2:4" x14ac:dyDescent="0.25">
      <c r="B197" s="46"/>
      <c r="C197" s="46"/>
      <c r="D197" s="46"/>
    </row>
    <row r="198" spans="2:4" x14ac:dyDescent="0.25">
      <c r="B198" s="46"/>
      <c r="C198" s="46"/>
      <c r="D198" s="46"/>
    </row>
    <row r="199" spans="2:4" x14ac:dyDescent="0.25">
      <c r="B199" s="46"/>
      <c r="C199" s="46"/>
      <c r="D199" s="46"/>
    </row>
    <row r="200" spans="2:4" x14ac:dyDescent="0.25">
      <c r="B200" s="46"/>
      <c r="C200" s="46"/>
      <c r="D200" s="46"/>
    </row>
    <row r="201" spans="2:4" x14ac:dyDescent="0.25">
      <c r="B201" s="46"/>
      <c r="C201" s="46"/>
      <c r="D201" s="46"/>
    </row>
    <row r="202" spans="2:4" x14ac:dyDescent="0.25">
      <c r="B202" s="46"/>
      <c r="C202" s="46"/>
      <c r="D202" s="46"/>
    </row>
    <row r="203" spans="2:4" x14ac:dyDescent="0.25">
      <c r="B203" s="46"/>
      <c r="C203" s="46"/>
      <c r="D203" s="46"/>
    </row>
    <row r="204" spans="2:4" x14ac:dyDescent="0.25">
      <c r="B204" s="46"/>
      <c r="C204" s="46"/>
      <c r="D204" s="46"/>
    </row>
    <row r="205" spans="2:4" x14ac:dyDescent="0.25">
      <c r="B205" s="46"/>
      <c r="C205" s="46"/>
      <c r="D205" s="46"/>
    </row>
    <row r="206" spans="2:4" x14ac:dyDescent="0.25">
      <c r="B206" s="46"/>
      <c r="C206" s="46"/>
      <c r="D206" s="46"/>
    </row>
    <row r="207" spans="2:4" x14ac:dyDescent="0.25">
      <c r="B207" s="46"/>
      <c r="C207" s="46"/>
      <c r="D207" s="46"/>
    </row>
    <row r="208" spans="2:4" x14ac:dyDescent="0.25">
      <c r="B208" s="46"/>
      <c r="C208" s="46"/>
      <c r="D208" s="46"/>
    </row>
    <row r="209" spans="2:4" x14ac:dyDescent="0.25">
      <c r="B209" s="46"/>
      <c r="C209" s="46"/>
      <c r="D209" s="46"/>
    </row>
    <row r="210" spans="2:4" x14ac:dyDescent="0.25">
      <c r="B210" s="46"/>
      <c r="C210" s="46"/>
      <c r="D210" s="46"/>
    </row>
    <row r="211" spans="2:4" x14ac:dyDescent="0.25">
      <c r="B211" s="46"/>
      <c r="C211" s="46"/>
      <c r="D211" s="46"/>
    </row>
    <row r="212" spans="2:4" x14ac:dyDescent="0.25">
      <c r="B212" s="46"/>
      <c r="C212" s="46"/>
      <c r="D212" s="46"/>
    </row>
    <row r="213" spans="2:4" x14ac:dyDescent="0.25">
      <c r="B213" s="46"/>
      <c r="C213" s="46"/>
      <c r="D213" s="46"/>
    </row>
    <row r="214" spans="2:4" x14ac:dyDescent="0.25">
      <c r="B214" s="46"/>
      <c r="C214" s="46"/>
      <c r="D214" s="46"/>
    </row>
    <row r="215" spans="2:4" x14ac:dyDescent="0.25">
      <c r="B215" s="46"/>
      <c r="C215" s="46"/>
      <c r="D215" s="46"/>
    </row>
    <row r="216" spans="2:4" x14ac:dyDescent="0.25">
      <c r="B216" s="46"/>
      <c r="C216" s="46"/>
      <c r="D216" s="46"/>
    </row>
    <row r="217" spans="2:4" x14ac:dyDescent="0.25">
      <c r="B217" s="46"/>
      <c r="C217" s="46"/>
      <c r="D217" s="46"/>
    </row>
    <row r="218" spans="2:4" x14ac:dyDescent="0.25">
      <c r="B218" s="46"/>
      <c r="C218" s="46"/>
      <c r="D218" s="46"/>
    </row>
    <row r="219" spans="2:4" x14ac:dyDescent="0.25">
      <c r="B219" s="46"/>
      <c r="C219" s="46"/>
      <c r="D219" s="46"/>
    </row>
    <row r="220" spans="2:4" x14ac:dyDescent="0.25">
      <c r="B220" s="46"/>
      <c r="C220" s="46"/>
      <c r="D220" s="46"/>
    </row>
    <row r="221" spans="2:4" x14ac:dyDescent="0.25">
      <c r="B221" s="46"/>
      <c r="C221" s="46"/>
      <c r="D221" s="46"/>
    </row>
    <row r="222" spans="2:4" x14ac:dyDescent="0.25">
      <c r="B222" s="46"/>
      <c r="C222" s="46"/>
      <c r="D222" s="46"/>
    </row>
    <row r="223" spans="2:4" x14ac:dyDescent="0.25">
      <c r="B223" s="46"/>
      <c r="C223" s="46"/>
      <c r="D223" s="46"/>
    </row>
    <row r="224" spans="2:4" x14ac:dyDescent="0.25">
      <c r="B224" s="46"/>
      <c r="C224" s="46"/>
      <c r="D224" s="46"/>
    </row>
    <row r="225" spans="2:4" x14ac:dyDescent="0.25">
      <c r="B225" s="46"/>
      <c r="C225" s="46"/>
      <c r="D225" s="46"/>
    </row>
    <row r="226" spans="2:4" x14ac:dyDescent="0.25">
      <c r="B226" s="46"/>
      <c r="C226" s="46"/>
      <c r="D226" s="46"/>
    </row>
    <row r="227" spans="2:4" x14ac:dyDescent="0.25">
      <c r="B227" s="46"/>
      <c r="C227" s="46"/>
      <c r="D227" s="46"/>
    </row>
    <row r="228" spans="2:4" x14ac:dyDescent="0.25">
      <c r="B228" s="46"/>
      <c r="C228" s="46"/>
      <c r="D228" s="46"/>
    </row>
    <row r="229" spans="2:4" x14ac:dyDescent="0.25">
      <c r="B229" s="46"/>
      <c r="C229" s="46"/>
      <c r="D229" s="46"/>
    </row>
    <row r="230" spans="2:4" x14ac:dyDescent="0.25">
      <c r="B230" s="46"/>
      <c r="C230" s="46"/>
      <c r="D230" s="46"/>
    </row>
    <row r="231" spans="2:4" x14ac:dyDescent="0.25">
      <c r="B231" s="46"/>
      <c r="C231" s="46"/>
      <c r="D231" s="46"/>
    </row>
    <row r="232" spans="2:4" x14ac:dyDescent="0.25">
      <c r="B232" s="46"/>
      <c r="C232" s="46"/>
      <c r="D232" s="46"/>
    </row>
    <row r="233" spans="2:4" x14ac:dyDescent="0.25">
      <c r="B233" s="46"/>
      <c r="C233" s="46"/>
      <c r="D233" s="46"/>
    </row>
    <row r="234" spans="2:4" x14ac:dyDescent="0.25">
      <c r="B234" s="46"/>
      <c r="C234" s="46"/>
      <c r="D234" s="46"/>
    </row>
    <row r="235" spans="2:4" x14ac:dyDescent="0.25">
      <c r="B235" s="46"/>
      <c r="C235" s="46"/>
      <c r="D235" s="46"/>
    </row>
    <row r="236" spans="2:4" x14ac:dyDescent="0.25">
      <c r="B236" s="46"/>
      <c r="C236" s="46"/>
      <c r="D236" s="46"/>
    </row>
    <row r="237" spans="2:4" x14ac:dyDescent="0.25">
      <c r="B237" s="46"/>
      <c r="C237" s="46"/>
      <c r="D237" s="46"/>
    </row>
    <row r="238" spans="2:4" x14ac:dyDescent="0.25">
      <c r="B238" s="46"/>
      <c r="C238" s="46"/>
      <c r="D238" s="46"/>
    </row>
    <row r="239" spans="2:4" x14ac:dyDescent="0.25">
      <c r="B239" s="46"/>
      <c r="C239" s="46"/>
      <c r="D239" s="46"/>
    </row>
    <row r="240" spans="2:4" x14ac:dyDescent="0.25">
      <c r="B240" s="46"/>
      <c r="C240" s="46"/>
      <c r="D240" s="46"/>
    </row>
    <row r="241" spans="2:4" x14ac:dyDescent="0.25">
      <c r="B241" s="46"/>
      <c r="C241" s="46"/>
      <c r="D241" s="46"/>
    </row>
    <row r="242" spans="2:4" x14ac:dyDescent="0.25">
      <c r="B242" s="46"/>
      <c r="C242" s="46"/>
      <c r="D242" s="46"/>
    </row>
    <row r="243" spans="2:4" x14ac:dyDescent="0.25">
      <c r="B243" s="46"/>
      <c r="C243" s="46"/>
      <c r="D243" s="46"/>
    </row>
    <row r="244" spans="2:4" x14ac:dyDescent="0.25">
      <c r="B244" s="46"/>
      <c r="C244" s="46"/>
      <c r="D244" s="46"/>
    </row>
    <row r="245" spans="2:4" x14ac:dyDescent="0.25">
      <c r="B245" s="46"/>
      <c r="C245" s="46"/>
      <c r="D245" s="46"/>
    </row>
    <row r="246" spans="2:4" x14ac:dyDescent="0.25">
      <c r="B246" s="46"/>
      <c r="C246" s="46"/>
      <c r="D246" s="46"/>
    </row>
    <row r="247" spans="2:4" x14ac:dyDescent="0.25">
      <c r="B247" s="46"/>
      <c r="C247" s="46"/>
      <c r="D247" s="46"/>
    </row>
    <row r="248" spans="2:4" x14ac:dyDescent="0.25">
      <c r="B248" s="46"/>
      <c r="C248" s="46"/>
      <c r="D248" s="46"/>
    </row>
    <row r="249" spans="2:4" x14ac:dyDescent="0.25">
      <c r="B249" s="46"/>
      <c r="C249" s="46"/>
      <c r="D249" s="46"/>
    </row>
    <row r="250" spans="2:4" x14ac:dyDescent="0.25">
      <c r="B250" s="46"/>
      <c r="C250" s="46"/>
      <c r="D250" s="46"/>
    </row>
    <row r="251" spans="2:4" x14ac:dyDescent="0.25">
      <c r="B251" s="46"/>
      <c r="C251" s="46"/>
      <c r="D251" s="46"/>
    </row>
    <row r="252" spans="2:4" x14ac:dyDescent="0.25">
      <c r="B252" s="46"/>
      <c r="C252" s="46"/>
      <c r="D252" s="46"/>
    </row>
    <row r="253" spans="2:4" x14ac:dyDescent="0.25">
      <c r="B253" s="46"/>
      <c r="C253" s="46"/>
      <c r="D253" s="46"/>
    </row>
    <row r="254" spans="2:4" x14ac:dyDescent="0.25">
      <c r="B254" s="46"/>
      <c r="C254" s="46"/>
      <c r="D254" s="46"/>
    </row>
    <row r="255" spans="2:4" x14ac:dyDescent="0.25">
      <c r="B255" s="46"/>
      <c r="C255" s="46"/>
      <c r="D255" s="46"/>
    </row>
    <row r="256" spans="2:4" x14ac:dyDescent="0.25">
      <c r="B256" s="46"/>
      <c r="C256" s="46"/>
      <c r="D256" s="46"/>
    </row>
    <row r="257" spans="2:4" x14ac:dyDescent="0.25">
      <c r="B257" s="46"/>
      <c r="C257" s="46"/>
      <c r="D257" s="46"/>
    </row>
    <row r="258" spans="2:4" x14ac:dyDescent="0.25">
      <c r="B258" s="46"/>
      <c r="C258" s="46"/>
      <c r="D258" s="46"/>
    </row>
    <row r="259" spans="2:4" x14ac:dyDescent="0.25">
      <c r="B259" s="46"/>
      <c r="C259" s="46"/>
      <c r="D259" s="46"/>
    </row>
    <row r="260" spans="2:4" x14ac:dyDescent="0.25">
      <c r="B260" s="46"/>
      <c r="C260" s="46"/>
      <c r="D260" s="46"/>
    </row>
    <row r="261" spans="2:4" x14ac:dyDescent="0.25">
      <c r="B261" s="46"/>
      <c r="C261" s="46"/>
      <c r="D261" s="46"/>
    </row>
    <row r="262" spans="2:4" x14ac:dyDescent="0.25">
      <c r="B262" s="46"/>
      <c r="C262" s="46"/>
      <c r="D262" s="46"/>
    </row>
    <row r="263" spans="2:4" x14ac:dyDescent="0.25">
      <c r="B263" s="46"/>
      <c r="C263" s="46"/>
      <c r="D263" s="46"/>
    </row>
    <row r="264" spans="2:4" x14ac:dyDescent="0.25">
      <c r="B264" s="46"/>
      <c r="C264" s="46"/>
      <c r="D264" s="46"/>
    </row>
    <row r="265" spans="2:4" x14ac:dyDescent="0.25">
      <c r="B265" s="46"/>
      <c r="C265" s="46"/>
      <c r="D265" s="46"/>
    </row>
    <row r="266" spans="2:4" x14ac:dyDescent="0.25">
      <c r="B266" s="46"/>
      <c r="C266" s="46"/>
      <c r="D266" s="46"/>
    </row>
    <row r="267" spans="2:4" x14ac:dyDescent="0.25">
      <c r="B267" s="46"/>
      <c r="C267" s="46"/>
      <c r="D267" s="46"/>
    </row>
    <row r="268" spans="2:4" x14ac:dyDescent="0.25">
      <c r="B268" s="46"/>
      <c r="C268" s="46"/>
      <c r="D268" s="46"/>
    </row>
    <row r="269" spans="2:4" x14ac:dyDescent="0.25">
      <c r="B269" s="46"/>
      <c r="C269" s="46"/>
      <c r="D269" s="46"/>
    </row>
    <row r="270" spans="2:4" x14ac:dyDescent="0.25">
      <c r="B270" s="46"/>
      <c r="C270" s="46"/>
      <c r="D270" s="46"/>
    </row>
    <row r="271" spans="2:4" x14ac:dyDescent="0.25">
      <c r="B271" s="46"/>
      <c r="C271" s="46"/>
      <c r="D271" s="46"/>
    </row>
    <row r="272" spans="2:4" x14ac:dyDescent="0.25">
      <c r="B272" s="46"/>
      <c r="C272" s="46"/>
      <c r="D272" s="46"/>
    </row>
    <row r="273" spans="2:4" x14ac:dyDescent="0.25">
      <c r="B273" s="46"/>
      <c r="C273" s="46"/>
      <c r="D273" s="46"/>
    </row>
    <row r="274" spans="2:4" x14ac:dyDescent="0.25">
      <c r="B274" s="46"/>
      <c r="C274" s="46"/>
      <c r="D274" s="46"/>
    </row>
    <row r="275" spans="2:4" x14ac:dyDescent="0.25">
      <c r="B275" s="46"/>
      <c r="C275" s="46"/>
      <c r="D275" s="46"/>
    </row>
    <row r="276" spans="2:4" x14ac:dyDescent="0.25">
      <c r="B276" s="46"/>
      <c r="C276" s="46"/>
      <c r="D276" s="46"/>
    </row>
    <row r="277" spans="2:4" x14ac:dyDescent="0.25">
      <c r="B277" s="46"/>
      <c r="C277" s="46"/>
      <c r="D277" s="46"/>
    </row>
    <row r="278" spans="2:4" x14ac:dyDescent="0.25">
      <c r="B278" s="46"/>
      <c r="C278" s="46"/>
      <c r="D278" s="46"/>
    </row>
    <row r="279" spans="2:4" x14ac:dyDescent="0.25">
      <c r="B279" s="46"/>
      <c r="C279" s="46"/>
      <c r="D279" s="46"/>
    </row>
    <row r="280" spans="2:4" x14ac:dyDescent="0.25">
      <c r="B280" s="46"/>
      <c r="C280" s="46"/>
      <c r="D280" s="46"/>
    </row>
    <row r="281" spans="2:4" x14ac:dyDescent="0.25">
      <c r="B281" s="46"/>
      <c r="C281" s="46"/>
      <c r="D281" s="46"/>
    </row>
    <row r="282" spans="2:4" x14ac:dyDescent="0.25">
      <c r="B282" s="46"/>
      <c r="C282" s="46"/>
      <c r="D282" s="46"/>
    </row>
    <row r="283" spans="2:4" x14ac:dyDescent="0.25">
      <c r="B283" s="46"/>
      <c r="C283" s="46"/>
      <c r="D283" s="46"/>
    </row>
    <row r="284" spans="2:4" x14ac:dyDescent="0.25">
      <c r="B284" s="46"/>
      <c r="C284" s="46"/>
      <c r="D284" s="46"/>
    </row>
    <row r="285" spans="2:4" x14ac:dyDescent="0.25">
      <c r="B285" s="46"/>
      <c r="C285" s="46"/>
      <c r="D285" s="46"/>
    </row>
  </sheetData>
  <mergeCells count="2">
    <mergeCell ref="A7:E9"/>
    <mergeCell ref="A3:E3"/>
  </mergeCells>
  <pageMargins left="0.17" right="0.17" top="0.17" bottom="0.17" header="0.17" footer="0.17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23"/>
  <sheetViews>
    <sheetView tabSelected="1" topLeftCell="A412" workbookViewId="0">
      <selection activeCell="H18" sqref="H18"/>
    </sheetView>
  </sheetViews>
  <sheetFormatPr defaultRowHeight="15" x14ac:dyDescent="0.25"/>
  <cols>
    <col min="1" max="1" width="36.85546875" customWidth="1"/>
    <col min="2" max="2" width="4.7109375" customWidth="1"/>
    <col min="3" max="4" width="3.7109375" customWidth="1"/>
    <col min="5" max="5" width="12.140625" customWidth="1"/>
    <col min="6" max="6" width="4.7109375" customWidth="1"/>
    <col min="7" max="7" width="11.85546875" customWidth="1"/>
    <col min="8" max="8" width="11.140625" customWidth="1"/>
    <col min="9" max="9" width="11.5703125" customWidth="1"/>
  </cols>
  <sheetData>
    <row r="2" spans="1:9" x14ac:dyDescent="0.25">
      <c r="F2" s="62"/>
      <c r="G2" s="62"/>
      <c r="H2" s="62"/>
      <c r="I2" s="164" t="s">
        <v>429</v>
      </c>
    </row>
    <row r="3" spans="1:9" ht="15" customHeight="1" x14ac:dyDescent="0.25">
      <c r="D3" s="186" t="s">
        <v>316</v>
      </c>
      <c r="E3" s="186"/>
      <c r="F3" s="186"/>
      <c r="G3" s="186"/>
      <c r="H3" s="186"/>
      <c r="I3" s="186"/>
    </row>
    <row r="4" spans="1:9" ht="15" customHeight="1" x14ac:dyDescent="0.25">
      <c r="A4" s="186" t="s">
        <v>331</v>
      </c>
      <c r="B4" s="186"/>
      <c r="C4" s="186"/>
      <c r="D4" s="186"/>
      <c r="E4" s="186"/>
      <c r="F4" s="186"/>
      <c r="G4" s="186"/>
      <c r="H4" s="186"/>
      <c r="I4" s="186"/>
    </row>
    <row r="5" spans="1:9" x14ac:dyDescent="0.25">
      <c r="C5" s="186" t="s">
        <v>430</v>
      </c>
      <c r="D5" s="186"/>
      <c r="E5" s="186"/>
      <c r="F5" s="186"/>
      <c r="G5" s="186"/>
      <c r="H5" s="186"/>
      <c r="I5" s="186"/>
    </row>
    <row r="7" spans="1:9" x14ac:dyDescent="0.25">
      <c r="A7" s="187" t="s">
        <v>317</v>
      </c>
      <c r="B7" s="187"/>
      <c r="C7" s="187"/>
      <c r="D7" s="187"/>
      <c r="E7" s="187"/>
      <c r="F7" s="187"/>
      <c r="G7" s="187"/>
      <c r="H7" s="187"/>
      <c r="I7" s="187"/>
    </row>
    <row r="8" spans="1:9" x14ac:dyDescent="0.25">
      <c r="A8" s="188" t="s">
        <v>431</v>
      </c>
      <c r="B8" s="187"/>
      <c r="C8" s="187"/>
      <c r="D8" s="187"/>
      <c r="E8" s="187"/>
      <c r="F8" s="187"/>
      <c r="G8" s="187"/>
      <c r="H8" s="187"/>
      <c r="I8" s="187"/>
    </row>
    <row r="9" spans="1:9" x14ac:dyDescent="0.25">
      <c r="G9" s="63"/>
      <c r="H9" s="63"/>
      <c r="I9" s="49" t="s">
        <v>103</v>
      </c>
    </row>
    <row r="10" spans="1:9" ht="15" customHeight="1" x14ac:dyDescent="0.25">
      <c r="A10" s="189" t="s">
        <v>104</v>
      </c>
      <c r="B10" s="189" t="s">
        <v>285</v>
      </c>
      <c r="C10" s="189" t="s">
        <v>105</v>
      </c>
      <c r="D10" s="189" t="s">
        <v>106</v>
      </c>
      <c r="E10" s="189" t="s">
        <v>107</v>
      </c>
      <c r="F10" s="190" t="s">
        <v>108</v>
      </c>
      <c r="G10" s="191" t="s">
        <v>109</v>
      </c>
      <c r="H10" s="192" t="s">
        <v>312</v>
      </c>
      <c r="I10" s="191" t="s">
        <v>313</v>
      </c>
    </row>
    <row r="11" spans="1:9" x14ac:dyDescent="0.25">
      <c r="A11" s="189"/>
      <c r="B11" s="189"/>
      <c r="C11" s="189"/>
      <c r="D11" s="189"/>
      <c r="E11" s="189"/>
      <c r="F11" s="190"/>
      <c r="G11" s="191"/>
      <c r="H11" s="192"/>
      <c r="I11" s="191"/>
    </row>
    <row r="12" spans="1:9" ht="15.75" x14ac:dyDescent="0.25">
      <c r="A12" s="165" t="s">
        <v>110</v>
      </c>
      <c r="B12" s="64"/>
      <c r="C12" s="64"/>
      <c r="D12" s="64"/>
      <c r="E12" s="64"/>
      <c r="F12" s="64"/>
      <c r="G12" s="170">
        <f>G14+G49+G246+G332+G381</f>
        <v>414060.19999999995</v>
      </c>
      <c r="H12" s="170">
        <f>H14+H49+H246+H332+H381</f>
        <v>239768.46</v>
      </c>
      <c r="I12" s="174">
        <f>H12*100/G12</f>
        <v>57.906666711748684</v>
      </c>
    </row>
    <row r="14" spans="1:9" x14ac:dyDescent="0.25">
      <c r="A14" s="166" t="s">
        <v>286</v>
      </c>
      <c r="B14" s="167">
        <v>947</v>
      </c>
      <c r="C14" s="167" t="s">
        <v>215</v>
      </c>
      <c r="D14" s="167" t="s">
        <v>215</v>
      </c>
      <c r="E14" s="167" t="s">
        <v>165</v>
      </c>
      <c r="F14" s="167" t="s">
        <v>123</v>
      </c>
      <c r="G14" s="171">
        <f>G15+G43</f>
        <v>3281.3</v>
      </c>
      <c r="H14" s="65">
        <f>H15+H43</f>
        <v>2191.1099999999997</v>
      </c>
      <c r="I14" s="130">
        <f>H14*100/G14</f>
        <v>66.775668180294389</v>
      </c>
    </row>
    <row r="15" spans="1:9" x14ac:dyDescent="0.25">
      <c r="A15" s="53" t="s">
        <v>163</v>
      </c>
      <c r="B15" s="54">
        <v>947</v>
      </c>
      <c r="C15" s="54" t="s">
        <v>153</v>
      </c>
      <c r="D15" s="54" t="s">
        <v>215</v>
      </c>
      <c r="E15" s="54" t="s">
        <v>165</v>
      </c>
      <c r="F15" s="54" t="s">
        <v>123</v>
      </c>
      <c r="G15" s="55">
        <f>G16+G34</f>
        <v>3261.3</v>
      </c>
      <c r="H15" s="55">
        <f>H16+H34</f>
        <v>2185.6099999999997</v>
      </c>
      <c r="I15" s="131">
        <f>H15*100/G15</f>
        <v>67.016527151749287</v>
      </c>
    </row>
    <row r="16" spans="1:9" ht="42" x14ac:dyDescent="0.25">
      <c r="A16" s="168" t="s">
        <v>173</v>
      </c>
      <c r="B16" s="57">
        <v>947</v>
      </c>
      <c r="C16" s="57" t="s">
        <v>153</v>
      </c>
      <c r="D16" s="57" t="s">
        <v>113</v>
      </c>
      <c r="E16" s="57" t="s">
        <v>165</v>
      </c>
      <c r="F16" s="57" t="s">
        <v>123</v>
      </c>
      <c r="G16" s="58">
        <f>G17+G30</f>
        <v>1809.7</v>
      </c>
      <c r="H16" s="58">
        <f>H17+H30</f>
        <v>1216.6099999999999</v>
      </c>
      <c r="I16" s="132">
        <f t="shared" ref="I16:I76" si="0">H16*100/G16</f>
        <v>67.227164723434811</v>
      </c>
    </row>
    <row r="17" spans="1:9" ht="22.5" x14ac:dyDescent="0.25">
      <c r="A17" s="56" t="s">
        <v>174</v>
      </c>
      <c r="B17" s="57">
        <v>947</v>
      </c>
      <c r="C17" s="57" t="s">
        <v>153</v>
      </c>
      <c r="D17" s="57" t="s">
        <v>113</v>
      </c>
      <c r="E17" s="57" t="s">
        <v>353</v>
      </c>
      <c r="F17" s="57" t="s">
        <v>123</v>
      </c>
      <c r="G17" s="58">
        <f>G18+G21</f>
        <v>1012.9000000000001</v>
      </c>
      <c r="H17" s="58">
        <f>H18+H21</f>
        <v>662.09999999999991</v>
      </c>
      <c r="I17" s="132">
        <f t="shared" si="0"/>
        <v>65.366768683976687</v>
      </c>
    </row>
    <row r="18" spans="1:9" ht="56.25" x14ac:dyDescent="0.25">
      <c r="A18" s="56" t="s">
        <v>175</v>
      </c>
      <c r="B18" s="57">
        <v>947</v>
      </c>
      <c r="C18" s="57" t="s">
        <v>153</v>
      </c>
      <c r="D18" s="57" t="s">
        <v>113</v>
      </c>
      <c r="E18" s="57" t="s">
        <v>354</v>
      </c>
      <c r="F18" s="57" t="s">
        <v>168</v>
      </c>
      <c r="G18" s="58">
        <v>671.2</v>
      </c>
      <c r="H18" s="58">
        <v>538.29999999999995</v>
      </c>
      <c r="I18" s="132">
        <f t="shared" si="0"/>
        <v>80.199642431466017</v>
      </c>
    </row>
    <row r="19" spans="1:9" ht="22.5" x14ac:dyDescent="0.25">
      <c r="A19" s="56" t="s">
        <v>169</v>
      </c>
      <c r="B19" s="57">
        <v>947</v>
      </c>
      <c r="C19" s="57" t="s">
        <v>153</v>
      </c>
      <c r="D19" s="57" t="s">
        <v>113</v>
      </c>
      <c r="E19" s="57" t="s">
        <v>354</v>
      </c>
      <c r="F19" s="57" t="s">
        <v>170</v>
      </c>
      <c r="G19" s="58">
        <v>671.2</v>
      </c>
      <c r="H19" s="58">
        <v>538.29999999999995</v>
      </c>
      <c r="I19" s="132">
        <f t="shared" si="0"/>
        <v>80.199642431466017</v>
      </c>
    </row>
    <row r="20" spans="1:9" x14ac:dyDescent="0.25">
      <c r="A20" s="56" t="s">
        <v>171</v>
      </c>
      <c r="B20" s="57">
        <v>947</v>
      </c>
      <c r="C20" s="57" t="s">
        <v>153</v>
      </c>
      <c r="D20" s="57" t="s">
        <v>113</v>
      </c>
      <c r="E20" s="57" t="s">
        <v>354</v>
      </c>
      <c r="F20" s="57" t="s">
        <v>172</v>
      </c>
      <c r="G20" s="58">
        <v>671.2</v>
      </c>
      <c r="H20" s="58">
        <v>538.29999999999995</v>
      </c>
      <c r="I20" s="132">
        <f t="shared" si="0"/>
        <v>80.199642431466017</v>
      </c>
    </row>
    <row r="21" spans="1:9" ht="33.75" x14ac:dyDescent="0.25">
      <c r="A21" s="56" t="s">
        <v>176</v>
      </c>
      <c r="B21" s="57">
        <v>947</v>
      </c>
      <c r="C21" s="57" t="s">
        <v>153</v>
      </c>
      <c r="D21" s="57" t="s">
        <v>113</v>
      </c>
      <c r="E21" s="57" t="s">
        <v>355</v>
      </c>
      <c r="F21" s="57"/>
      <c r="G21" s="58">
        <f>G22+G26</f>
        <v>341.7</v>
      </c>
      <c r="H21" s="58">
        <f>H22+H26</f>
        <v>123.8</v>
      </c>
      <c r="I21" s="132">
        <f t="shared" si="0"/>
        <v>36.230611647644132</v>
      </c>
    </row>
    <row r="22" spans="1:9" ht="22.5" x14ac:dyDescent="0.25">
      <c r="A22" s="56" t="s">
        <v>115</v>
      </c>
      <c r="B22" s="57">
        <v>947</v>
      </c>
      <c r="C22" s="57" t="s">
        <v>153</v>
      </c>
      <c r="D22" s="57" t="s">
        <v>113</v>
      </c>
      <c r="E22" s="57" t="s">
        <v>355</v>
      </c>
      <c r="F22" s="57" t="s">
        <v>159</v>
      </c>
      <c r="G22" s="58">
        <f>G23</f>
        <v>340.9</v>
      </c>
      <c r="H22" s="58">
        <f t="shared" ref="H22" si="1">H23</f>
        <v>123</v>
      </c>
      <c r="I22" s="132">
        <f t="shared" si="0"/>
        <v>36.080962158990907</v>
      </c>
    </row>
    <row r="23" spans="1:9" ht="22.5" x14ac:dyDescent="0.25">
      <c r="A23" s="56" t="s">
        <v>116</v>
      </c>
      <c r="B23" s="57">
        <v>947</v>
      </c>
      <c r="C23" s="57" t="s">
        <v>153</v>
      </c>
      <c r="D23" s="57" t="s">
        <v>113</v>
      </c>
      <c r="E23" s="57" t="s">
        <v>355</v>
      </c>
      <c r="F23" s="57" t="s">
        <v>160</v>
      </c>
      <c r="G23" s="58">
        <f>G24+G25</f>
        <v>340.9</v>
      </c>
      <c r="H23" s="58">
        <f>H24+H25</f>
        <v>123</v>
      </c>
      <c r="I23" s="132">
        <f t="shared" si="0"/>
        <v>36.080962158990907</v>
      </c>
    </row>
    <row r="24" spans="1:9" ht="22.5" x14ac:dyDescent="0.25">
      <c r="A24" s="56" t="s">
        <v>177</v>
      </c>
      <c r="B24" s="57">
        <v>947</v>
      </c>
      <c r="C24" s="57" t="s">
        <v>153</v>
      </c>
      <c r="D24" s="57" t="s">
        <v>113</v>
      </c>
      <c r="E24" s="57" t="s">
        <v>355</v>
      </c>
      <c r="F24" s="57">
        <v>242</v>
      </c>
      <c r="G24" s="58">
        <v>129.4</v>
      </c>
      <c r="H24" s="58">
        <v>43.2</v>
      </c>
      <c r="I24" s="132">
        <f t="shared" si="0"/>
        <v>33.38485316846986</v>
      </c>
    </row>
    <row r="25" spans="1:9" ht="22.5" x14ac:dyDescent="0.25">
      <c r="A25" s="56" t="s">
        <v>117</v>
      </c>
      <c r="B25" s="57">
        <v>947</v>
      </c>
      <c r="C25" s="57" t="s">
        <v>153</v>
      </c>
      <c r="D25" s="57" t="s">
        <v>113</v>
      </c>
      <c r="E25" s="57" t="s">
        <v>355</v>
      </c>
      <c r="F25" s="57" t="s">
        <v>161</v>
      </c>
      <c r="G25" s="58">
        <v>211.5</v>
      </c>
      <c r="H25" s="58">
        <v>79.8</v>
      </c>
      <c r="I25" s="132">
        <f t="shared" si="0"/>
        <v>37.730496453900706</v>
      </c>
    </row>
    <row r="26" spans="1:9" x14ac:dyDescent="0.25">
      <c r="A26" s="56" t="s">
        <v>185</v>
      </c>
      <c r="B26" s="57">
        <v>947</v>
      </c>
      <c r="C26" s="57" t="s">
        <v>153</v>
      </c>
      <c r="D26" s="57" t="s">
        <v>113</v>
      </c>
      <c r="E26" s="57" t="s">
        <v>355</v>
      </c>
      <c r="F26" s="57">
        <v>800</v>
      </c>
      <c r="G26" s="58">
        <f>G27</f>
        <v>0.8</v>
      </c>
      <c r="H26" s="58">
        <f>H27</f>
        <v>0.8</v>
      </c>
      <c r="I26" s="132">
        <f t="shared" si="0"/>
        <v>100</v>
      </c>
    </row>
    <row r="27" spans="1:9" ht="33.75" x14ac:dyDescent="0.25">
      <c r="A27" s="56" t="s">
        <v>187</v>
      </c>
      <c r="B27" s="57">
        <v>947</v>
      </c>
      <c r="C27" s="57" t="s">
        <v>153</v>
      </c>
      <c r="D27" s="57" t="s">
        <v>113</v>
      </c>
      <c r="E27" s="57" t="s">
        <v>355</v>
      </c>
      <c r="F27" s="57">
        <v>850</v>
      </c>
      <c r="G27" s="58">
        <f>G28+G29</f>
        <v>0.8</v>
      </c>
      <c r="H27" s="58">
        <f>H28+H29</f>
        <v>0.8</v>
      </c>
      <c r="I27" s="132">
        <f t="shared" si="0"/>
        <v>100</v>
      </c>
    </row>
    <row r="28" spans="1:9" ht="22.5" x14ac:dyDescent="0.25">
      <c r="A28" s="56" t="s">
        <v>189</v>
      </c>
      <c r="B28" s="57">
        <v>947</v>
      </c>
      <c r="C28" s="57" t="s">
        <v>153</v>
      </c>
      <c r="D28" s="57" t="s">
        <v>113</v>
      </c>
      <c r="E28" s="57" t="s">
        <v>355</v>
      </c>
      <c r="F28" s="57">
        <v>851</v>
      </c>
      <c r="G28" s="58"/>
      <c r="H28" s="58"/>
      <c r="I28" s="132"/>
    </row>
    <row r="29" spans="1:9" x14ac:dyDescent="0.25">
      <c r="A29" s="56" t="s">
        <v>191</v>
      </c>
      <c r="B29" s="57">
        <v>947</v>
      </c>
      <c r="C29" s="57" t="s">
        <v>153</v>
      </c>
      <c r="D29" s="57" t="s">
        <v>113</v>
      </c>
      <c r="E29" s="57" t="s">
        <v>355</v>
      </c>
      <c r="F29" s="57">
        <v>852</v>
      </c>
      <c r="G29" s="58">
        <v>0.8</v>
      </c>
      <c r="H29" s="58">
        <v>0.8</v>
      </c>
      <c r="I29" s="132">
        <f t="shared" si="0"/>
        <v>100</v>
      </c>
    </row>
    <row r="30" spans="1:9" x14ac:dyDescent="0.25">
      <c r="A30" s="56" t="s">
        <v>178</v>
      </c>
      <c r="B30" s="57">
        <v>947</v>
      </c>
      <c r="C30" s="57" t="s">
        <v>153</v>
      </c>
      <c r="D30" s="57" t="s">
        <v>113</v>
      </c>
      <c r="E30" s="57" t="s">
        <v>356</v>
      </c>
      <c r="F30" s="57" t="s">
        <v>123</v>
      </c>
      <c r="G30" s="58">
        <f>G31</f>
        <v>796.8</v>
      </c>
      <c r="H30" s="58">
        <f>H31</f>
        <v>554.51</v>
      </c>
      <c r="I30" s="132">
        <f t="shared" si="0"/>
        <v>69.592118473895582</v>
      </c>
    </row>
    <row r="31" spans="1:9" ht="56.25" x14ac:dyDescent="0.25">
      <c r="A31" s="56" t="s">
        <v>175</v>
      </c>
      <c r="B31" s="57">
        <v>947</v>
      </c>
      <c r="C31" s="57" t="s">
        <v>153</v>
      </c>
      <c r="D31" s="57" t="s">
        <v>113</v>
      </c>
      <c r="E31" s="57" t="s">
        <v>357</v>
      </c>
      <c r="F31" s="57" t="s">
        <v>168</v>
      </c>
      <c r="G31" s="58">
        <v>796.8</v>
      </c>
      <c r="H31" s="58">
        <v>554.51</v>
      </c>
      <c r="I31" s="132">
        <f t="shared" si="0"/>
        <v>69.592118473895582</v>
      </c>
    </row>
    <row r="32" spans="1:9" ht="22.5" x14ac:dyDescent="0.25">
      <c r="A32" s="56" t="s">
        <v>169</v>
      </c>
      <c r="B32" s="57">
        <v>947</v>
      </c>
      <c r="C32" s="57" t="s">
        <v>153</v>
      </c>
      <c r="D32" s="57" t="s">
        <v>113</v>
      </c>
      <c r="E32" s="57" t="s">
        <v>357</v>
      </c>
      <c r="F32" s="57" t="s">
        <v>170</v>
      </c>
      <c r="G32" s="58">
        <v>796.8</v>
      </c>
      <c r="H32" s="58">
        <v>554.51</v>
      </c>
      <c r="I32" s="132">
        <f t="shared" si="0"/>
        <v>69.592118473895582</v>
      </c>
    </row>
    <row r="33" spans="1:9" x14ac:dyDescent="0.25">
      <c r="A33" s="56" t="s">
        <v>171</v>
      </c>
      <c r="B33" s="57">
        <v>947</v>
      </c>
      <c r="C33" s="57" t="s">
        <v>153</v>
      </c>
      <c r="D33" s="57" t="s">
        <v>113</v>
      </c>
      <c r="E33" s="57" t="s">
        <v>357</v>
      </c>
      <c r="F33" s="57" t="s">
        <v>172</v>
      </c>
      <c r="G33" s="58">
        <v>796.8</v>
      </c>
      <c r="H33" s="58">
        <v>554.51</v>
      </c>
      <c r="I33" s="132">
        <f t="shared" si="0"/>
        <v>69.592118473895582</v>
      </c>
    </row>
    <row r="34" spans="1:9" ht="33.75" x14ac:dyDescent="0.25">
      <c r="A34" s="56" t="s">
        <v>192</v>
      </c>
      <c r="B34" s="57">
        <v>947</v>
      </c>
      <c r="C34" s="57" t="s">
        <v>153</v>
      </c>
      <c r="D34" s="57" t="s">
        <v>193</v>
      </c>
      <c r="E34" s="169" t="s">
        <v>165</v>
      </c>
      <c r="F34" s="169" t="s">
        <v>123</v>
      </c>
      <c r="G34" s="58">
        <f>G35</f>
        <v>1451.6</v>
      </c>
      <c r="H34" s="58">
        <f>H35</f>
        <v>969</v>
      </c>
      <c r="I34" s="132">
        <f t="shared" si="0"/>
        <v>66.753926701570691</v>
      </c>
    </row>
    <row r="35" spans="1:9" x14ac:dyDescent="0.25">
      <c r="A35" s="56" t="s">
        <v>194</v>
      </c>
      <c r="B35" s="57">
        <v>947</v>
      </c>
      <c r="C35" s="57" t="s">
        <v>153</v>
      </c>
      <c r="D35" s="57" t="s">
        <v>193</v>
      </c>
      <c r="E35" s="57" t="s">
        <v>364</v>
      </c>
      <c r="F35" s="57"/>
      <c r="G35" s="58">
        <f>G36+G39</f>
        <v>1451.6</v>
      </c>
      <c r="H35" s="58">
        <f>H36+H39</f>
        <v>969</v>
      </c>
      <c r="I35" s="132">
        <f t="shared" si="0"/>
        <v>66.753926701570691</v>
      </c>
    </row>
    <row r="36" spans="1:9" ht="56.25" x14ac:dyDescent="0.25">
      <c r="A36" s="56" t="s">
        <v>175</v>
      </c>
      <c r="B36" s="57">
        <v>947</v>
      </c>
      <c r="C36" s="57" t="s">
        <v>153</v>
      </c>
      <c r="D36" s="57" t="s">
        <v>193</v>
      </c>
      <c r="E36" s="57" t="s">
        <v>365</v>
      </c>
      <c r="F36" s="57">
        <v>100</v>
      </c>
      <c r="G36" s="58">
        <v>1426.6</v>
      </c>
      <c r="H36" s="58">
        <v>969</v>
      </c>
      <c r="I36" s="132">
        <f t="shared" si="0"/>
        <v>67.923734753960474</v>
      </c>
    </row>
    <row r="37" spans="1:9" ht="22.5" x14ac:dyDescent="0.25">
      <c r="A37" s="56" t="s">
        <v>169</v>
      </c>
      <c r="B37" s="57">
        <v>947</v>
      </c>
      <c r="C37" s="57" t="s">
        <v>153</v>
      </c>
      <c r="D37" s="57" t="s">
        <v>193</v>
      </c>
      <c r="E37" s="57" t="s">
        <v>365</v>
      </c>
      <c r="F37" s="57">
        <v>120</v>
      </c>
      <c r="G37" s="58">
        <v>1426.6</v>
      </c>
      <c r="H37" s="58">
        <v>969</v>
      </c>
      <c r="I37" s="132">
        <f t="shared" si="0"/>
        <v>67.923734753960474</v>
      </c>
    </row>
    <row r="38" spans="1:9" x14ac:dyDescent="0.25">
      <c r="A38" s="56" t="s">
        <v>171</v>
      </c>
      <c r="B38" s="57">
        <v>947</v>
      </c>
      <c r="C38" s="57" t="s">
        <v>153</v>
      </c>
      <c r="D38" s="57" t="s">
        <v>193</v>
      </c>
      <c r="E38" s="57" t="s">
        <v>365</v>
      </c>
      <c r="F38" s="57">
        <v>121</v>
      </c>
      <c r="G38" s="58">
        <v>1426.6</v>
      </c>
      <c r="H38" s="58">
        <v>969</v>
      </c>
      <c r="I38" s="132">
        <f t="shared" si="0"/>
        <v>67.923734753960474</v>
      </c>
    </row>
    <row r="39" spans="1:9" ht="22.5" x14ac:dyDescent="0.25">
      <c r="A39" s="56" t="s">
        <v>195</v>
      </c>
      <c r="B39" s="57">
        <v>947</v>
      </c>
      <c r="C39" s="57" t="s">
        <v>153</v>
      </c>
      <c r="D39" s="57" t="s">
        <v>193</v>
      </c>
      <c r="E39" s="57" t="s">
        <v>366</v>
      </c>
      <c r="F39" s="57"/>
      <c r="G39" s="58">
        <f>G40</f>
        <v>25</v>
      </c>
      <c r="H39" s="58">
        <f>H40</f>
        <v>0</v>
      </c>
      <c r="I39" s="132">
        <f t="shared" si="0"/>
        <v>0</v>
      </c>
    </row>
    <row r="40" spans="1:9" ht="22.5" x14ac:dyDescent="0.25">
      <c r="A40" s="56" t="s">
        <v>115</v>
      </c>
      <c r="B40" s="57">
        <v>947</v>
      </c>
      <c r="C40" s="57" t="s">
        <v>153</v>
      </c>
      <c r="D40" s="57" t="s">
        <v>193</v>
      </c>
      <c r="E40" s="57" t="s">
        <v>366</v>
      </c>
      <c r="F40" s="57" t="s">
        <v>159</v>
      </c>
      <c r="G40" s="58">
        <f>G41</f>
        <v>25</v>
      </c>
      <c r="H40" s="58">
        <f>H41</f>
        <v>0</v>
      </c>
      <c r="I40" s="132">
        <f t="shared" si="0"/>
        <v>0</v>
      </c>
    </row>
    <row r="41" spans="1:9" ht="22.5" x14ac:dyDescent="0.25">
      <c r="A41" s="56" t="s">
        <v>116</v>
      </c>
      <c r="B41" s="57">
        <v>947</v>
      </c>
      <c r="C41" s="57" t="s">
        <v>153</v>
      </c>
      <c r="D41" s="57" t="s">
        <v>193</v>
      </c>
      <c r="E41" s="57" t="s">
        <v>366</v>
      </c>
      <c r="F41" s="57" t="s">
        <v>160</v>
      </c>
      <c r="G41" s="58">
        <v>25</v>
      </c>
      <c r="H41" s="58"/>
      <c r="I41" s="132">
        <f t="shared" si="0"/>
        <v>0</v>
      </c>
    </row>
    <row r="42" spans="1:9" ht="22.5" x14ac:dyDescent="0.25">
      <c r="A42" s="56" t="s">
        <v>117</v>
      </c>
      <c r="B42" s="57">
        <v>947</v>
      </c>
      <c r="C42" s="57" t="s">
        <v>153</v>
      </c>
      <c r="D42" s="57" t="s">
        <v>193</v>
      </c>
      <c r="E42" s="57" t="s">
        <v>366</v>
      </c>
      <c r="F42" s="57">
        <v>244</v>
      </c>
      <c r="G42" s="58">
        <v>25</v>
      </c>
      <c r="H42" s="58"/>
      <c r="I42" s="132">
        <f t="shared" si="0"/>
        <v>0</v>
      </c>
    </row>
    <row r="43" spans="1:9" x14ac:dyDescent="0.25">
      <c r="A43" s="168" t="s">
        <v>265</v>
      </c>
      <c r="B43" s="57">
        <v>947</v>
      </c>
      <c r="C43" s="169" t="s">
        <v>126</v>
      </c>
      <c r="D43" s="169" t="s">
        <v>215</v>
      </c>
      <c r="E43" s="169" t="s">
        <v>165</v>
      </c>
      <c r="F43" s="169" t="s">
        <v>123</v>
      </c>
      <c r="G43" s="172">
        <v>20</v>
      </c>
      <c r="H43" s="172">
        <v>5.5</v>
      </c>
      <c r="I43" s="131">
        <f t="shared" si="0"/>
        <v>27.5</v>
      </c>
    </row>
    <row r="44" spans="1:9" x14ac:dyDescent="0.25">
      <c r="A44" s="168" t="s">
        <v>266</v>
      </c>
      <c r="B44" s="57">
        <v>947</v>
      </c>
      <c r="C44" s="169" t="s">
        <v>126</v>
      </c>
      <c r="D44" s="169" t="s">
        <v>144</v>
      </c>
      <c r="E44" s="57" t="s">
        <v>409</v>
      </c>
      <c r="F44" s="169" t="s">
        <v>123</v>
      </c>
      <c r="G44" s="172">
        <v>20</v>
      </c>
      <c r="H44" s="172">
        <v>5.5</v>
      </c>
      <c r="I44" s="131">
        <f t="shared" si="0"/>
        <v>27.5</v>
      </c>
    </row>
    <row r="45" spans="1:9" ht="22.5" x14ac:dyDescent="0.25">
      <c r="A45" s="56" t="s">
        <v>267</v>
      </c>
      <c r="B45" s="57">
        <v>947</v>
      </c>
      <c r="C45" s="57" t="s">
        <v>126</v>
      </c>
      <c r="D45" s="57" t="s">
        <v>144</v>
      </c>
      <c r="E45" s="57" t="s">
        <v>409</v>
      </c>
      <c r="F45" s="57" t="s">
        <v>123</v>
      </c>
      <c r="G45" s="58">
        <v>20</v>
      </c>
      <c r="H45" s="58">
        <v>5.5</v>
      </c>
      <c r="I45" s="132">
        <f t="shared" si="0"/>
        <v>27.5</v>
      </c>
    </row>
    <row r="46" spans="1:9" ht="22.5" x14ac:dyDescent="0.25">
      <c r="A46" s="56" t="s">
        <v>115</v>
      </c>
      <c r="B46" s="57">
        <v>947</v>
      </c>
      <c r="C46" s="57" t="s">
        <v>126</v>
      </c>
      <c r="D46" s="57" t="s">
        <v>144</v>
      </c>
      <c r="E46" s="57" t="s">
        <v>409</v>
      </c>
      <c r="F46" s="57" t="s">
        <v>159</v>
      </c>
      <c r="G46" s="58">
        <v>20</v>
      </c>
      <c r="H46" s="58">
        <v>5.5</v>
      </c>
      <c r="I46" s="132">
        <f t="shared" si="0"/>
        <v>27.5</v>
      </c>
    </row>
    <row r="47" spans="1:9" ht="22.5" x14ac:dyDescent="0.25">
      <c r="A47" s="56" t="s">
        <v>116</v>
      </c>
      <c r="B47" s="57">
        <v>947</v>
      </c>
      <c r="C47" s="57" t="s">
        <v>126</v>
      </c>
      <c r="D47" s="57" t="s">
        <v>144</v>
      </c>
      <c r="E47" s="57" t="s">
        <v>409</v>
      </c>
      <c r="F47" s="57" t="s">
        <v>160</v>
      </c>
      <c r="G47" s="58">
        <v>20</v>
      </c>
      <c r="H47" s="58">
        <v>5.5</v>
      </c>
      <c r="I47" s="132">
        <f t="shared" si="0"/>
        <v>27.5</v>
      </c>
    </row>
    <row r="48" spans="1:9" ht="22.5" x14ac:dyDescent="0.25">
      <c r="A48" s="56" t="s">
        <v>117</v>
      </c>
      <c r="B48" s="57">
        <v>947</v>
      </c>
      <c r="C48" s="57" t="s">
        <v>126</v>
      </c>
      <c r="D48" s="57" t="s">
        <v>144</v>
      </c>
      <c r="E48" s="57" t="s">
        <v>409</v>
      </c>
      <c r="F48" s="57" t="s">
        <v>161</v>
      </c>
      <c r="G48" s="58">
        <v>20</v>
      </c>
      <c r="H48" s="58">
        <v>5.5</v>
      </c>
      <c r="I48" s="132">
        <f t="shared" si="0"/>
        <v>27.5</v>
      </c>
    </row>
    <row r="49" spans="1:9" ht="28.5" x14ac:dyDescent="0.25">
      <c r="A49" s="166" t="s">
        <v>287</v>
      </c>
      <c r="B49" s="167">
        <v>946</v>
      </c>
      <c r="C49" s="167" t="s">
        <v>215</v>
      </c>
      <c r="D49" s="167" t="s">
        <v>215</v>
      </c>
      <c r="E49" s="167" t="s">
        <v>165</v>
      </c>
      <c r="F49" s="167" t="s">
        <v>123</v>
      </c>
      <c r="G49" s="171">
        <f>G50+G112+G135+G171+G176+G235+G240+G230</f>
        <v>46822</v>
      </c>
      <c r="H49" s="171">
        <f>H50+H112+H135+H171+H176+H235+H240+H230</f>
        <v>18551.339999999997</v>
      </c>
      <c r="I49" s="130">
        <f t="shared" si="0"/>
        <v>39.620990132843524</v>
      </c>
    </row>
    <row r="50" spans="1:9" x14ac:dyDescent="0.25">
      <c r="A50" s="53" t="s">
        <v>163</v>
      </c>
      <c r="B50" s="54">
        <v>946</v>
      </c>
      <c r="C50" s="54" t="s">
        <v>153</v>
      </c>
      <c r="D50" s="54" t="s">
        <v>215</v>
      </c>
      <c r="E50" s="54" t="s">
        <v>165</v>
      </c>
      <c r="F50" s="54" t="s">
        <v>123</v>
      </c>
      <c r="G50" s="55">
        <f>G51+G56+G60+G80+G85+G96+G76</f>
        <v>19492.900000000001</v>
      </c>
      <c r="H50" s="55">
        <f>H51+H56+H60+H80+H85+H96+H76</f>
        <v>11493.24</v>
      </c>
      <c r="I50" s="131">
        <f t="shared" si="0"/>
        <v>58.961160217309889</v>
      </c>
    </row>
    <row r="51" spans="1:9" ht="31.5" x14ac:dyDescent="0.25">
      <c r="A51" s="168" t="s">
        <v>164</v>
      </c>
      <c r="B51" s="57">
        <v>946</v>
      </c>
      <c r="C51" s="169" t="s">
        <v>153</v>
      </c>
      <c r="D51" s="169" t="s">
        <v>144</v>
      </c>
      <c r="E51" s="169" t="s">
        <v>165</v>
      </c>
      <c r="F51" s="169" t="s">
        <v>123</v>
      </c>
      <c r="G51" s="172">
        <f>G55</f>
        <v>1099</v>
      </c>
      <c r="H51" s="172">
        <f>H55</f>
        <v>463.3</v>
      </c>
      <c r="I51" s="131">
        <f t="shared" si="0"/>
        <v>42.156505914467701</v>
      </c>
    </row>
    <row r="52" spans="1:9" ht="22.5" x14ac:dyDescent="0.25">
      <c r="A52" s="56" t="s">
        <v>166</v>
      </c>
      <c r="B52" s="57">
        <v>946</v>
      </c>
      <c r="C52" s="57" t="s">
        <v>153</v>
      </c>
      <c r="D52" s="57" t="s">
        <v>144</v>
      </c>
      <c r="E52" s="57" t="s">
        <v>351</v>
      </c>
      <c r="F52" s="57" t="s">
        <v>123</v>
      </c>
      <c r="G52" s="58">
        <v>1099</v>
      </c>
      <c r="H52" s="58">
        <v>463.3</v>
      </c>
      <c r="I52" s="132">
        <f t="shared" si="0"/>
        <v>42.156505914467701</v>
      </c>
    </row>
    <row r="53" spans="1:9" ht="33.75" x14ac:dyDescent="0.25">
      <c r="A53" s="56" t="s">
        <v>167</v>
      </c>
      <c r="B53" s="57">
        <v>946</v>
      </c>
      <c r="C53" s="57" t="s">
        <v>153</v>
      </c>
      <c r="D53" s="57" t="s">
        <v>144</v>
      </c>
      <c r="E53" s="57" t="s">
        <v>352</v>
      </c>
      <c r="F53" s="57" t="s">
        <v>168</v>
      </c>
      <c r="G53" s="58">
        <v>1099</v>
      </c>
      <c r="H53" s="58">
        <v>463.3</v>
      </c>
      <c r="I53" s="132">
        <f t="shared" si="0"/>
        <v>42.156505914467701</v>
      </c>
    </row>
    <row r="54" spans="1:9" ht="22.5" x14ac:dyDescent="0.25">
      <c r="A54" s="56" t="s">
        <v>169</v>
      </c>
      <c r="B54" s="57">
        <v>946</v>
      </c>
      <c r="C54" s="57" t="s">
        <v>153</v>
      </c>
      <c r="D54" s="57" t="s">
        <v>144</v>
      </c>
      <c r="E54" s="57" t="s">
        <v>352</v>
      </c>
      <c r="F54" s="57" t="s">
        <v>170</v>
      </c>
      <c r="G54" s="58">
        <v>1099</v>
      </c>
      <c r="H54" s="58">
        <v>463.3</v>
      </c>
      <c r="I54" s="132">
        <f t="shared" si="0"/>
        <v>42.156505914467701</v>
      </c>
    </row>
    <row r="55" spans="1:9" x14ac:dyDescent="0.25">
      <c r="A55" s="56" t="s">
        <v>171</v>
      </c>
      <c r="B55" s="57">
        <v>946</v>
      </c>
      <c r="C55" s="57" t="s">
        <v>153</v>
      </c>
      <c r="D55" s="57" t="s">
        <v>144</v>
      </c>
      <c r="E55" s="57" t="s">
        <v>352</v>
      </c>
      <c r="F55" s="57" t="s">
        <v>172</v>
      </c>
      <c r="G55" s="58">
        <v>1099</v>
      </c>
      <c r="H55" s="58">
        <v>463.3</v>
      </c>
      <c r="I55" s="132">
        <f t="shared" si="0"/>
        <v>42.156505914467701</v>
      </c>
    </row>
    <row r="56" spans="1:9" x14ac:dyDescent="0.25">
      <c r="A56" s="53" t="s">
        <v>178</v>
      </c>
      <c r="B56" s="54">
        <v>946</v>
      </c>
      <c r="C56" s="54" t="s">
        <v>153</v>
      </c>
      <c r="D56" s="54" t="s">
        <v>113</v>
      </c>
      <c r="E56" s="54" t="s">
        <v>356</v>
      </c>
      <c r="F56" s="54" t="s">
        <v>123</v>
      </c>
      <c r="G56" s="55">
        <v>546</v>
      </c>
      <c r="H56" s="55">
        <v>284.44</v>
      </c>
      <c r="I56" s="131">
        <f t="shared" si="0"/>
        <v>52.095238095238095</v>
      </c>
    </row>
    <row r="57" spans="1:9" ht="56.25" x14ac:dyDescent="0.25">
      <c r="A57" s="56" t="s">
        <v>175</v>
      </c>
      <c r="B57" s="57">
        <v>946</v>
      </c>
      <c r="C57" s="57" t="s">
        <v>153</v>
      </c>
      <c r="D57" s="57" t="s">
        <v>113</v>
      </c>
      <c r="E57" s="57" t="s">
        <v>357</v>
      </c>
      <c r="F57" s="57" t="s">
        <v>168</v>
      </c>
      <c r="G57" s="58">
        <v>546</v>
      </c>
      <c r="H57" s="58">
        <v>284.44</v>
      </c>
      <c r="I57" s="132">
        <f t="shared" si="0"/>
        <v>52.095238095238095</v>
      </c>
    </row>
    <row r="58" spans="1:9" ht="22.5" x14ac:dyDescent="0.25">
      <c r="A58" s="56" t="s">
        <v>169</v>
      </c>
      <c r="B58" s="57">
        <v>946</v>
      </c>
      <c r="C58" s="57" t="s">
        <v>153</v>
      </c>
      <c r="D58" s="57" t="s">
        <v>113</v>
      </c>
      <c r="E58" s="57" t="s">
        <v>357</v>
      </c>
      <c r="F58" s="57" t="s">
        <v>170</v>
      </c>
      <c r="G58" s="58">
        <v>546</v>
      </c>
      <c r="H58" s="58">
        <v>284.44</v>
      </c>
      <c r="I58" s="132">
        <f t="shared" si="0"/>
        <v>52.095238095238095</v>
      </c>
    </row>
    <row r="59" spans="1:9" x14ac:dyDescent="0.25">
      <c r="A59" s="56" t="s">
        <v>171</v>
      </c>
      <c r="B59" s="57">
        <v>946</v>
      </c>
      <c r="C59" s="57" t="s">
        <v>153</v>
      </c>
      <c r="D59" s="57" t="s">
        <v>113</v>
      </c>
      <c r="E59" s="57" t="s">
        <v>357</v>
      </c>
      <c r="F59" s="57" t="s">
        <v>172</v>
      </c>
      <c r="G59" s="58">
        <v>546</v>
      </c>
      <c r="H59" s="58">
        <v>284.44</v>
      </c>
      <c r="I59" s="132">
        <f t="shared" si="0"/>
        <v>52.095238095238095</v>
      </c>
    </row>
    <row r="60" spans="1:9" x14ac:dyDescent="0.25">
      <c r="A60" s="53" t="s">
        <v>288</v>
      </c>
      <c r="B60" s="54">
        <v>946</v>
      </c>
      <c r="C60" s="54" t="s">
        <v>153</v>
      </c>
      <c r="D60" s="54" t="s">
        <v>121</v>
      </c>
      <c r="E60" s="54" t="s">
        <v>165</v>
      </c>
      <c r="F60" s="54" t="s">
        <v>123</v>
      </c>
      <c r="G60" s="172">
        <f>G61</f>
        <v>12377.7</v>
      </c>
      <c r="H60" s="172">
        <f>H61</f>
        <v>9278.6</v>
      </c>
      <c r="I60" s="131">
        <f t="shared" si="0"/>
        <v>74.96223046284851</v>
      </c>
    </row>
    <row r="61" spans="1:9" ht="22.5" x14ac:dyDescent="0.25">
      <c r="A61" s="56" t="s">
        <v>180</v>
      </c>
      <c r="B61" s="57">
        <v>946</v>
      </c>
      <c r="C61" s="57" t="s">
        <v>153</v>
      </c>
      <c r="D61" s="57" t="s">
        <v>121</v>
      </c>
      <c r="E61" s="57" t="s">
        <v>358</v>
      </c>
      <c r="F61" s="57" t="s">
        <v>123</v>
      </c>
      <c r="G61" s="58">
        <f>G62+G66</f>
        <v>12377.7</v>
      </c>
      <c r="H61" s="58">
        <f>H62+H66</f>
        <v>9278.6</v>
      </c>
      <c r="I61" s="132">
        <f t="shared" si="0"/>
        <v>74.96223046284851</v>
      </c>
    </row>
    <row r="62" spans="1:9" ht="56.25" x14ac:dyDescent="0.25">
      <c r="A62" s="56" t="s">
        <v>175</v>
      </c>
      <c r="B62" s="57">
        <v>946</v>
      </c>
      <c r="C62" s="57" t="s">
        <v>153</v>
      </c>
      <c r="D62" s="57" t="s">
        <v>121</v>
      </c>
      <c r="E62" s="57" t="s">
        <v>359</v>
      </c>
      <c r="F62" s="57" t="s">
        <v>168</v>
      </c>
      <c r="G62" s="58">
        <f>G63</f>
        <v>9160</v>
      </c>
      <c r="H62" s="58">
        <f>H63</f>
        <v>7136.5</v>
      </c>
      <c r="I62" s="132">
        <f t="shared" si="0"/>
        <v>77.909388646288207</v>
      </c>
    </row>
    <row r="63" spans="1:9" ht="22.5" x14ac:dyDescent="0.25">
      <c r="A63" s="56" t="s">
        <v>169</v>
      </c>
      <c r="B63" s="57">
        <v>946</v>
      </c>
      <c r="C63" s="57" t="s">
        <v>153</v>
      </c>
      <c r="D63" s="57" t="s">
        <v>121</v>
      </c>
      <c r="E63" s="57" t="s">
        <v>359</v>
      </c>
      <c r="F63" s="57" t="s">
        <v>170</v>
      </c>
      <c r="G63" s="58">
        <f>G64+G65</f>
        <v>9160</v>
      </c>
      <c r="H63" s="58">
        <f>H64+H65</f>
        <v>7136.5</v>
      </c>
      <c r="I63" s="132">
        <f t="shared" si="0"/>
        <v>77.909388646288207</v>
      </c>
    </row>
    <row r="64" spans="1:9" x14ac:dyDescent="0.25">
      <c r="A64" s="56" t="s">
        <v>171</v>
      </c>
      <c r="B64" s="57">
        <v>946</v>
      </c>
      <c r="C64" s="57" t="s">
        <v>153</v>
      </c>
      <c r="D64" s="57" t="s">
        <v>121</v>
      </c>
      <c r="E64" s="57" t="s">
        <v>359</v>
      </c>
      <c r="F64" s="57" t="s">
        <v>172</v>
      </c>
      <c r="G64" s="58">
        <v>9160</v>
      </c>
      <c r="H64" s="58">
        <v>7136.5</v>
      </c>
      <c r="I64" s="132">
        <f t="shared" si="0"/>
        <v>77.909388646288207</v>
      </c>
    </row>
    <row r="65" spans="1:9" ht="22.5" x14ac:dyDescent="0.25">
      <c r="A65" s="56" t="s">
        <v>181</v>
      </c>
      <c r="B65" s="57">
        <v>946</v>
      </c>
      <c r="C65" s="57" t="s">
        <v>153</v>
      </c>
      <c r="D65" s="57" t="s">
        <v>121</v>
      </c>
      <c r="E65" s="57" t="s">
        <v>359</v>
      </c>
      <c r="F65" s="57" t="s">
        <v>182</v>
      </c>
      <c r="G65" s="58"/>
      <c r="H65" s="58"/>
      <c r="I65" s="132"/>
    </row>
    <row r="66" spans="1:9" ht="33.75" x14ac:dyDescent="0.25">
      <c r="A66" s="56" t="s">
        <v>183</v>
      </c>
      <c r="B66" s="57">
        <v>946</v>
      </c>
      <c r="C66" s="57" t="s">
        <v>153</v>
      </c>
      <c r="D66" s="57" t="s">
        <v>121</v>
      </c>
      <c r="E66" s="57" t="s">
        <v>360</v>
      </c>
      <c r="F66" s="57"/>
      <c r="G66" s="58">
        <f>G67+G71</f>
        <v>3217.7</v>
      </c>
      <c r="H66" s="58">
        <f>H67+H71</f>
        <v>2142.1</v>
      </c>
      <c r="I66" s="132">
        <f t="shared" si="0"/>
        <v>66.572396432234214</v>
      </c>
    </row>
    <row r="67" spans="1:9" ht="22.5" x14ac:dyDescent="0.25">
      <c r="A67" s="56" t="s">
        <v>115</v>
      </c>
      <c r="B67" s="57">
        <v>946</v>
      </c>
      <c r="C67" s="57" t="s">
        <v>153</v>
      </c>
      <c r="D67" s="57" t="s">
        <v>121</v>
      </c>
      <c r="E67" s="57" t="s">
        <v>360</v>
      </c>
      <c r="F67" s="57" t="s">
        <v>159</v>
      </c>
      <c r="G67" s="58">
        <f>G68</f>
        <v>3082.2</v>
      </c>
      <c r="H67" s="58">
        <f>H68</f>
        <v>2027.8</v>
      </c>
      <c r="I67" s="132">
        <f t="shared" si="0"/>
        <v>65.790669002660437</v>
      </c>
    </row>
    <row r="68" spans="1:9" ht="22.5" x14ac:dyDescent="0.25">
      <c r="A68" s="56" t="s">
        <v>116</v>
      </c>
      <c r="B68" s="57">
        <v>946</v>
      </c>
      <c r="C68" s="57" t="s">
        <v>153</v>
      </c>
      <c r="D68" s="57" t="s">
        <v>121</v>
      </c>
      <c r="E68" s="57" t="s">
        <v>360</v>
      </c>
      <c r="F68" s="57" t="s">
        <v>160</v>
      </c>
      <c r="G68" s="58">
        <f>G69+G70</f>
        <v>3082.2</v>
      </c>
      <c r="H68" s="58">
        <f>H69+H70</f>
        <v>2027.8</v>
      </c>
      <c r="I68" s="132">
        <f t="shared" si="0"/>
        <v>65.790669002660437</v>
      </c>
    </row>
    <row r="69" spans="1:9" ht="22.5" x14ac:dyDescent="0.25">
      <c r="A69" s="56" t="s">
        <v>177</v>
      </c>
      <c r="B69" s="57">
        <v>946</v>
      </c>
      <c r="C69" s="57" t="s">
        <v>153</v>
      </c>
      <c r="D69" s="57" t="s">
        <v>121</v>
      </c>
      <c r="E69" s="57" t="s">
        <v>360</v>
      </c>
      <c r="F69" s="57" t="s">
        <v>184</v>
      </c>
      <c r="G69" s="58">
        <v>713.6</v>
      </c>
      <c r="H69" s="58">
        <v>269.2</v>
      </c>
      <c r="I69" s="132">
        <f t="shared" si="0"/>
        <v>37.724215246636767</v>
      </c>
    </row>
    <row r="70" spans="1:9" ht="22.5" x14ac:dyDescent="0.25">
      <c r="A70" s="56" t="s">
        <v>117</v>
      </c>
      <c r="B70" s="57">
        <v>946</v>
      </c>
      <c r="C70" s="57" t="s">
        <v>153</v>
      </c>
      <c r="D70" s="57" t="s">
        <v>121</v>
      </c>
      <c r="E70" s="57" t="s">
        <v>360</v>
      </c>
      <c r="F70" s="57" t="s">
        <v>161</v>
      </c>
      <c r="G70" s="58">
        <v>2368.6</v>
      </c>
      <c r="H70" s="58">
        <v>1758.6</v>
      </c>
      <c r="I70" s="132">
        <f t="shared" si="0"/>
        <v>74.246390272734956</v>
      </c>
    </row>
    <row r="71" spans="1:9" x14ac:dyDescent="0.25">
      <c r="A71" s="56" t="s">
        <v>185</v>
      </c>
      <c r="B71" s="57">
        <v>946</v>
      </c>
      <c r="C71" s="57" t="s">
        <v>153</v>
      </c>
      <c r="D71" s="57" t="s">
        <v>121</v>
      </c>
      <c r="E71" s="57" t="s">
        <v>360</v>
      </c>
      <c r="F71" s="57" t="s">
        <v>186</v>
      </c>
      <c r="G71" s="58">
        <f>G72</f>
        <v>135.5</v>
      </c>
      <c r="H71" s="58">
        <f>H72</f>
        <v>114.3</v>
      </c>
      <c r="I71" s="132">
        <f t="shared" si="0"/>
        <v>84.354243542435427</v>
      </c>
    </row>
    <row r="72" spans="1:9" ht="33.75" x14ac:dyDescent="0.25">
      <c r="A72" s="56" t="s">
        <v>187</v>
      </c>
      <c r="B72" s="57">
        <v>946</v>
      </c>
      <c r="C72" s="57" t="s">
        <v>153</v>
      </c>
      <c r="D72" s="57" t="s">
        <v>121</v>
      </c>
      <c r="E72" s="57" t="s">
        <v>360</v>
      </c>
      <c r="F72" s="57" t="s">
        <v>188</v>
      </c>
      <c r="G72" s="58">
        <f>G73+G74+G75</f>
        <v>135.5</v>
      </c>
      <c r="H72" s="58">
        <f>H73+H74+H75</f>
        <v>114.3</v>
      </c>
      <c r="I72" s="132">
        <f t="shared" si="0"/>
        <v>84.354243542435427</v>
      </c>
    </row>
    <row r="73" spans="1:9" ht="22.5" x14ac:dyDescent="0.25">
      <c r="A73" s="56" t="s">
        <v>189</v>
      </c>
      <c r="B73" s="57">
        <v>946</v>
      </c>
      <c r="C73" s="57" t="s">
        <v>153</v>
      </c>
      <c r="D73" s="57" t="s">
        <v>121</v>
      </c>
      <c r="E73" s="57" t="s">
        <v>360</v>
      </c>
      <c r="F73" s="57" t="s">
        <v>190</v>
      </c>
      <c r="G73" s="58">
        <v>83.9</v>
      </c>
      <c r="H73" s="58">
        <v>62.7</v>
      </c>
      <c r="I73" s="132">
        <f t="shared" si="0"/>
        <v>74.731823599523238</v>
      </c>
    </row>
    <row r="74" spans="1:9" x14ac:dyDescent="0.25">
      <c r="A74" s="56" t="s">
        <v>191</v>
      </c>
      <c r="B74" s="57">
        <v>946</v>
      </c>
      <c r="C74" s="57" t="s">
        <v>153</v>
      </c>
      <c r="D74" s="57" t="s">
        <v>121</v>
      </c>
      <c r="E74" s="57" t="s">
        <v>360</v>
      </c>
      <c r="F74" s="57">
        <v>852</v>
      </c>
      <c r="G74" s="58">
        <v>49.8</v>
      </c>
      <c r="H74" s="58">
        <v>49.8</v>
      </c>
      <c r="I74" s="132">
        <f t="shared" si="0"/>
        <v>100</v>
      </c>
    </row>
    <row r="75" spans="1:9" x14ac:dyDescent="0.25">
      <c r="A75" s="56" t="s">
        <v>361</v>
      </c>
      <c r="B75" s="57">
        <v>946</v>
      </c>
      <c r="C75" s="57" t="s">
        <v>153</v>
      </c>
      <c r="D75" s="57" t="s">
        <v>121</v>
      </c>
      <c r="E75" s="57" t="s">
        <v>360</v>
      </c>
      <c r="F75" s="57">
        <v>853</v>
      </c>
      <c r="G75" s="58">
        <v>1.8</v>
      </c>
      <c r="H75" s="58">
        <v>1.8</v>
      </c>
      <c r="I75" s="132">
        <f t="shared" si="0"/>
        <v>100</v>
      </c>
    </row>
    <row r="76" spans="1:9" x14ac:dyDescent="0.25">
      <c r="A76" s="53" t="s">
        <v>362</v>
      </c>
      <c r="B76" s="54">
        <v>946</v>
      </c>
      <c r="C76" s="54" t="s">
        <v>153</v>
      </c>
      <c r="D76" s="54" t="s">
        <v>124</v>
      </c>
      <c r="E76" s="54"/>
      <c r="F76" s="54"/>
      <c r="G76" s="55">
        <v>25.3</v>
      </c>
      <c r="H76" s="55"/>
      <c r="I76" s="131">
        <f t="shared" si="0"/>
        <v>0</v>
      </c>
    </row>
    <row r="77" spans="1:9" ht="22.5" x14ac:dyDescent="0.25">
      <c r="A77" s="56" t="s">
        <v>115</v>
      </c>
      <c r="B77" s="57">
        <v>946</v>
      </c>
      <c r="C77" s="57" t="s">
        <v>153</v>
      </c>
      <c r="D77" s="57" t="s">
        <v>124</v>
      </c>
      <c r="E77" s="57" t="s">
        <v>363</v>
      </c>
      <c r="F77" s="57">
        <v>200</v>
      </c>
      <c r="G77" s="58">
        <v>25.3</v>
      </c>
      <c r="H77" s="58"/>
      <c r="I77" s="132">
        <f t="shared" ref="I77:I144" si="2">H77*100/G77</f>
        <v>0</v>
      </c>
    </row>
    <row r="78" spans="1:9" ht="22.5" x14ac:dyDescent="0.25">
      <c r="A78" s="56" t="s">
        <v>116</v>
      </c>
      <c r="B78" s="57">
        <v>946</v>
      </c>
      <c r="C78" s="57" t="s">
        <v>153</v>
      </c>
      <c r="D78" s="57" t="s">
        <v>124</v>
      </c>
      <c r="E78" s="57" t="s">
        <v>363</v>
      </c>
      <c r="F78" s="57">
        <v>240</v>
      </c>
      <c r="G78" s="58">
        <v>25.3</v>
      </c>
      <c r="H78" s="58"/>
      <c r="I78" s="132">
        <f t="shared" si="2"/>
        <v>0</v>
      </c>
    </row>
    <row r="79" spans="1:9" ht="22.5" x14ac:dyDescent="0.25">
      <c r="A79" s="56" t="s">
        <v>117</v>
      </c>
      <c r="B79" s="57">
        <v>946</v>
      </c>
      <c r="C79" s="57" t="s">
        <v>153</v>
      </c>
      <c r="D79" s="57" t="s">
        <v>124</v>
      </c>
      <c r="E79" s="57" t="s">
        <v>363</v>
      </c>
      <c r="F79" s="57">
        <v>244</v>
      </c>
      <c r="G79" s="58">
        <v>25.3</v>
      </c>
      <c r="H79" s="58"/>
      <c r="I79" s="132">
        <f t="shared" si="2"/>
        <v>0</v>
      </c>
    </row>
    <row r="80" spans="1:9" x14ac:dyDescent="0.25">
      <c r="A80" s="53" t="s">
        <v>199</v>
      </c>
      <c r="B80" s="57">
        <v>946</v>
      </c>
      <c r="C80" s="54" t="s">
        <v>153</v>
      </c>
      <c r="D80" s="54" t="s">
        <v>130</v>
      </c>
      <c r="E80" s="54"/>
      <c r="F80" s="54"/>
      <c r="G80" s="55">
        <f>G84</f>
        <v>471.1</v>
      </c>
      <c r="H80" s="55">
        <f>H84</f>
        <v>0</v>
      </c>
      <c r="I80" s="131">
        <f t="shared" si="2"/>
        <v>0</v>
      </c>
    </row>
    <row r="81" spans="1:9" x14ac:dyDescent="0.25">
      <c r="A81" s="56" t="s">
        <v>200</v>
      </c>
      <c r="B81" s="57">
        <v>946</v>
      </c>
      <c r="C81" s="57" t="s">
        <v>153</v>
      </c>
      <c r="D81" s="57" t="s">
        <v>130</v>
      </c>
      <c r="E81" s="57" t="s">
        <v>370</v>
      </c>
      <c r="F81" s="57"/>
      <c r="G81" s="58">
        <v>471.1</v>
      </c>
      <c r="H81" s="58"/>
      <c r="I81" s="132">
        <f t="shared" si="2"/>
        <v>0</v>
      </c>
    </row>
    <row r="82" spans="1:9" ht="22.5" x14ac:dyDescent="0.25">
      <c r="A82" s="56" t="s">
        <v>115</v>
      </c>
      <c r="B82" s="57">
        <v>946</v>
      </c>
      <c r="C82" s="57" t="s">
        <v>153</v>
      </c>
      <c r="D82" s="57" t="s">
        <v>130</v>
      </c>
      <c r="E82" s="57" t="s">
        <v>370</v>
      </c>
      <c r="F82" s="57">
        <v>200</v>
      </c>
      <c r="G82" s="58">
        <v>471.1</v>
      </c>
      <c r="H82" s="58"/>
      <c r="I82" s="132">
        <f t="shared" si="2"/>
        <v>0</v>
      </c>
    </row>
    <row r="83" spans="1:9" ht="22.5" x14ac:dyDescent="0.25">
      <c r="A83" s="56" t="s">
        <v>116</v>
      </c>
      <c r="B83" s="57">
        <v>946</v>
      </c>
      <c r="C83" s="57" t="s">
        <v>153</v>
      </c>
      <c r="D83" s="57" t="s">
        <v>130</v>
      </c>
      <c r="E83" s="57" t="s">
        <v>370</v>
      </c>
      <c r="F83" s="57">
        <v>240</v>
      </c>
      <c r="G83" s="58">
        <v>471.1</v>
      </c>
      <c r="H83" s="58"/>
      <c r="I83" s="132">
        <f t="shared" si="2"/>
        <v>0</v>
      </c>
    </row>
    <row r="84" spans="1:9" ht="22.5" x14ac:dyDescent="0.25">
      <c r="A84" s="56" t="s">
        <v>117</v>
      </c>
      <c r="B84" s="57">
        <v>946</v>
      </c>
      <c r="C84" s="57" t="s">
        <v>153</v>
      </c>
      <c r="D84" s="57" t="s">
        <v>130</v>
      </c>
      <c r="E84" s="57" t="s">
        <v>370</v>
      </c>
      <c r="F84" s="57">
        <v>244</v>
      </c>
      <c r="G84" s="58">
        <v>471.1</v>
      </c>
      <c r="H84" s="58"/>
      <c r="I84" s="132">
        <f t="shared" si="2"/>
        <v>0</v>
      </c>
    </row>
    <row r="85" spans="1:9" x14ac:dyDescent="0.25">
      <c r="A85" s="53" t="s">
        <v>201</v>
      </c>
      <c r="B85" s="54">
        <v>946</v>
      </c>
      <c r="C85" s="54" t="s">
        <v>153</v>
      </c>
      <c r="D85" s="54" t="s">
        <v>158</v>
      </c>
      <c r="E85" s="54" t="s">
        <v>165</v>
      </c>
      <c r="F85" s="169" t="s">
        <v>123</v>
      </c>
      <c r="G85" s="172">
        <v>250</v>
      </c>
      <c r="H85" s="161">
        <f>H95+H91+H88</f>
        <v>65.900000000000006</v>
      </c>
      <c r="I85" s="131">
        <f t="shared" si="2"/>
        <v>26.360000000000003</v>
      </c>
    </row>
    <row r="86" spans="1:9" x14ac:dyDescent="0.25">
      <c r="A86" s="56" t="s">
        <v>201</v>
      </c>
      <c r="B86" s="57">
        <v>946</v>
      </c>
      <c r="C86" s="57" t="s">
        <v>153</v>
      </c>
      <c r="D86" s="57" t="s">
        <v>158</v>
      </c>
      <c r="E86" s="57" t="s">
        <v>371</v>
      </c>
      <c r="F86" s="57" t="s">
        <v>123</v>
      </c>
      <c r="G86" s="58">
        <v>250</v>
      </c>
      <c r="H86" s="58">
        <v>66</v>
      </c>
      <c r="I86" s="132">
        <f t="shared" si="2"/>
        <v>26.4</v>
      </c>
    </row>
    <row r="87" spans="1:9" ht="22.5" x14ac:dyDescent="0.25">
      <c r="A87" s="56" t="s">
        <v>289</v>
      </c>
      <c r="B87" s="57">
        <v>946</v>
      </c>
      <c r="C87" s="57" t="s">
        <v>153</v>
      </c>
      <c r="D87" s="57" t="s">
        <v>158</v>
      </c>
      <c r="E87" s="57" t="s">
        <v>371</v>
      </c>
      <c r="F87" s="57" t="s">
        <v>123</v>
      </c>
      <c r="G87" s="58">
        <v>250</v>
      </c>
      <c r="H87" s="58">
        <v>66</v>
      </c>
      <c r="I87" s="132">
        <f t="shared" si="2"/>
        <v>26.4</v>
      </c>
    </row>
    <row r="88" spans="1:9" ht="22.5" x14ac:dyDescent="0.25">
      <c r="A88" s="56" t="s">
        <v>115</v>
      </c>
      <c r="B88" s="57">
        <v>946</v>
      </c>
      <c r="C88" s="57" t="s">
        <v>153</v>
      </c>
      <c r="D88" s="57" t="s">
        <v>158</v>
      </c>
      <c r="E88" s="57" t="s">
        <v>371</v>
      </c>
      <c r="F88" s="57">
        <v>200</v>
      </c>
      <c r="G88" s="58">
        <v>42.8</v>
      </c>
      <c r="H88" s="58">
        <v>35.9</v>
      </c>
      <c r="I88" s="132">
        <f t="shared" si="2"/>
        <v>83.878504672897208</v>
      </c>
    </row>
    <row r="89" spans="1:9" ht="22.5" x14ac:dyDescent="0.25">
      <c r="A89" s="56" t="s">
        <v>116</v>
      </c>
      <c r="B89" s="57">
        <v>946</v>
      </c>
      <c r="C89" s="57" t="s">
        <v>153</v>
      </c>
      <c r="D89" s="57" t="s">
        <v>158</v>
      </c>
      <c r="E89" s="57" t="s">
        <v>371</v>
      </c>
      <c r="F89" s="57">
        <v>240</v>
      </c>
      <c r="G89" s="58">
        <v>42.8</v>
      </c>
      <c r="H89" s="58">
        <v>35.9</v>
      </c>
      <c r="I89" s="132">
        <f t="shared" si="2"/>
        <v>83.878504672897208</v>
      </c>
    </row>
    <row r="90" spans="1:9" ht="22.5" x14ac:dyDescent="0.25">
      <c r="A90" s="56" t="s">
        <v>117</v>
      </c>
      <c r="B90" s="57">
        <v>946</v>
      </c>
      <c r="C90" s="57" t="s">
        <v>153</v>
      </c>
      <c r="D90" s="57" t="s">
        <v>158</v>
      </c>
      <c r="E90" s="57" t="s">
        <v>371</v>
      </c>
      <c r="F90" s="57">
        <v>244</v>
      </c>
      <c r="G90" s="58">
        <v>42.8</v>
      </c>
      <c r="H90" s="58">
        <v>35.9</v>
      </c>
      <c r="I90" s="132">
        <f t="shared" si="2"/>
        <v>83.878504672897208</v>
      </c>
    </row>
    <row r="91" spans="1:9" ht="22.5" x14ac:dyDescent="0.25">
      <c r="A91" s="56" t="s">
        <v>125</v>
      </c>
      <c r="B91" s="57">
        <v>946</v>
      </c>
      <c r="C91" s="57" t="s">
        <v>153</v>
      </c>
      <c r="D91" s="57" t="s">
        <v>158</v>
      </c>
      <c r="E91" s="57" t="s">
        <v>371</v>
      </c>
      <c r="F91" s="57">
        <v>300</v>
      </c>
      <c r="G91" s="58">
        <v>30</v>
      </c>
      <c r="H91" s="58">
        <v>30</v>
      </c>
      <c r="I91" s="132">
        <f t="shared" si="2"/>
        <v>100</v>
      </c>
    </row>
    <row r="92" spans="1:9" ht="22.5" x14ac:dyDescent="0.25">
      <c r="A92" s="56" t="s">
        <v>251</v>
      </c>
      <c r="B92" s="57">
        <v>946</v>
      </c>
      <c r="C92" s="57" t="s">
        <v>153</v>
      </c>
      <c r="D92" s="57" t="s">
        <v>158</v>
      </c>
      <c r="E92" s="57" t="s">
        <v>371</v>
      </c>
      <c r="F92" s="57">
        <v>310</v>
      </c>
      <c r="G92" s="58">
        <v>30</v>
      </c>
      <c r="H92" s="58">
        <v>30</v>
      </c>
      <c r="I92" s="132">
        <f t="shared" si="2"/>
        <v>100</v>
      </c>
    </row>
    <row r="93" spans="1:9" ht="33.75" x14ac:dyDescent="0.25">
      <c r="A93" s="56" t="s">
        <v>252</v>
      </c>
      <c r="B93" s="57">
        <v>946</v>
      </c>
      <c r="C93" s="57" t="s">
        <v>153</v>
      </c>
      <c r="D93" s="57" t="s">
        <v>158</v>
      </c>
      <c r="E93" s="57" t="s">
        <v>371</v>
      </c>
      <c r="F93" s="57">
        <v>313</v>
      </c>
      <c r="G93" s="58">
        <v>30</v>
      </c>
      <c r="H93" s="58">
        <v>30</v>
      </c>
      <c r="I93" s="132">
        <f t="shared" si="2"/>
        <v>100</v>
      </c>
    </row>
    <row r="94" spans="1:9" x14ac:dyDescent="0.25">
      <c r="A94" s="56" t="s">
        <v>185</v>
      </c>
      <c r="B94" s="57">
        <v>946</v>
      </c>
      <c r="C94" s="57" t="s">
        <v>153</v>
      </c>
      <c r="D94" s="57" t="s">
        <v>158</v>
      </c>
      <c r="E94" s="57" t="s">
        <v>371</v>
      </c>
      <c r="F94" s="57" t="s">
        <v>186</v>
      </c>
      <c r="G94" s="58">
        <v>177.2</v>
      </c>
      <c r="H94" s="58"/>
      <c r="I94" s="132">
        <f t="shared" si="2"/>
        <v>0</v>
      </c>
    </row>
    <row r="95" spans="1:9" x14ac:dyDescent="0.25">
      <c r="A95" s="56" t="s">
        <v>203</v>
      </c>
      <c r="B95" s="57">
        <v>946</v>
      </c>
      <c r="C95" s="57" t="s">
        <v>153</v>
      </c>
      <c r="D95" s="57" t="s">
        <v>158</v>
      </c>
      <c r="E95" s="57" t="s">
        <v>371</v>
      </c>
      <c r="F95" s="57" t="s">
        <v>204</v>
      </c>
      <c r="G95" s="58">
        <v>177.2</v>
      </c>
      <c r="H95" s="58"/>
      <c r="I95" s="132">
        <f t="shared" si="2"/>
        <v>0</v>
      </c>
    </row>
    <row r="96" spans="1:9" x14ac:dyDescent="0.25">
      <c r="A96" s="53" t="s">
        <v>205</v>
      </c>
      <c r="B96" s="57">
        <v>946</v>
      </c>
      <c r="C96" s="54" t="s">
        <v>153</v>
      </c>
      <c r="D96" s="54">
        <v>13</v>
      </c>
      <c r="E96" s="54"/>
      <c r="F96" s="54"/>
      <c r="G96" s="55">
        <f>G97+G108+G104</f>
        <v>4723.8</v>
      </c>
      <c r="H96" s="55">
        <f>H97+H108+H104</f>
        <v>1401</v>
      </c>
      <c r="I96" s="131">
        <f t="shared" si="2"/>
        <v>29.658325924044199</v>
      </c>
    </row>
    <row r="97" spans="1:9" ht="45" x14ac:dyDescent="0.25">
      <c r="A97" s="56" t="s">
        <v>210</v>
      </c>
      <c r="B97" s="57">
        <v>946</v>
      </c>
      <c r="C97" s="57" t="s">
        <v>153</v>
      </c>
      <c r="D97" s="57">
        <v>13</v>
      </c>
      <c r="E97" s="57" t="s">
        <v>373</v>
      </c>
      <c r="F97" s="57"/>
      <c r="G97" s="58">
        <f>G98+G101</f>
        <v>372</v>
      </c>
      <c r="H97" s="58">
        <f>H98+H101</f>
        <v>169.8</v>
      </c>
      <c r="I97" s="132">
        <f t="shared" si="2"/>
        <v>45.645161290322584</v>
      </c>
    </row>
    <row r="98" spans="1:9" ht="56.25" x14ac:dyDescent="0.25">
      <c r="A98" s="56" t="s">
        <v>211</v>
      </c>
      <c r="B98" s="57">
        <v>946</v>
      </c>
      <c r="C98" s="57" t="s">
        <v>153</v>
      </c>
      <c r="D98" s="57">
        <v>13</v>
      </c>
      <c r="E98" s="57" t="s">
        <v>373</v>
      </c>
      <c r="F98" s="57">
        <v>100</v>
      </c>
      <c r="G98" s="58">
        <v>371</v>
      </c>
      <c r="H98" s="58">
        <v>169.8</v>
      </c>
      <c r="I98" s="132">
        <f t="shared" si="2"/>
        <v>45.76819407008086</v>
      </c>
    </row>
    <row r="99" spans="1:9" ht="22.5" x14ac:dyDescent="0.25">
      <c r="A99" s="56" t="s">
        <v>169</v>
      </c>
      <c r="B99" s="57">
        <v>946</v>
      </c>
      <c r="C99" s="57" t="s">
        <v>153</v>
      </c>
      <c r="D99" s="57">
        <v>13</v>
      </c>
      <c r="E99" s="57" t="s">
        <v>373</v>
      </c>
      <c r="F99" s="57">
        <v>120</v>
      </c>
      <c r="G99" s="58">
        <v>371</v>
      </c>
      <c r="H99" s="58">
        <v>169.8</v>
      </c>
      <c r="I99" s="132">
        <f t="shared" si="2"/>
        <v>45.76819407008086</v>
      </c>
    </row>
    <row r="100" spans="1:9" x14ac:dyDescent="0.25">
      <c r="A100" s="56" t="s">
        <v>171</v>
      </c>
      <c r="B100" s="57">
        <v>946</v>
      </c>
      <c r="C100" s="57" t="s">
        <v>153</v>
      </c>
      <c r="D100" s="57">
        <v>13</v>
      </c>
      <c r="E100" s="57" t="s">
        <v>373</v>
      </c>
      <c r="F100" s="57">
        <v>121</v>
      </c>
      <c r="G100" s="58">
        <v>371</v>
      </c>
      <c r="H100" s="58">
        <v>169.8</v>
      </c>
      <c r="I100" s="132">
        <f t="shared" si="2"/>
        <v>45.76819407008086</v>
      </c>
    </row>
    <row r="101" spans="1:9" ht="22.5" x14ac:dyDescent="0.25">
      <c r="A101" s="56" t="s">
        <v>115</v>
      </c>
      <c r="B101" s="57">
        <v>946</v>
      </c>
      <c r="C101" s="57" t="s">
        <v>153</v>
      </c>
      <c r="D101" s="57">
        <v>13</v>
      </c>
      <c r="E101" s="57" t="s">
        <v>373</v>
      </c>
      <c r="F101" s="57">
        <v>200</v>
      </c>
      <c r="G101" s="58">
        <v>1</v>
      </c>
      <c r="H101" s="58"/>
      <c r="I101" s="132">
        <f t="shared" si="2"/>
        <v>0</v>
      </c>
    </row>
    <row r="102" spans="1:9" ht="22.5" x14ac:dyDescent="0.25">
      <c r="A102" s="56" t="s">
        <v>116</v>
      </c>
      <c r="B102" s="57">
        <v>946</v>
      </c>
      <c r="C102" s="57" t="s">
        <v>153</v>
      </c>
      <c r="D102" s="57">
        <v>13</v>
      </c>
      <c r="E102" s="57" t="s">
        <v>373</v>
      </c>
      <c r="F102" s="57">
        <v>240</v>
      </c>
      <c r="G102" s="58">
        <v>1</v>
      </c>
      <c r="H102" s="58"/>
      <c r="I102" s="132">
        <f t="shared" si="2"/>
        <v>0</v>
      </c>
    </row>
    <row r="103" spans="1:9" ht="22.5" x14ac:dyDescent="0.25">
      <c r="A103" s="56" t="s">
        <v>117</v>
      </c>
      <c r="B103" s="57">
        <v>946</v>
      </c>
      <c r="C103" s="57" t="s">
        <v>153</v>
      </c>
      <c r="D103" s="57">
        <v>13</v>
      </c>
      <c r="E103" s="57" t="s">
        <v>373</v>
      </c>
      <c r="F103" s="57">
        <v>244</v>
      </c>
      <c r="G103" s="58">
        <v>1</v>
      </c>
      <c r="H103" s="58"/>
      <c r="I103" s="132">
        <f t="shared" si="2"/>
        <v>0</v>
      </c>
    </row>
    <row r="104" spans="1:9" ht="22.5" x14ac:dyDescent="0.25">
      <c r="A104" s="56" t="s">
        <v>206</v>
      </c>
      <c r="B104" s="57">
        <v>946</v>
      </c>
      <c r="C104" s="57" t="s">
        <v>153</v>
      </c>
      <c r="D104" s="57">
        <v>13</v>
      </c>
      <c r="E104" s="57"/>
      <c r="F104" s="57"/>
      <c r="G104" s="58">
        <v>1</v>
      </c>
      <c r="H104" s="58"/>
      <c r="I104" s="132">
        <f t="shared" si="2"/>
        <v>0</v>
      </c>
    </row>
    <row r="105" spans="1:9" ht="22.5" x14ac:dyDescent="0.25">
      <c r="A105" s="56" t="s">
        <v>207</v>
      </c>
      <c r="B105" s="57">
        <v>946</v>
      </c>
      <c r="C105" s="57" t="s">
        <v>153</v>
      </c>
      <c r="D105" s="57">
        <v>13</v>
      </c>
      <c r="E105" s="57" t="s">
        <v>372</v>
      </c>
      <c r="F105" s="57">
        <v>200</v>
      </c>
      <c r="G105" s="58">
        <v>1</v>
      </c>
      <c r="H105" s="58"/>
      <c r="I105" s="132">
        <f t="shared" si="2"/>
        <v>0</v>
      </c>
    </row>
    <row r="106" spans="1:9" x14ac:dyDescent="0.25">
      <c r="A106" s="56" t="s">
        <v>208</v>
      </c>
      <c r="B106" s="57">
        <v>916</v>
      </c>
      <c r="C106" s="57" t="s">
        <v>153</v>
      </c>
      <c r="D106" s="57">
        <v>13</v>
      </c>
      <c r="E106" s="57" t="s">
        <v>372</v>
      </c>
      <c r="F106" s="57">
        <v>240</v>
      </c>
      <c r="G106" s="58">
        <v>1</v>
      </c>
      <c r="H106" s="58"/>
      <c r="I106" s="132">
        <f t="shared" si="2"/>
        <v>0</v>
      </c>
    </row>
    <row r="107" spans="1:9" ht="22.5" x14ac:dyDescent="0.25">
      <c r="A107" s="56" t="s">
        <v>209</v>
      </c>
      <c r="B107" s="57">
        <v>913</v>
      </c>
      <c r="C107" s="57" t="s">
        <v>153</v>
      </c>
      <c r="D107" s="57">
        <v>13</v>
      </c>
      <c r="E107" s="57" t="s">
        <v>372</v>
      </c>
      <c r="F107" s="57">
        <v>244</v>
      </c>
      <c r="G107" s="58">
        <v>1</v>
      </c>
      <c r="H107" s="58"/>
      <c r="I107" s="132">
        <f t="shared" si="2"/>
        <v>0</v>
      </c>
    </row>
    <row r="108" spans="1:9" ht="22.5" x14ac:dyDescent="0.25">
      <c r="A108" s="56" t="s">
        <v>212</v>
      </c>
      <c r="B108" s="57">
        <v>946</v>
      </c>
      <c r="C108" s="57" t="s">
        <v>153</v>
      </c>
      <c r="D108" s="57">
        <v>13</v>
      </c>
      <c r="E108" s="54"/>
      <c r="F108" s="54"/>
      <c r="G108" s="58">
        <v>4350.8</v>
      </c>
      <c r="H108" s="58">
        <v>1231.2</v>
      </c>
      <c r="I108" s="132">
        <f t="shared" si="2"/>
        <v>28.298244001103246</v>
      </c>
    </row>
    <row r="109" spans="1:9" ht="56.25" x14ac:dyDescent="0.25">
      <c r="A109" s="56" t="s">
        <v>211</v>
      </c>
      <c r="B109" s="57">
        <v>946</v>
      </c>
      <c r="C109" s="57" t="s">
        <v>153</v>
      </c>
      <c r="D109" s="57">
        <v>13</v>
      </c>
      <c r="E109" s="57" t="s">
        <v>374</v>
      </c>
      <c r="F109" s="57">
        <v>100</v>
      </c>
      <c r="G109" s="58">
        <v>4350.8</v>
      </c>
      <c r="H109" s="58">
        <v>1231.2</v>
      </c>
      <c r="I109" s="132">
        <f t="shared" si="2"/>
        <v>28.298244001103246</v>
      </c>
    </row>
    <row r="110" spans="1:9" ht="22.5" x14ac:dyDescent="0.25">
      <c r="A110" s="56" t="s">
        <v>213</v>
      </c>
      <c r="B110" s="57">
        <v>946</v>
      </c>
      <c r="C110" s="57" t="s">
        <v>153</v>
      </c>
      <c r="D110" s="57">
        <v>13</v>
      </c>
      <c r="E110" s="57" t="s">
        <v>374</v>
      </c>
      <c r="F110" s="57">
        <v>110</v>
      </c>
      <c r="G110" s="58">
        <v>4350.8</v>
      </c>
      <c r="H110" s="58">
        <v>1231.2</v>
      </c>
      <c r="I110" s="132">
        <f t="shared" si="2"/>
        <v>28.298244001103246</v>
      </c>
    </row>
    <row r="111" spans="1:9" x14ac:dyDescent="0.25">
      <c r="A111" s="56" t="s">
        <v>171</v>
      </c>
      <c r="B111" s="57">
        <v>946</v>
      </c>
      <c r="C111" s="57" t="s">
        <v>153</v>
      </c>
      <c r="D111" s="57">
        <v>13</v>
      </c>
      <c r="E111" s="57" t="s">
        <v>374</v>
      </c>
      <c r="F111" s="57">
        <v>111</v>
      </c>
      <c r="G111" s="58">
        <v>4350.8</v>
      </c>
      <c r="H111" s="58">
        <v>1231.2</v>
      </c>
      <c r="I111" s="132">
        <f t="shared" si="2"/>
        <v>28.298244001103246</v>
      </c>
    </row>
    <row r="112" spans="1:9" ht="21" x14ac:dyDescent="0.25">
      <c r="A112" s="53" t="s">
        <v>222</v>
      </c>
      <c r="B112" s="54">
        <v>946</v>
      </c>
      <c r="C112" s="54" t="s">
        <v>113</v>
      </c>
      <c r="D112" s="54"/>
      <c r="E112" s="54"/>
      <c r="F112" s="54"/>
      <c r="G112" s="55">
        <f>G113+G122</f>
        <v>1280.9000000000001</v>
      </c>
      <c r="H112" s="55">
        <f>H113+H122</f>
        <v>506.79999999999995</v>
      </c>
      <c r="I112" s="131">
        <f t="shared" si="2"/>
        <v>39.565930205324371</v>
      </c>
    </row>
    <row r="113" spans="1:9" ht="33.75" x14ac:dyDescent="0.25">
      <c r="A113" s="56" t="s">
        <v>223</v>
      </c>
      <c r="B113" s="57">
        <v>946</v>
      </c>
      <c r="C113" s="57" t="s">
        <v>113</v>
      </c>
      <c r="D113" s="57" t="s">
        <v>224</v>
      </c>
      <c r="E113" s="57"/>
      <c r="F113" s="57"/>
      <c r="G113" s="58">
        <f>G114</f>
        <v>1065.9000000000001</v>
      </c>
      <c r="H113" s="58">
        <f>H114</f>
        <v>489.9</v>
      </c>
      <c r="I113" s="132">
        <f t="shared" si="2"/>
        <v>45.961159583450602</v>
      </c>
    </row>
    <row r="114" spans="1:9" ht="33.75" x14ac:dyDescent="0.25">
      <c r="A114" s="56" t="s">
        <v>225</v>
      </c>
      <c r="B114" s="57">
        <v>946</v>
      </c>
      <c r="C114" s="57" t="s">
        <v>113</v>
      </c>
      <c r="D114" s="57" t="s">
        <v>224</v>
      </c>
      <c r="E114" s="57" t="s">
        <v>376</v>
      </c>
      <c r="F114" s="57"/>
      <c r="G114" s="58">
        <f>G115+G119</f>
        <v>1065.9000000000001</v>
      </c>
      <c r="H114" s="58">
        <f>H115+H119</f>
        <v>489.9</v>
      </c>
      <c r="I114" s="132">
        <f t="shared" si="2"/>
        <v>45.961159583450602</v>
      </c>
    </row>
    <row r="115" spans="1:9" ht="33.75" x14ac:dyDescent="0.25">
      <c r="A115" s="56" t="s">
        <v>226</v>
      </c>
      <c r="B115" s="57">
        <v>946</v>
      </c>
      <c r="C115" s="57" t="s">
        <v>113</v>
      </c>
      <c r="D115" s="57" t="s">
        <v>224</v>
      </c>
      <c r="E115" s="57" t="s">
        <v>376</v>
      </c>
      <c r="F115" s="57"/>
      <c r="G115" s="58">
        <f>G116</f>
        <v>969</v>
      </c>
      <c r="H115" s="58">
        <f>H116</f>
        <v>486.9</v>
      </c>
      <c r="I115" s="132">
        <f t="shared" si="2"/>
        <v>50.247678018575854</v>
      </c>
    </row>
    <row r="116" spans="1:9" ht="56.25" x14ac:dyDescent="0.25">
      <c r="A116" s="56" t="s">
        <v>211</v>
      </c>
      <c r="B116" s="57">
        <v>946</v>
      </c>
      <c r="C116" s="57" t="s">
        <v>113</v>
      </c>
      <c r="D116" s="57" t="s">
        <v>224</v>
      </c>
      <c r="E116" s="57" t="s">
        <v>376</v>
      </c>
      <c r="F116" s="57">
        <v>100</v>
      </c>
      <c r="G116" s="58">
        <v>969</v>
      </c>
      <c r="H116" s="58">
        <v>486.9</v>
      </c>
      <c r="I116" s="132">
        <f t="shared" si="2"/>
        <v>50.247678018575854</v>
      </c>
    </row>
    <row r="117" spans="1:9" ht="22.5" x14ac:dyDescent="0.25">
      <c r="A117" s="56" t="s">
        <v>169</v>
      </c>
      <c r="B117" s="57">
        <v>946</v>
      </c>
      <c r="C117" s="57" t="s">
        <v>113</v>
      </c>
      <c r="D117" s="57" t="s">
        <v>224</v>
      </c>
      <c r="E117" s="57" t="s">
        <v>376</v>
      </c>
      <c r="F117" s="57">
        <v>110</v>
      </c>
      <c r="G117" s="58">
        <v>969</v>
      </c>
      <c r="H117" s="58">
        <v>486.9</v>
      </c>
      <c r="I117" s="132">
        <f t="shared" si="2"/>
        <v>50.247678018575854</v>
      </c>
    </row>
    <row r="118" spans="1:9" x14ac:dyDescent="0.25">
      <c r="A118" s="56" t="s">
        <v>171</v>
      </c>
      <c r="B118" s="57">
        <v>946</v>
      </c>
      <c r="C118" s="57" t="s">
        <v>113</v>
      </c>
      <c r="D118" s="57" t="s">
        <v>224</v>
      </c>
      <c r="E118" s="57" t="s">
        <v>376</v>
      </c>
      <c r="F118" s="57">
        <v>111</v>
      </c>
      <c r="G118" s="58">
        <v>969</v>
      </c>
      <c r="H118" s="58">
        <v>486.9</v>
      </c>
      <c r="I118" s="132">
        <f t="shared" si="2"/>
        <v>50.247678018575854</v>
      </c>
    </row>
    <row r="119" spans="1:9" ht="22.5" x14ac:dyDescent="0.25">
      <c r="A119" s="56" t="s">
        <v>115</v>
      </c>
      <c r="B119" s="57">
        <v>946</v>
      </c>
      <c r="C119" s="57" t="s">
        <v>113</v>
      </c>
      <c r="D119" s="57" t="s">
        <v>224</v>
      </c>
      <c r="E119" s="57" t="s">
        <v>376</v>
      </c>
      <c r="F119" s="57">
        <v>200</v>
      </c>
      <c r="G119" s="58">
        <v>96.9</v>
      </c>
      <c r="H119" s="58">
        <v>3</v>
      </c>
      <c r="I119" s="132">
        <f t="shared" si="2"/>
        <v>3.0959752321981422</v>
      </c>
    </row>
    <row r="120" spans="1:9" ht="22.5" x14ac:dyDescent="0.25">
      <c r="A120" s="56" t="s">
        <v>116</v>
      </c>
      <c r="B120" s="57">
        <v>946</v>
      </c>
      <c r="C120" s="57" t="s">
        <v>113</v>
      </c>
      <c r="D120" s="57" t="s">
        <v>224</v>
      </c>
      <c r="E120" s="57" t="s">
        <v>376</v>
      </c>
      <c r="F120" s="57">
        <v>240</v>
      </c>
      <c r="G120" s="58">
        <v>96.9</v>
      </c>
      <c r="H120" s="58">
        <v>3</v>
      </c>
      <c r="I120" s="132">
        <f t="shared" si="2"/>
        <v>3.0959752321981422</v>
      </c>
    </row>
    <row r="121" spans="1:9" ht="22.5" x14ac:dyDescent="0.25">
      <c r="A121" s="56" t="s">
        <v>117</v>
      </c>
      <c r="B121" s="57">
        <v>946</v>
      </c>
      <c r="C121" s="57" t="s">
        <v>113</v>
      </c>
      <c r="D121" s="57" t="s">
        <v>224</v>
      </c>
      <c r="E121" s="57" t="s">
        <v>376</v>
      </c>
      <c r="F121" s="57">
        <v>244</v>
      </c>
      <c r="G121" s="58">
        <v>96.9</v>
      </c>
      <c r="H121" s="58">
        <v>3</v>
      </c>
      <c r="I121" s="132">
        <f t="shared" si="2"/>
        <v>3.0959752321981422</v>
      </c>
    </row>
    <row r="122" spans="1:9" x14ac:dyDescent="0.25">
      <c r="A122" s="56" t="s">
        <v>112</v>
      </c>
      <c r="B122" s="57">
        <v>946</v>
      </c>
      <c r="C122" s="57" t="s">
        <v>113</v>
      </c>
      <c r="D122" s="57">
        <v>10</v>
      </c>
      <c r="E122" s="57"/>
      <c r="F122" s="57"/>
      <c r="G122" s="58">
        <f>G123+G127+G131</f>
        <v>215</v>
      </c>
      <c r="H122" s="58">
        <f>H123+H127+H131</f>
        <v>16.899999999999999</v>
      </c>
      <c r="I122" s="132">
        <f t="shared" si="2"/>
        <v>7.8604651162790686</v>
      </c>
    </row>
    <row r="123" spans="1:9" ht="33.75" x14ac:dyDescent="0.25">
      <c r="A123" s="56" t="s">
        <v>114</v>
      </c>
      <c r="B123" s="57">
        <v>946</v>
      </c>
      <c r="C123" s="57" t="s">
        <v>113</v>
      </c>
      <c r="D123" s="57">
        <v>10</v>
      </c>
      <c r="E123" s="57" t="s">
        <v>334</v>
      </c>
      <c r="F123" s="57"/>
      <c r="G123" s="58">
        <v>145</v>
      </c>
      <c r="H123" s="58">
        <v>16.899999999999999</v>
      </c>
      <c r="I123" s="132">
        <f t="shared" si="2"/>
        <v>11.655172413793101</v>
      </c>
    </row>
    <row r="124" spans="1:9" ht="22.5" x14ac:dyDescent="0.25">
      <c r="A124" s="56" t="s">
        <v>115</v>
      </c>
      <c r="B124" s="57">
        <v>946</v>
      </c>
      <c r="C124" s="57" t="s">
        <v>113</v>
      </c>
      <c r="D124" s="57">
        <v>10</v>
      </c>
      <c r="E124" s="57" t="s">
        <v>334</v>
      </c>
      <c r="F124" s="57">
        <v>200</v>
      </c>
      <c r="G124" s="58">
        <v>145</v>
      </c>
      <c r="H124" s="58">
        <v>16.899999999999999</v>
      </c>
      <c r="I124" s="132">
        <f t="shared" si="2"/>
        <v>11.655172413793101</v>
      </c>
    </row>
    <row r="125" spans="1:9" ht="22.5" x14ac:dyDescent="0.25">
      <c r="A125" s="56" t="s">
        <v>116</v>
      </c>
      <c r="B125" s="57">
        <v>946</v>
      </c>
      <c r="C125" s="57" t="s">
        <v>113</v>
      </c>
      <c r="D125" s="57">
        <v>10</v>
      </c>
      <c r="E125" s="57" t="s">
        <v>334</v>
      </c>
      <c r="F125" s="57">
        <v>240</v>
      </c>
      <c r="G125" s="58">
        <v>145</v>
      </c>
      <c r="H125" s="58">
        <v>16.899999999999999</v>
      </c>
      <c r="I125" s="132">
        <f t="shared" si="2"/>
        <v>11.655172413793101</v>
      </c>
    </row>
    <row r="126" spans="1:9" ht="22.5" x14ac:dyDescent="0.25">
      <c r="A126" s="56" t="s">
        <v>117</v>
      </c>
      <c r="B126" s="57">
        <v>946</v>
      </c>
      <c r="C126" s="57" t="s">
        <v>113</v>
      </c>
      <c r="D126" s="57">
        <v>10</v>
      </c>
      <c r="E126" s="57" t="s">
        <v>334</v>
      </c>
      <c r="F126" s="57">
        <v>244</v>
      </c>
      <c r="G126" s="58">
        <v>145</v>
      </c>
      <c r="H126" s="58">
        <v>16.899999999999999</v>
      </c>
      <c r="I126" s="132">
        <f t="shared" si="2"/>
        <v>11.655172413793101</v>
      </c>
    </row>
    <row r="127" spans="1:9" ht="33.75" x14ac:dyDescent="0.25">
      <c r="A127" s="56" t="s">
        <v>118</v>
      </c>
      <c r="B127" s="57">
        <v>946</v>
      </c>
      <c r="C127" s="57" t="s">
        <v>113</v>
      </c>
      <c r="D127" s="57">
        <v>10</v>
      </c>
      <c r="E127" s="57" t="s">
        <v>334</v>
      </c>
      <c r="F127" s="57"/>
      <c r="G127" s="58">
        <v>20</v>
      </c>
      <c r="H127" s="58"/>
      <c r="I127" s="132">
        <f t="shared" si="2"/>
        <v>0</v>
      </c>
    </row>
    <row r="128" spans="1:9" ht="22.5" x14ac:dyDescent="0.25">
      <c r="A128" s="56" t="s">
        <v>115</v>
      </c>
      <c r="B128" s="57">
        <v>946</v>
      </c>
      <c r="C128" s="57" t="s">
        <v>113</v>
      </c>
      <c r="D128" s="57">
        <v>10</v>
      </c>
      <c r="E128" s="57" t="s">
        <v>334</v>
      </c>
      <c r="F128" s="57">
        <v>200</v>
      </c>
      <c r="G128" s="58">
        <v>20</v>
      </c>
      <c r="H128" s="58"/>
      <c r="I128" s="132">
        <f t="shared" si="2"/>
        <v>0</v>
      </c>
    </row>
    <row r="129" spans="1:9" ht="22.5" x14ac:dyDescent="0.25">
      <c r="A129" s="56" t="s">
        <v>116</v>
      </c>
      <c r="B129" s="57">
        <v>946</v>
      </c>
      <c r="C129" s="57" t="s">
        <v>113</v>
      </c>
      <c r="D129" s="57">
        <v>10</v>
      </c>
      <c r="E129" s="57" t="s">
        <v>334</v>
      </c>
      <c r="F129" s="57">
        <v>240</v>
      </c>
      <c r="G129" s="58">
        <v>20</v>
      </c>
      <c r="H129" s="58"/>
      <c r="I129" s="132">
        <f t="shared" si="2"/>
        <v>0</v>
      </c>
    </row>
    <row r="130" spans="1:9" ht="22.5" x14ac:dyDescent="0.25">
      <c r="A130" s="56" t="s">
        <v>117</v>
      </c>
      <c r="B130" s="57">
        <v>946</v>
      </c>
      <c r="C130" s="57" t="s">
        <v>113</v>
      </c>
      <c r="D130" s="57">
        <v>10</v>
      </c>
      <c r="E130" s="57" t="s">
        <v>334</v>
      </c>
      <c r="F130" s="57">
        <v>244</v>
      </c>
      <c r="G130" s="58">
        <v>20</v>
      </c>
      <c r="H130" s="58"/>
      <c r="I130" s="132">
        <f t="shared" si="2"/>
        <v>0</v>
      </c>
    </row>
    <row r="131" spans="1:9" ht="22.5" x14ac:dyDescent="0.25">
      <c r="A131" s="56" t="s">
        <v>119</v>
      </c>
      <c r="B131" s="57">
        <v>946</v>
      </c>
      <c r="C131" s="57" t="s">
        <v>113</v>
      </c>
      <c r="D131" s="57">
        <v>10</v>
      </c>
      <c r="E131" s="57" t="s">
        <v>334</v>
      </c>
      <c r="F131" s="57"/>
      <c r="G131" s="58">
        <v>50</v>
      </c>
      <c r="H131" s="58"/>
      <c r="I131" s="132">
        <f t="shared" si="2"/>
        <v>0</v>
      </c>
    </row>
    <row r="132" spans="1:9" ht="22.5" x14ac:dyDescent="0.25">
      <c r="A132" s="56" t="s">
        <v>115</v>
      </c>
      <c r="B132" s="57">
        <v>946</v>
      </c>
      <c r="C132" s="57" t="s">
        <v>113</v>
      </c>
      <c r="D132" s="57">
        <v>10</v>
      </c>
      <c r="E132" s="57" t="s">
        <v>334</v>
      </c>
      <c r="F132" s="57">
        <v>200</v>
      </c>
      <c r="G132" s="58">
        <v>50</v>
      </c>
      <c r="H132" s="58"/>
      <c r="I132" s="132">
        <f t="shared" si="2"/>
        <v>0</v>
      </c>
    </row>
    <row r="133" spans="1:9" ht="22.5" x14ac:dyDescent="0.25">
      <c r="A133" s="56" t="s">
        <v>116</v>
      </c>
      <c r="B133" s="57">
        <v>946</v>
      </c>
      <c r="C133" s="57" t="s">
        <v>113</v>
      </c>
      <c r="D133" s="57">
        <v>10</v>
      </c>
      <c r="E133" s="57" t="s">
        <v>334</v>
      </c>
      <c r="F133" s="57">
        <v>240</v>
      </c>
      <c r="G133" s="58">
        <v>50</v>
      </c>
      <c r="H133" s="58"/>
      <c r="I133" s="132">
        <f t="shared" si="2"/>
        <v>0</v>
      </c>
    </row>
    <row r="134" spans="1:9" ht="22.5" x14ac:dyDescent="0.25">
      <c r="A134" s="56" t="s">
        <v>117</v>
      </c>
      <c r="B134" s="57">
        <v>946</v>
      </c>
      <c r="C134" s="57" t="s">
        <v>113</v>
      </c>
      <c r="D134" s="57">
        <v>10</v>
      </c>
      <c r="E134" s="57" t="s">
        <v>334</v>
      </c>
      <c r="F134" s="57">
        <v>244</v>
      </c>
      <c r="G134" s="58">
        <v>50</v>
      </c>
      <c r="H134" s="58"/>
      <c r="I134" s="132">
        <f t="shared" si="2"/>
        <v>0</v>
      </c>
    </row>
    <row r="135" spans="1:9" x14ac:dyDescent="0.25">
      <c r="A135" s="168" t="s">
        <v>227</v>
      </c>
      <c r="B135" s="54">
        <v>946</v>
      </c>
      <c r="C135" s="169" t="s">
        <v>121</v>
      </c>
      <c r="D135" s="169" t="s">
        <v>215</v>
      </c>
      <c r="E135" s="169" t="s">
        <v>165</v>
      </c>
      <c r="F135" s="169" t="s">
        <v>123</v>
      </c>
      <c r="G135" s="172">
        <f>G136+G162+G167</f>
        <v>11141.199999999999</v>
      </c>
      <c r="H135" s="172">
        <f>H136+H162+H167</f>
        <v>2992.3999999999996</v>
      </c>
      <c r="I135" s="131">
        <f t="shared" si="2"/>
        <v>26.858866190356512</v>
      </c>
    </row>
    <row r="136" spans="1:9" x14ac:dyDescent="0.25">
      <c r="A136" s="168" t="s">
        <v>228</v>
      </c>
      <c r="B136" s="54">
        <v>946</v>
      </c>
      <c r="C136" s="169" t="s">
        <v>121</v>
      </c>
      <c r="D136" s="169" t="s">
        <v>124</v>
      </c>
      <c r="E136" s="169" t="s">
        <v>165</v>
      </c>
      <c r="F136" s="169" t="s">
        <v>123</v>
      </c>
      <c r="G136" s="172">
        <f>G137+G145+G150++G157</f>
        <v>2628.9</v>
      </c>
      <c r="H136" s="172">
        <f>H137+H145+H150++H157</f>
        <v>1513.1</v>
      </c>
      <c r="I136" s="131">
        <f t="shared" si="2"/>
        <v>57.556392407470803</v>
      </c>
    </row>
    <row r="137" spans="1:9" ht="22.5" x14ac:dyDescent="0.25">
      <c r="A137" s="56" t="s">
        <v>229</v>
      </c>
      <c r="B137" s="57">
        <v>946</v>
      </c>
      <c r="C137" s="57" t="s">
        <v>121</v>
      </c>
      <c r="D137" s="57" t="s">
        <v>124</v>
      </c>
      <c r="E137" s="57" t="s">
        <v>377</v>
      </c>
      <c r="F137" s="57" t="s">
        <v>123</v>
      </c>
      <c r="G137" s="58">
        <f>G138+G141</f>
        <v>1600.4</v>
      </c>
      <c r="H137" s="58">
        <f>H138+H141</f>
        <v>955.3</v>
      </c>
      <c r="I137" s="132">
        <f t="shared" si="2"/>
        <v>59.691327168207941</v>
      </c>
    </row>
    <row r="138" spans="1:9" ht="56.25" x14ac:dyDescent="0.25">
      <c r="A138" s="56" t="s">
        <v>175</v>
      </c>
      <c r="B138" s="57">
        <v>946</v>
      </c>
      <c r="C138" s="57" t="s">
        <v>121</v>
      </c>
      <c r="D138" s="57" t="s">
        <v>124</v>
      </c>
      <c r="E138" s="57" t="s">
        <v>378</v>
      </c>
      <c r="F138" s="57" t="s">
        <v>168</v>
      </c>
      <c r="G138" s="58">
        <v>1586</v>
      </c>
      <c r="H138" s="58">
        <v>955.3</v>
      </c>
      <c r="I138" s="132">
        <f t="shared" si="2"/>
        <v>60.233291298865069</v>
      </c>
    </row>
    <row r="139" spans="1:9" ht="22.5" x14ac:dyDescent="0.25">
      <c r="A139" s="56" t="s">
        <v>169</v>
      </c>
      <c r="B139" s="57">
        <v>946</v>
      </c>
      <c r="C139" s="57" t="s">
        <v>121</v>
      </c>
      <c r="D139" s="57" t="s">
        <v>124</v>
      </c>
      <c r="E139" s="57" t="s">
        <v>378</v>
      </c>
      <c r="F139" s="57" t="s">
        <v>170</v>
      </c>
      <c r="G139" s="58">
        <v>1586</v>
      </c>
      <c r="H139" s="58">
        <v>955.3</v>
      </c>
      <c r="I139" s="132">
        <f t="shared" si="2"/>
        <v>60.233291298865069</v>
      </c>
    </row>
    <row r="140" spans="1:9" x14ac:dyDescent="0.25">
      <c r="A140" s="56" t="s">
        <v>171</v>
      </c>
      <c r="B140" s="57">
        <v>946</v>
      </c>
      <c r="C140" s="57" t="s">
        <v>121</v>
      </c>
      <c r="D140" s="57" t="s">
        <v>124</v>
      </c>
      <c r="E140" s="57" t="s">
        <v>378</v>
      </c>
      <c r="F140" s="57" t="s">
        <v>172</v>
      </c>
      <c r="G140" s="58">
        <v>1586</v>
      </c>
      <c r="H140" s="58">
        <v>955.3</v>
      </c>
      <c r="I140" s="132">
        <f t="shared" si="2"/>
        <v>60.233291298865069</v>
      </c>
    </row>
    <row r="141" spans="1:9" ht="22.5" x14ac:dyDescent="0.25">
      <c r="A141" s="56" t="s">
        <v>169</v>
      </c>
      <c r="B141" s="57">
        <v>946</v>
      </c>
      <c r="C141" s="57" t="s">
        <v>121</v>
      </c>
      <c r="D141" s="57" t="s">
        <v>124</v>
      </c>
      <c r="E141" s="57" t="s">
        <v>379</v>
      </c>
      <c r="F141" s="57"/>
      <c r="G141" s="58">
        <f t="shared" ref="G141:H143" si="3">G142</f>
        <v>14.4</v>
      </c>
      <c r="H141" s="58">
        <f t="shared" si="3"/>
        <v>0</v>
      </c>
      <c r="I141" s="132">
        <f t="shared" si="2"/>
        <v>0</v>
      </c>
    </row>
    <row r="142" spans="1:9" ht="22.5" x14ac:dyDescent="0.25">
      <c r="A142" s="56" t="s">
        <v>115</v>
      </c>
      <c r="B142" s="57">
        <v>946</v>
      </c>
      <c r="C142" s="57" t="s">
        <v>121</v>
      </c>
      <c r="D142" s="57" t="s">
        <v>124</v>
      </c>
      <c r="E142" s="57" t="s">
        <v>379</v>
      </c>
      <c r="F142" s="57" t="s">
        <v>159</v>
      </c>
      <c r="G142" s="58">
        <f t="shared" si="3"/>
        <v>14.4</v>
      </c>
      <c r="H142" s="58">
        <f t="shared" si="3"/>
        <v>0</v>
      </c>
      <c r="I142" s="132">
        <f t="shared" si="2"/>
        <v>0</v>
      </c>
    </row>
    <row r="143" spans="1:9" ht="22.5" x14ac:dyDescent="0.25">
      <c r="A143" s="56" t="s">
        <v>116</v>
      </c>
      <c r="B143" s="57">
        <v>946</v>
      </c>
      <c r="C143" s="57" t="s">
        <v>121</v>
      </c>
      <c r="D143" s="57" t="s">
        <v>124</v>
      </c>
      <c r="E143" s="57" t="s">
        <v>379</v>
      </c>
      <c r="F143" s="57" t="s">
        <v>160</v>
      </c>
      <c r="G143" s="58">
        <f t="shared" si="3"/>
        <v>14.4</v>
      </c>
      <c r="H143" s="58">
        <f t="shared" si="3"/>
        <v>0</v>
      </c>
      <c r="I143" s="132">
        <f t="shared" si="2"/>
        <v>0</v>
      </c>
    </row>
    <row r="144" spans="1:9" ht="22.5" x14ac:dyDescent="0.25">
      <c r="A144" s="56" t="s">
        <v>117</v>
      </c>
      <c r="B144" s="57">
        <v>946</v>
      </c>
      <c r="C144" s="57" t="s">
        <v>121</v>
      </c>
      <c r="D144" s="57" t="s">
        <v>124</v>
      </c>
      <c r="E144" s="57" t="s">
        <v>379</v>
      </c>
      <c r="F144" s="57" t="s">
        <v>161</v>
      </c>
      <c r="G144" s="58">
        <v>14.4</v>
      </c>
      <c r="H144" s="58"/>
      <c r="I144" s="132">
        <f t="shared" si="2"/>
        <v>0</v>
      </c>
    </row>
    <row r="145" spans="1:9" ht="22.5" x14ac:dyDescent="0.25">
      <c r="A145" s="56" t="s">
        <v>230</v>
      </c>
      <c r="B145" s="57">
        <v>946</v>
      </c>
      <c r="C145" s="57" t="s">
        <v>121</v>
      </c>
      <c r="D145" s="57" t="s">
        <v>124</v>
      </c>
      <c r="E145" s="57" t="s">
        <v>380</v>
      </c>
      <c r="F145" s="57"/>
      <c r="G145" s="58">
        <v>0</v>
      </c>
      <c r="H145" s="58">
        <v>0</v>
      </c>
      <c r="I145" s="132"/>
    </row>
    <row r="146" spans="1:9" ht="22.5" x14ac:dyDescent="0.25">
      <c r="A146" s="56" t="s">
        <v>231</v>
      </c>
      <c r="B146" s="57">
        <v>946</v>
      </c>
      <c r="C146" s="57" t="s">
        <v>121</v>
      </c>
      <c r="D146" s="57" t="s">
        <v>124</v>
      </c>
      <c r="E146" s="57" t="s">
        <v>380</v>
      </c>
      <c r="F146" s="57"/>
      <c r="G146" s="58">
        <v>0</v>
      </c>
      <c r="H146" s="58">
        <v>0</v>
      </c>
      <c r="I146" s="132"/>
    </row>
    <row r="147" spans="1:9" ht="22.5" x14ac:dyDescent="0.25">
      <c r="A147" s="56" t="s">
        <v>115</v>
      </c>
      <c r="B147" s="57">
        <v>946</v>
      </c>
      <c r="C147" s="57" t="s">
        <v>121</v>
      </c>
      <c r="D147" s="57" t="s">
        <v>124</v>
      </c>
      <c r="E147" s="57" t="s">
        <v>380</v>
      </c>
      <c r="F147" s="57">
        <v>200</v>
      </c>
      <c r="G147" s="58">
        <v>0</v>
      </c>
      <c r="H147" s="58">
        <v>0</v>
      </c>
      <c r="I147" s="131"/>
    </row>
    <row r="148" spans="1:9" ht="22.5" x14ac:dyDescent="0.25">
      <c r="A148" s="56" t="s">
        <v>116</v>
      </c>
      <c r="B148" s="57">
        <v>946</v>
      </c>
      <c r="C148" s="57" t="s">
        <v>121</v>
      </c>
      <c r="D148" s="57" t="s">
        <v>124</v>
      </c>
      <c r="E148" s="57" t="s">
        <v>380</v>
      </c>
      <c r="F148" s="57">
        <v>240</v>
      </c>
      <c r="G148" s="58">
        <v>0</v>
      </c>
      <c r="H148" s="58">
        <v>0</v>
      </c>
      <c r="I148" s="132"/>
    </row>
    <row r="149" spans="1:9" ht="22.5" x14ac:dyDescent="0.25">
      <c r="A149" s="56" t="s">
        <v>117</v>
      </c>
      <c r="B149" s="57">
        <v>946</v>
      </c>
      <c r="C149" s="57" t="s">
        <v>121</v>
      </c>
      <c r="D149" s="57" t="s">
        <v>124</v>
      </c>
      <c r="E149" s="57" t="s">
        <v>380</v>
      </c>
      <c r="F149" s="57">
        <v>244</v>
      </c>
      <c r="G149" s="58">
        <v>0</v>
      </c>
      <c r="H149" s="58">
        <v>0</v>
      </c>
      <c r="I149" s="132"/>
    </row>
    <row r="150" spans="1:9" ht="33.75" x14ac:dyDescent="0.25">
      <c r="A150" s="56" t="s">
        <v>336</v>
      </c>
      <c r="B150" s="57">
        <v>946</v>
      </c>
      <c r="C150" s="57" t="s">
        <v>121</v>
      </c>
      <c r="D150" s="57" t="s">
        <v>124</v>
      </c>
      <c r="E150" s="57" t="s">
        <v>337</v>
      </c>
      <c r="F150" s="57"/>
      <c r="G150" s="58">
        <f>G151+G154</f>
        <v>588</v>
      </c>
      <c r="H150" s="58">
        <f>H151+H154</f>
        <v>557.79999999999995</v>
      </c>
      <c r="I150" s="132">
        <f t="shared" ref="I150:I220" si="4">H150*100/G150</f>
        <v>94.863945578231281</v>
      </c>
    </row>
    <row r="151" spans="1:9" ht="22.5" x14ac:dyDescent="0.25">
      <c r="A151" s="56" t="s">
        <v>115</v>
      </c>
      <c r="B151" s="57">
        <v>946</v>
      </c>
      <c r="C151" s="57" t="s">
        <v>121</v>
      </c>
      <c r="D151" s="57" t="s">
        <v>124</v>
      </c>
      <c r="E151" s="57" t="s">
        <v>337</v>
      </c>
      <c r="F151" s="57">
        <v>200</v>
      </c>
      <c r="G151" s="58">
        <v>410</v>
      </c>
      <c r="H151" s="58">
        <v>379.8</v>
      </c>
      <c r="I151" s="132">
        <f t="shared" si="4"/>
        <v>92.634146341463421</v>
      </c>
    </row>
    <row r="152" spans="1:9" ht="22.5" x14ac:dyDescent="0.25">
      <c r="A152" s="56" t="s">
        <v>116</v>
      </c>
      <c r="B152" s="57">
        <v>946</v>
      </c>
      <c r="C152" s="57" t="s">
        <v>121</v>
      </c>
      <c r="D152" s="57" t="s">
        <v>124</v>
      </c>
      <c r="E152" s="57" t="s">
        <v>337</v>
      </c>
      <c r="F152" s="57">
        <v>240</v>
      </c>
      <c r="G152" s="58">
        <v>410</v>
      </c>
      <c r="H152" s="58">
        <v>379.8</v>
      </c>
      <c r="I152" s="132">
        <f t="shared" si="4"/>
        <v>92.634146341463421</v>
      </c>
    </row>
    <row r="153" spans="1:9" ht="22.5" x14ac:dyDescent="0.25">
      <c r="A153" s="56" t="s">
        <v>117</v>
      </c>
      <c r="B153" s="57">
        <v>946</v>
      </c>
      <c r="C153" s="57" t="s">
        <v>121</v>
      </c>
      <c r="D153" s="57" t="s">
        <v>124</v>
      </c>
      <c r="E153" s="57" t="s">
        <v>337</v>
      </c>
      <c r="F153" s="57">
        <v>244</v>
      </c>
      <c r="G153" s="58">
        <v>410</v>
      </c>
      <c r="H153" s="58">
        <v>379.8</v>
      </c>
      <c r="I153" s="132">
        <f t="shared" si="4"/>
        <v>92.634146341463421</v>
      </c>
    </row>
    <row r="154" spans="1:9" ht="22.5" x14ac:dyDescent="0.25">
      <c r="A154" s="56" t="s">
        <v>125</v>
      </c>
      <c r="B154" s="57">
        <v>946</v>
      </c>
      <c r="C154" s="57" t="s">
        <v>121</v>
      </c>
      <c r="D154" s="57" t="s">
        <v>124</v>
      </c>
      <c r="E154" s="57" t="s">
        <v>337</v>
      </c>
      <c r="F154" s="57">
        <v>300</v>
      </c>
      <c r="G154" s="58">
        <v>178</v>
      </c>
      <c r="H154" s="58">
        <v>178</v>
      </c>
      <c r="I154" s="132">
        <f t="shared" si="4"/>
        <v>100</v>
      </c>
    </row>
    <row r="155" spans="1:9" ht="22.5" x14ac:dyDescent="0.25">
      <c r="A155" s="56" t="s">
        <v>412</v>
      </c>
      <c r="B155" s="57">
        <v>946</v>
      </c>
      <c r="C155" s="57" t="s">
        <v>121</v>
      </c>
      <c r="D155" s="57" t="s">
        <v>124</v>
      </c>
      <c r="E155" s="57" t="s">
        <v>337</v>
      </c>
      <c r="F155" s="57">
        <v>320</v>
      </c>
      <c r="G155" s="58">
        <v>178</v>
      </c>
      <c r="H155" s="58">
        <v>178</v>
      </c>
      <c r="I155" s="132">
        <f t="shared" si="4"/>
        <v>100</v>
      </c>
    </row>
    <row r="156" spans="1:9" x14ac:dyDescent="0.25">
      <c r="A156" s="56" t="s">
        <v>413</v>
      </c>
      <c r="B156" s="57">
        <v>946</v>
      </c>
      <c r="C156" s="57" t="s">
        <v>121</v>
      </c>
      <c r="D156" s="57" t="s">
        <v>124</v>
      </c>
      <c r="E156" s="57" t="s">
        <v>337</v>
      </c>
      <c r="F156" s="57">
        <v>322</v>
      </c>
      <c r="G156" s="58">
        <v>178</v>
      </c>
      <c r="H156" s="58">
        <v>178</v>
      </c>
      <c r="I156" s="132">
        <f t="shared" si="4"/>
        <v>100</v>
      </c>
    </row>
    <row r="157" spans="1:9" ht="33.75" x14ac:dyDescent="0.25">
      <c r="A157" s="56" t="s">
        <v>381</v>
      </c>
      <c r="B157" s="57">
        <v>946</v>
      </c>
      <c r="C157" s="57" t="s">
        <v>121</v>
      </c>
      <c r="D157" s="57" t="s">
        <v>124</v>
      </c>
      <c r="E157" s="57" t="s">
        <v>382</v>
      </c>
      <c r="F157" s="57"/>
      <c r="G157" s="58">
        <f>G158</f>
        <v>440.5</v>
      </c>
      <c r="H157" s="58">
        <f>H158</f>
        <v>0</v>
      </c>
      <c r="I157" s="132">
        <f t="shared" si="4"/>
        <v>0</v>
      </c>
    </row>
    <row r="158" spans="1:9" ht="22.5" x14ac:dyDescent="0.25">
      <c r="A158" s="56" t="s">
        <v>115</v>
      </c>
      <c r="B158" s="57">
        <v>946</v>
      </c>
      <c r="C158" s="57" t="s">
        <v>121</v>
      </c>
      <c r="D158" s="57" t="s">
        <v>124</v>
      </c>
      <c r="E158" s="57" t="s">
        <v>382</v>
      </c>
      <c r="F158" s="57" t="s">
        <v>159</v>
      </c>
      <c r="G158" s="58">
        <v>440.5</v>
      </c>
      <c r="H158" s="58"/>
      <c r="I158" s="132">
        <f t="shared" si="4"/>
        <v>0</v>
      </c>
    </row>
    <row r="159" spans="1:9" ht="22.5" x14ac:dyDescent="0.25">
      <c r="A159" s="56" t="s">
        <v>116</v>
      </c>
      <c r="B159" s="57">
        <v>946</v>
      </c>
      <c r="C159" s="57" t="s">
        <v>121</v>
      </c>
      <c r="D159" s="57" t="s">
        <v>124</v>
      </c>
      <c r="E159" s="57" t="s">
        <v>382</v>
      </c>
      <c r="F159" s="57" t="s">
        <v>160</v>
      </c>
      <c r="G159" s="58">
        <v>440.5</v>
      </c>
      <c r="H159" s="58"/>
      <c r="I159" s="132">
        <f t="shared" si="4"/>
        <v>0</v>
      </c>
    </row>
    <row r="160" spans="1:9" ht="22.5" x14ac:dyDescent="0.25">
      <c r="A160" s="56" t="s">
        <v>117</v>
      </c>
      <c r="B160" s="57">
        <v>946</v>
      </c>
      <c r="C160" s="57" t="s">
        <v>121</v>
      </c>
      <c r="D160" s="57" t="s">
        <v>124</v>
      </c>
      <c r="E160" s="57" t="s">
        <v>382</v>
      </c>
      <c r="F160" s="57" t="s">
        <v>184</v>
      </c>
      <c r="G160" s="58">
        <v>0</v>
      </c>
      <c r="H160" s="58"/>
      <c r="I160" s="132"/>
    </row>
    <row r="161" spans="1:9" ht="22.5" x14ac:dyDescent="0.25">
      <c r="A161" s="56" t="s">
        <v>117</v>
      </c>
      <c r="B161" s="57">
        <v>946</v>
      </c>
      <c r="C161" s="57" t="s">
        <v>121</v>
      </c>
      <c r="D161" s="57" t="s">
        <v>124</v>
      </c>
      <c r="E161" s="57" t="s">
        <v>382</v>
      </c>
      <c r="F161" s="57" t="s">
        <v>161</v>
      </c>
      <c r="G161" s="58">
        <v>440.5</v>
      </c>
      <c r="H161" s="58"/>
      <c r="I161" s="132">
        <f t="shared" si="4"/>
        <v>0</v>
      </c>
    </row>
    <row r="162" spans="1:9" x14ac:dyDescent="0.25">
      <c r="A162" s="53" t="s">
        <v>232</v>
      </c>
      <c r="B162" s="54">
        <v>946</v>
      </c>
      <c r="C162" s="54" t="s">
        <v>121</v>
      </c>
      <c r="D162" s="54" t="s">
        <v>224</v>
      </c>
      <c r="E162" s="54"/>
      <c r="F162" s="54"/>
      <c r="G162" s="55">
        <v>7894</v>
      </c>
      <c r="H162" s="55">
        <v>861.1</v>
      </c>
      <c r="I162" s="131">
        <f t="shared" si="4"/>
        <v>10.908284773245503</v>
      </c>
    </row>
    <row r="163" spans="1:9" x14ac:dyDescent="0.25">
      <c r="A163" s="56" t="s">
        <v>233</v>
      </c>
      <c r="B163" s="57">
        <v>946</v>
      </c>
      <c r="C163" s="57" t="s">
        <v>121</v>
      </c>
      <c r="D163" s="57" t="s">
        <v>224</v>
      </c>
      <c r="E163" s="57" t="s">
        <v>383</v>
      </c>
      <c r="F163" s="57"/>
      <c r="G163" s="58">
        <v>7894</v>
      </c>
      <c r="H163" s="58">
        <v>861.1</v>
      </c>
      <c r="I163" s="132">
        <f t="shared" si="4"/>
        <v>10.908284773245503</v>
      </c>
    </row>
    <row r="164" spans="1:9" ht="22.5" x14ac:dyDescent="0.25">
      <c r="A164" s="56" t="s">
        <v>115</v>
      </c>
      <c r="B164" s="57">
        <v>946</v>
      </c>
      <c r="C164" s="57" t="s">
        <v>121</v>
      </c>
      <c r="D164" s="57" t="s">
        <v>224</v>
      </c>
      <c r="E164" s="57" t="s">
        <v>383</v>
      </c>
      <c r="F164" s="57">
        <v>200</v>
      </c>
      <c r="G164" s="58">
        <v>7894</v>
      </c>
      <c r="H164" s="58">
        <v>861.1</v>
      </c>
      <c r="I164" s="132">
        <f t="shared" si="4"/>
        <v>10.908284773245503</v>
      </c>
    </row>
    <row r="165" spans="1:9" ht="22.5" x14ac:dyDescent="0.25">
      <c r="A165" s="56" t="s">
        <v>116</v>
      </c>
      <c r="B165" s="57">
        <v>946</v>
      </c>
      <c r="C165" s="57" t="s">
        <v>121</v>
      </c>
      <c r="D165" s="57" t="s">
        <v>224</v>
      </c>
      <c r="E165" s="57" t="s">
        <v>383</v>
      </c>
      <c r="F165" s="57">
        <v>240</v>
      </c>
      <c r="G165" s="58">
        <v>7894</v>
      </c>
      <c r="H165" s="58">
        <v>861.1</v>
      </c>
      <c r="I165" s="132">
        <f t="shared" si="4"/>
        <v>10.908284773245503</v>
      </c>
    </row>
    <row r="166" spans="1:9" ht="22.5" x14ac:dyDescent="0.25">
      <c r="A166" s="56" t="s">
        <v>117</v>
      </c>
      <c r="B166" s="57">
        <v>946</v>
      </c>
      <c r="C166" s="57" t="s">
        <v>121</v>
      </c>
      <c r="D166" s="57" t="s">
        <v>224</v>
      </c>
      <c r="E166" s="57" t="s">
        <v>383</v>
      </c>
      <c r="F166" s="57">
        <v>244</v>
      </c>
      <c r="G166" s="58">
        <v>7894</v>
      </c>
      <c r="H166" s="58">
        <v>861.1</v>
      </c>
      <c r="I166" s="132">
        <f t="shared" si="4"/>
        <v>10.908284773245503</v>
      </c>
    </row>
    <row r="167" spans="1:9" ht="21" x14ac:dyDescent="0.25">
      <c r="A167" s="168" t="s">
        <v>234</v>
      </c>
      <c r="B167" s="57">
        <v>946</v>
      </c>
      <c r="C167" s="169" t="s">
        <v>121</v>
      </c>
      <c r="D167" s="169" t="s">
        <v>126</v>
      </c>
      <c r="E167" s="169" t="s">
        <v>165</v>
      </c>
      <c r="F167" s="169" t="s">
        <v>123</v>
      </c>
      <c r="G167" s="172">
        <f>G168</f>
        <v>618.29999999999995</v>
      </c>
      <c r="H167" s="172">
        <f>H168</f>
        <v>618.20000000000005</v>
      </c>
      <c r="I167" s="131">
        <f t="shared" si="4"/>
        <v>99.983826621381226</v>
      </c>
    </row>
    <row r="168" spans="1:9" ht="22.5" x14ac:dyDescent="0.25">
      <c r="A168" s="56" t="s">
        <v>115</v>
      </c>
      <c r="B168" s="57">
        <v>946</v>
      </c>
      <c r="C168" s="57" t="s">
        <v>121</v>
      </c>
      <c r="D168" s="57" t="s">
        <v>126</v>
      </c>
      <c r="E168" s="57" t="s">
        <v>384</v>
      </c>
      <c r="F168" s="57">
        <v>200</v>
      </c>
      <c r="G168" s="58">
        <v>618.29999999999995</v>
      </c>
      <c r="H168" s="58">
        <v>618.20000000000005</v>
      </c>
      <c r="I168" s="132">
        <f t="shared" si="4"/>
        <v>99.983826621381226</v>
      </c>
    </row>
    <row r="169" spans="1:9" ht="22.5" x14ac:dyDescent="0.25">
      <c r="A169" s="56" t="s">
        <v>116</v>
      </c>
      <c r="B169" s="57">
        <v>946</v>
      </c>
      <c r="C169" s="57" t="s">
        <v>121</v>
      </c>
      <c r="D169" s="57" t="s">
        <v>126</v>
      </c>
      <c r="E169" s="57" t="s">
        <v>384</v>
      </c>
      <c r="F169" s="57">
        <v>240</v>
      </c>
      <c r="G169" s="58">
        <v>618.29999999999995</v>
      </c>
      <c r="H169" s="58">
        <v>618.20000000000005</v>
      </c>
      <c r="I169" s="132">
        <f t="shared" si="4"/>
        <v>99.983826621381226</v>
      </c>
    </row>
    <row r="170" spans="1:9" ht="22.5" x14ac:dyDescent="0.25">
      <c r="A170" s="56" t="s">
        <v>117</v>
      </c>
      <c r="B170" s="57">
        <v>946</v>
      </c>
      <c r="C170" s="57" t="s">
        <v>121</v>
      </c>
      <c r="D170" s="57" t="s">
        <v>126</v>
      </c>
      <c r="E170" s="57" t="s">
        <v>384</v>
      </c>
      <c r="F170" s="57">
        <v>244</v>
      </c>
      <c r="G170" s="58">
        <v>618.29999999999995</v>
      </c>
      <c r="H170" s="58">
        <v>618.20000000000005</v>
      </c>
      <c r="I170" s="132">
        <f t="shared" si="4"/>
        <v>99.983826621381226</v>
      </c>
    </row>
    <row r="171" spans="1:9" x14ac:dyDescent="0.25">
      <c r="A171" s="53" t="s">
        <v>290</v>
      </c>
      <c r="B171" s="54">
        <v>946</v>
      </c>
      <c r="C171" s="54" t="s">
        <v>127</v>
      </c>
      <c r="D171" s="54"/>
      <c r="E171" s="54"/>
      <c r="F171" s="54"/>
      <c r="G171" s="55">
        <v>300</v>
      </c>
      <c r="H171" s="55">
        <v>215.4</v>
      </c>
      <c r="I171" s="131">
        <f t="shared" si="4"/>
        <v>71.8</v>
      </c>
    </row>
    <row r="172" spans="1:9" x14ac:dyDescent="0.25">
      <c r="A172" s="56" t="s">
        <v>421</v>
      </c>
      <c r="B172" s="57">
        <v>946</v>
      </c>
      <c r="C172" s="54" t="s">
        <v>127</v>
      </c>
      <c r="D172" s="54" t="s">
        <v>128</v>
      </c>
      <c r="E172" s="54" t="s">
        <v>385</v>
      </c>
      <c r="F172" s="54"/>
      <c r="G172" s="55">
        <v>300</v>
      </c>
      <c r="H172" s="55">
        <v>215.4</v>
      </c>
      <c r="I172" s="131">
        <f t="shared" si="4"/>
        <v>71.8</v>
      </c>
    </row>
    <row r="173" spans="1:9" ht="22.5" x14ac:dyDescent="0.25">
      <c r="A173" s="56" t="s">
        <v>115</v>
      </c>
      <c r="B173" s="57">
        <v>946</v>
      </c>
      <c r="C173" s="57" t="s">
        <v>127</v>
      </c>
      <c r="D173" s="57" t="s">
        <v>128</v>
      </c>
      <c r="E173" s="57" t="s">
        <v>385</v>
      </c>
      <c r="F173" s="57">
        <v>200</v>
      </c>
      <c r="G173" s="58">
        <v>300</v>
      </c>
      <c r="H173" s="58">
        <v>215.4</v>
      </c>
      <c r="I173" s="132">
        <f t="shared" si="4"/>
        <v>71.8</v>
      </c>
    </row>
    <row r="174" spans="1:9" ht="22.5" x14ac:dyDescent="0.25">
      <c r="A174" s="56" t="s">
        <v>116</v>
      </c>
      <c r="B174" s="57">
        <v>946</v>
      </c>
      <c r="C174" s="57" t="s">
        <v>127</v>
      </c>
      <c r="D174" s="57" t="s">
        <v>128</v>
      </c>
      <c r="E174" s="57" t="s">
        <v>385</v>
      </c>
      <c r="F174" s="57">
        <v>240</v>
      </c>
      <c r="G174" s="58">
        <v>300</v>
      </c>
      <c r="H174" s="58">
        <v>215.4</v>
      </c>
      <c r="I174" s="132">
        <f t="shared" si="4"/>
        <v>71.8</v>
      </c>
    </row>
    <row r="175" spans="1:9" ht="22.5" x14ac:dyDescent="0.25">
      <c r="A175" s="56" t="s">
        <v>117</v>
      </c>
      <c r="B175" s="57">
        <v>946</v>
      </c>
      <c r="C175" s="57" t="s">
        <v>127</v>
      </c>
      <c r="D175" s="57" t="s">
        <v>128</v>
      </c>
      <c r="E175" s="57" t="s">
        <v>385</v>
      </c>
      <c r="F175" s="57">
        <v>244</v>
      </c>
      <c r="G175" s="58">
        <v>300</v>
      </c>
      <c r="H175" s="58">
        <v>215.4</v>
      </c>
      <c r="I175" s="132">
        <f t="shared" si="4"/>
        <v>71.8</v>
      </c>
    </row>
    <row r="176" spans="1:9" x14ac:dyDescent="0.25">
      <c r="A176" s="53" t="s">
        <v>235</v>
      </c>
      <c r="B176" s="54">
        <v>946</v>
      </c>
      <c r="C176" s="54" t="s">
        <v>130</v>
      </c>
      <c r="D176" s="54"/>
      <c r="E176" s="54"/>
      <c r="F176" s="54"/>
      <c r="G176" s="172">
        <f>G185+G202+G191+G177+G181</f>
        <v>13592</v>
      </c>
      <c r="H176" s="172">
        <f>H185+H202+H191</f>
        <v>3033.2</v>
      </c>
      <c r="I176" s="131">
        <f t="shared" si="4"/>
        <v>22.31606827545615</v>
      </c>
    </row>
    <row r="177" spans="1:12" ht="40.9" customHeight="1" x14ac:dyDescent="0.25">
      <c r="A177" s="56" t="s">
        <v>131</v>
      </c>
      <c r="B177" s="57">
        <v>946</v>
      </c>
      <c r="C177" s="57" t="s">
        <v>130</v>
      </c>
      <c r="D177" s="57" t="s">
        <v>132</v>
      </c>
      <c r="E177" s="57" t="s">
        <v>339</v>
      </c>
      <c r="F177" s="211"/>
      <c r="G177" s="58">
        <v>898.3</v>
      </c>
      <c r="H177" s="58"/>
      <c r="I177" s="132">
        <f t="shared" si="4"/>
        <v>0</v>
      </c>
      <c r="L177" s="212"/>
    </row>
    <row r="178" spans="1:12" ht="45" x14ac:dyDescent="0.25">
      <c r="A178" s="56" t="s">
        <v>133</v>
      </c>
      <c r="B178" s="57">
        <v>946</v>
      </c>
      <c r="C178" s="57" t="s">
        <v>130</v>
      </c>
      <c r="D178" s="57" t="s">
        <v>132</v>
      </c>
      <c r="E178" s="57" t="s">
        <v>339</v>
      </c>
      <c r="F178" s="57" t="s">
        <v>134</v>
      </c>
      <c r="G178" s="58">
        <v>898.3</v>
      </c>
      <c r="H178" s="58"/>
      <c r="I178" s="132">
        <f t="shared" si="4"/>
        <v>0</v>
      </c>
    </row>
    <row r="179" spans="1:12" ht="13.5" customHeight="1" x14ac:dyDescent="0.25">
      <c r="A179" s="56" t="s">
        <v>135</v>
      </c>
      <c r="B179" s="57">
        <v>946</v>
      </c>
      <c r="C179" s="57" t="s">
        <v>130</v>
      </c>
      <c r="D179" s="57" t="s">
        <v>132</v>
      </c>
      <c r="E179" s="57" t="s">
        <v>339</v>
      </c>
      <c r="F179" s="57" t="s">
        <v>136</v>
      </c>
      <c r="G179" s="58">
        <v>898.3</v>
      </c>
      <c r="H179" s="58"/>
      <c r="I179" s="132">
        <f t="shared" si="4"/>
        <v>0</v>
      </c>
    </row>
    <row r="180" spans="1:12" ht="56.25" x14ac:dyDescent="0.25">
      <c r="A180" s="56" t="s">
        <v>137</v>
      </c>
      <c r="B180" s="57">
        <v>946</v>
      </c>
      <c r="C180" s="57" t="s">
        <v>130</v>
      </c>
      <c r="D180" s="57" t="s">
        <v>132</v>
      </c>
      <c r="E180" s="57" t="s">
        <v>339</v>
      </c>
      <c r="F180" s="57" t="s">
        <v>138</v>
      </c>
      <c r="G180" s="58">
        <v>898.3</v>
      </c>
      <c r="H180" s="58"/>
      <c r="I180" s="132">
        <f t="shared" si="4"/>
        <v>0</v>
      </c>
    </row>
    <row r="181" spans="1:12" x14ac:dyDescent="0.25">
      <c r="A181" s="56" t="s">
        <v>143</v>
      </c>
      <c r="B181" s="57">
        <v>946</v>
      </c>
      <c r="C181" s="57" t="s">
        <v>130</v>
      </c>
      <c r="D181" s="57" t="s">
        <v>144</v>
      </c>
      <c r="E181" s="57" t="s">
        <v>448</v>
      </c>
      <c r="F181" s="57"/>
      <c r="G181" s="58">
        <v>2870.6</v>
      </c>
      <c r="H181" s="58"/>
      <c r="I181" s="132">
        <f t="shared" si="4"/>
        <v>0</v>
      </c>
    </row>
    <row r="182" spans="1:12" ht="45" x14ac:dyDescent="0.25">
      <c r="A182" s="56" t="s">
        <v>133</v>
      </c>
      <c r="B182" s="57">
        <v>946</v>
      </c>
      <c r="C182" s="57" t="s">
        <v>130</v>
      </c>
      <c r="D182" s="57" t="s">
        <v>144</v>
      </c>
      <c r="E182" s="57" t="s">
        <v>448</v>
      </c>
      <c r="F182" s="57" t="s">
        <v>134</v>
      </c>
      <c r="G182" s="58">
        <v>2870.6</v>
      </c>
      <c r="H182" s="58"/>
      <c r="I182" s="132">
        <f t="shared" si="4"/>
        <v>0</v>
      </c>
    </row>
    <row r="183" spans="1:12" x14ac:dyDescent="0.25">
      <c r="A183" s="56" t="s">
        <v>135</v>
      </c>
      <c r="B183" s="57">
        <v>946</v>
      </c>
      <c r="C183" s="57" t="s">
        <v>130</v>
      </c>
      <c r="D183" s="57" t="s">
        <v>144</v>
      </c>
      <c r="E183" s="57" t="s">
        <v>448</v>
      </c>
      <c r="F183" s="57" t="s">
        <v>136</v>
      </c>
      <c r="G183" s="58">
        <v>2870.6</v>
      </c>
      <c r="H183" s="58"/>
      <c r="I183" s="132">
        <f t="shared" si="4"/>
        <v>0</v>
      </c>
    </row>
    <row r="184" spans="1:12" ht="56.25" x14ac:dyDescent="0.25">
      <c r="A184" s="56" t="s">
        <v>137</v>
      </c>
      <c r="B184" s="57">
        <v>946</v>
      </c>
      <c r="C184" s="57" t="s">
        <v>130</v>
      </c>
      <c r="D184" s="57" t="s">
        <v>144</v>
      </c>
      <c r="E184" s="57" t="s">
        <v>448</v>
      </c>
      <c r="F184" s="57" t="s">
        <v>138</v>
      </c>
      <c r="G184" s="58">
        <v>2870.6</v>
      </c>
      <c r="H184" s="58"/>
      <c r="I184" s="132">
        <f t="shared" si="4"/>
        <v>0</v>
      </c>
    </row>
    <row r="185" spans="1:12" ht="22.5" x14ac:dyDescent="0.25">
      <c r="A185" s="56" t="s">
        <v>236</v>
      </c>
      <c r="B185" s="57">
        <v>946</v>
      </c>
      <c r="C185" s="57" t="s">
        <v>130</v>
      </c>
      <c r="D185" s="57" t="s">
        <v>124</v>
      </c>
      <c r="E185" s="54" t="s">
        <v>165</v>
      </c>
      <c r="F185" s="54" t="s">
        <v>123</v>
      </c>
      <c r="G185" s="58">
        <v>70</v>
      </c>
      <c r="H185" s="58">
        <v>52.5</v>
      </c>
      <c r="I185" s="132">
        <f t="shared" si="4"/>
        <v>75</v>
      </c>
    </row>
    <row r="186" spans="1:12" ht="22.5" x14ac:dyDescent="0.25">
      <c r="A186" s="56" t="s">
        <v>237</v>
      </c>
      <c r="B186" s="57">
        <v>946</v>
      </c>
      <c r="C186" s="57" t="s">
        <v>130</v>
      </c>
      <c r="D186" s="57" t="s">
        <v>124</v>
      </c>
      <c r="E186" s="57" t="s">
        <v>386</v>
      </c>
      <c r="F186" s="57" t="s">
        <v>123</v>
      </c>
      <c r="G186" s="58">
        <v>70</v>
      </c>
      <c r="H186" s="58">
        <v>52.5</v>
      </c>
      <c r="I186" s="132">
        <f t="shared" si="4"/>
        <v>75</v>
      </c>
    </row>
    <row r="187" spans="1:12" ht="22.5" x14ac:dyDescent="0.25">
      <c r="A187" s="56" t="s">
        <v>238</v>
      </c>
      <c r="B187" s="57">
        <v>946</v>
      </c>
      <c r="C187" s="57" t="s">
        <v>130</v>
      </c>
      <c r="D187" s="57" t="s">
        <v>124</v>
      </c>
      <c r="E187" s="57" t="s">
        <v>386</v>
      </c>
      <c r="F187" s="57" t="s">
        <v>123</v>
      </c>
      <c r="G187" s="58">
        <v>70</v>
      </c>
      <c r="H187" s="58">
        <v>52.5</v>
      </c>
      <c r="I187" s="132">
        <f t="shared" si="4"/>
        <v>75</v>
      </c>
    </row>
    <row r="188" spans="1:12" ht="22.5" x14ac:dyDescent="0.25">
      <c r="A188" s="56" t="s">
        <v>115</v>
      </c>
      <c r="B188" s="57">
        <v>946</v>
      </c>
      <c r="C188" s="57" t="s">
        <v>130</v>
      </c>
      <c r="D188" s="57" t="s">
        <v>124</v>
      </c>
      <c r="E188" s="57" t="s">
        <v>386</v>
      </c>
      <c r="F188" s="57" t="s">
        <v>159</v>
      </c>
      <c r="G188" s="58">
        <v>70</v>
      </c>
      <c r="H188" s="58">
        <v>52.5</v>
      </c>
      <c r="I188" s="132">
        <f t="shared" si="4"/>
        <v>75</v>
      </c>
    </row>
    <row r="189" spans="1:12" ht="22.5" x14ac:dyDescent="0.25">
      <c r="A189" s="56" t="s">
        <v>116</v>
      </c>
      <c r="B189" s="57">
        <v>946</v>
      </c>
      <c r="C189" s="57" t="s">
        <v>130</v>
      </c>
      <c r="D189" s="57" t="s">
        <v>124</v>
      </c>
      <c r="E189" s="57" t="s">
        <v>386</v>
      </c>
      <c r="F189" s="57" t="s">
        <v>160</v>
      </c>
      <c r="G189" s="58">
        <v>70</v>
      </c>
      <c r="H189" s="58">
        <v>52.5</v>
      </c>
      <c r="I189" s="132">
        <f t="shared" si="4"/>
        <v>75</v>
      </c>
    </row>
    <row r="190" spans="1:12" ht="22.5" x14ac:dyDescent="0.25">
      <c r="A190" s="56" t="s">
        <v>117</v>
      </c>
      <c r="B190" s="57">
        <v>946</v>
      </c>
      <c r="C190" s="57" t="s">
        <v>130</v>
      </c>
      <c r="D190" s="57" t="s">
        <v>124</v>
      </c>
      <c r="E190" s="57" t="s">
        <v>386</v>
      </c>
      <c r="F190" s="57" t="s">
        <v>161</v>
      </c>
      <c r="G190" s="58">
        <v>70</v>
      </c>
      <c r="H190" s="58">
        <v>52.5</v>
      </c>
      <c r="I190" s="132">
        <f t="shared" si="4"/>
        <v>75</v>
      </c>
    </row>
    <row r="191" spans="1:12" x14ac:dyDescent="0.25">
      <c r="A191" s="53" t="s">
        <v>422</v>
      </c>
      <c r="B191" s="54">
        <v>946</v>
      </c>
      <c r="C191" s="54" t="s">
        <v>130</v>
      </c>
      <c r="D191" s="54" t="s">
        <v>130</v>
      </c>
      <c r="E191" s="54"/>
      <c r="F191" s="54"/>
      <c r="G191" s="55">
        <f>G192+G196+G199</f>
        <v>4504.6000000000004</v>
      </c>
      <c r="H191" s="55">
        <f>H192+H196+H199</f>
        <v>217.1</v>
      </c>
      <c r="I191" s="131">
        <f t="shared" si="4"/>
        <v>4.8195178262220839</v>
      </c>
    </row>
    <row r="192" spans="1:12" ht="22.5" x14ac:dyDescent="0.25">
      <c r="A192" s="56" t="s">
        <v>423</v>
      </c>
      <c r="B192" s="57">
        <v>946</v>
      </c>
      <c r="C192" s="158" t="s">
        <v>130</v>
      </c>
      <c r="D192" s="158" t="s">
        <v>130</v>
      </c>
      <c r="E192" s="158" t="s">
        <v>343</v>
      </c>
      <c r="F192" s="57"/>
      <c r="G192" s="58">
        <v>200</v>
      </c>
      <c r="H192" s="58"/>
      <c r="I192" s="132">
        <f t="shared" si="4"/>
        <v>0</v>
      </c>
    </row>
    <row r="193" spans="1:9" ht="22.5" x14ac:dyDescent="0.25">
      <c r="A193" s="56" t="s">
        <v>115</v>
      </c>
      <c r="B193" s="57">
        <v>946</v>
      </c>
      <c r="C193" s="57" t="s">
        <v>130</v>
      </c>
      <c r="D193" s="158" t="s">
        <v>130</v>
      </c>
      <c r="E193" s="57" t="s">
        <v>343</v>
      </c>
      <c r="F193" s="57">
        <v>200</v>
      </c>
      <c r="G193" s="58">
        <v>200</v>
      </c>
      <c r="H193" s="58"/>
      <c r="I193" s="132">
        <f t="shared" si="4"/>
        <v>0</v>
      </c>
    </row>
    <row r="194" spans="1:9" ht="22.5" x14ac:dyDescent="0.25">
      <c r="A194" s="56" t="s">
        <v>116</v>
      </c>
      <c r="B194" s="57">
        <v>946</v>
      </c>
      <c r="C194" s="57" t="s">
        <v>130</v>
      </c>
      <c r="D194" s="158" t="s">
        <v>130</v>
      </c>
      <c r="E194" s="57" t="s">
        <v>343</v>
      </c>
      <c r="F194" s="57">
        <v>240</v>
      </c>
      <c r="G194" s="58">
        <v>200</v>
      </c>
      <c r="H194" s="58"/>
      <c r="I194" s="132">
        <f t="shared" si="4"/>
        <v>0</v>
      </c>
    </row>
    <row r="195" spans="1:9" ht="22.5" x14ac:dyDescent="0.25">
      <c r="A195" s="56" t="s">
        <v>117</v>
      </c>
      <c r="B195" s="57">
        <v>946</v>
      </c>
      <c r="C195" s="57" t="s">
        <v>130</v>
      </c>
      <c r="D195" s="158" t="s">
        <v>130</v>
      </c>
      <c r="E195" s="57" t="s">
        <v>343</v>
      </c>
      <c r="F195" s="57">
        <v>244</v>
      </c>
      <c r="G195" s="58">
        <v>200</v>
      </c>
      <c r="H195" s="58"/>
      <c r="I195" s="132">
        <f t="shared" si="4"/>
        <v>0</v>
      </c>
    </row>
    <row r="196" spans="1:9" ht="22.5" x14ac:dyDescent="0.25">
      <c r="A196" s="56" t="s">
        <v>125</v>
      </c>
      <c r="B196" s="57">
        <v>946</v>
      </c>
      <c r="C196" s="57" t="s">
        <v>130</v>
      </c>
      <c r="D196" s="158" t="s">
        <v>130</v>
      </c>
      <c r="E196" s="57" t="s">
        <v>449</v>
      </c>
      <c r="F196" s="57">
        <v>300</v>
      </c>
      <c r="G196" s="58">
        <v>3711.6</v>
      </c>
      <c r="H196" s="58">
        <v>217.1</v>
      </c>
      <c r="I196" s="132">
        <f>H196*100/G196</f>
        <v>5.849229442827891</v>
      </c>
    </row>
    <row r="197" spans="1:9" ht="22.5" x14ac:dyDescent="0.25">
      <c r="A197" s="56" t="s">
        <v>412</v>
      </c>
      <c r="B197" s="57">
        <v>946</v>
      </c>
      <c r="C197" s="57" t="s">
        <v>130</v>
      </c>
      <c r="D197" s="158" t="s">
        <v>130</v>
      </c>
      <c r="E197" s="57" t="s">
        <v>449</v>
      </c>
      <c r="F197" s="57">
        <v>320</v>
      </c>
      <c r="G197" s="58">
        <v>3711.6</v>
      </c>
      <c r="H197" s="58">
        <v>217.1</v>
      </c>
      <c r="I197" s="132">
        <f>H197*100/G197</f>
        <v>5.849229442827891</v>
      </c>
    </row>
    <row r="198" spans="1:9" x14ac:dyDescent="0.25">
      <c r="A198" s="56" t="s">
        <v>415</v>
      </c>
      <c r="B198" s="57">
        <v>946</v>
      </c>
      <c r="C198" s="57" t="s">
        <v>130</v>
      </c>
      <c r="D198" s="158" t="s">
        <v>130</v>
      </c>
      <c r="E198" s="57" t="s">
        <v>449</v>
      </c>
      <c r="F198" s="57">
        <v>321</v>
      </c>
      <c r="G198" s="58">
        <v>3711.6</v>
      </c>
      <c r="H198" s="58">
        <v>217.1</v>
      </c>
      <c r="I198" s="132">
        <f>H198*100/G198</f>
        <v>5.849229442827891</v>
      </c>
    </row>
    <row r="199" spans="1:9" ht="45" x14ac:dyDescent="0.25">
      <c r="A199" s="56" t="s">
        <v>133</v>
      </c>
      <c r="B199" s="57">
        <v>946</v>
      </c>
      <c r="C199" s="57" t="s">
        <v>130</v>
      </c>
      <c r="D199" s="158" t="s">
        <v>130</v>
      </c>
      <c r="E199" s="57" t="s">
        <v>419</v>
      </c>
      <c r="F199" s="57" t="s">
        <v>134</v>
      </c>
      <c r="G199" s="58">
        <v>593</v>
      </c>
      <c r="H199" s="58"/>
      <c r="I199" s="132">
        <f t="shared" ref="I199:I201" si="5">H199*100/G199</f>
        <v>0</v>
      </c>
    </row>
    <row r="200" spans="1:9" x14ac:dyDescent="0.25">
      <c r="A200" s="56" t="s">
        <v>135</v>
      </c>
      <c r="B200" s="57">
        <v>946</v>
      </c>
      <c r="C200" s="57" t="s">
        <v>130</v>
      </c>
      <c r="D200" s="158" t="s">
        <v>130</v>
      </c>
      <c r="E200" s="57" t="s">
        <v>419</v>
      </c>
      <c r="F200" s="57" t="s">
        <v>136</v>
      </c>
      <c r="G200" s="58">
        <v>593</v>
      </c>
      <c r="H200" s="58"/>
      <c r="I200" s="132">
        <f t="shared" si="5"/>
        <v>0</v>
      </c>
    </row>
    <row r="201" spans="1:9" ht="56.25" x14ac:dyDescent="0.25">
      <c r="A201" s="56" t="s">
        <v>137</v>
      </c>
      <c r="B201" s="57">
        <v>946</v>
      </c>
      <c r="C201" s="57" t="s">
        <v>130</v>
      </c>
      <c r="D201" s="158" t="s">
        <v>130</v>
      </c>
      <c r="E201" s="57" t="s">
        <v>419</v>
      </c>
      <c r="F201" s="57" t="s">
        <v>138</v>
      </c>
      <c r="G201" s="58">
        <v>593</v>
      </c>
      <c r="H201" s="58"/>
      <c r="I201" s="132">
        <f t="shared" si="5"/>
        <v>0</v>
      </c>
    </row>
    <row r="202" spans="1:9" x14ac:dyDescent="0.25">
      <c r="A202" s="53" t="s">
        <v>239</v>
      </c>
      <c r="B202" s="54">
        <v>946</v>
      </c>
      <c r="C202" s="54"/>
      <c r="D202" s="54"/>
      <c r="E202" s="54"/>
      <c r="F202" s="54"/>
      <c r="G202" s="55">
        <f>G203+G207+G214+G218+G222</f>
        <v>5248.5</v>
      </c>
      <c r="H202" s="55">
        <f>H203+H207+H214+H218+H222</f>
        <v>2763.6</v>
      </c>
      <c r="I202" s="131">
        <f t="shared" si="4"/>
        <v>52.65504429837096</v>
      </c>
    </row>
    <row r="203" spans="1:9" ht="22.5" x14ac:dyDescent="0.25">
      <c r="A203" s="56" t="s">
        <v>229</v>
      </c>
      <c r="B203" s="57">
        <v>946</v>
      </c>
      <c r="C203" s="57" t="s">
        <v>130</v>
      </c>
      <c r="D203" s="57" t="s">
        <v>240</v>
      </c>
      <c r="E203" s="57" t="s">
        <v>387</v>
      </c>
      <c r="F203" s="57" t="s">
        <v>123</v>
      </c>
      <c r="G203" s="58">
        <v>1105</v>
      </c>
      <c r="H203" s="58">
        <v>664.9</v>
      </c>
      <c r="I203" s="132">
        <f t="shared" si="4"/>
        <v>60.171945701357465</v>
      </c>
    </row>
    <row r="204" spans="1:9" ht="56.25" x14ac:dyDescent="0.25">
      <c r="A204" s="56" t="s">
        <v>175</v>
      </c>
      <c r="B204" s="57">
        <v>946</v>
      </c>
      <c r="C204" s="57" t="s">
        <v>130</v>
      </c>
      <c r="D204" s="57" t="s">
        <v>240</v>
      </c>
      <c r="E204" s="57" t="s">
        <v>388</v>
      </c>
      <c r="F204" s="57" t="s">
        <v>168</v>
      </c>
      <c r="G204" s="58">
        <v>1105</v>
      </c>
      <c r="H204" s="58">
        <v>664.9</v>
      </c>
      <c r="I204" s="132">
        <f t="shared" si="4"/>
        <v>60.171945701357465</v>
      </c>
    </row>
    <row r="205" spans="1:9" ht="22.5" x14ac:dyDescent="0.25">
      <c r="A205" s="56" t="s">
        <v>169</v>
      </c>
      <c r="B205" s="57">
        <v>946</v>
      </c>
      <c r="C205" s="57" t="s">
        <v>130</v>
      </c>
      <c r="D205" s="57" t="s">
        <v>240</v>
      </c>
      <c r="E205" s="57" t="s">
        <v>388</v>
      </c>
      <c r="F205" s="57" t="s">
        <v>170</v>
      </c>
      <c r="G205" s="58">
        <v>1105</v>
      </c>
      <c r="H205" s="58">
        <v>664.9</v>
      </c>
      <c r="I205" s="132">
        <f t="shared" si="4"/>
        <v>60.171945701357465</v>
      </c>
    </row>
    <row r="206" spans="1:9" x14ac:dyDescent="0.25">
      <c r="A206" s="56" t="s">
        <v>171</v>
      </c>
      <c r="B206" s="57">
        <v>946</v>
      </c>
      <c r="C206" s="57" t="s">
        <v>130</v>
      </c>
      <c r="D206" s="57" t="s">
        <v>240</v>
      </c>
      <c r="E206" s="57" t="s">
        <v>388</v>
      </c>
      <c r="F206" s="57" t="s">
        <v>172</v>
      </c>
      <c r="G206" s="58">
        <v>1105</v>
      </c>
      <c r="H206" s="58">
        <v>664.9</v>
      </c>
      <c r="I206" s="132">
        <f t="shared" si="4"/>
        <v>60.171945701357465</v>
      </c>
    </row>
    <row r="207" spans="1:9" ht="22.5" x14ac:dyDescent="0.25">
      <c r="A207" s="56" t="s">
        <v>241</v>
      </c>
      <c r="B207" s="57">
        <v>946</v>
      </c>
      <c r="C207" s="57" t="s">
        <v>130</v>
      </c>
      <c r="D207" s="57" t="s">
        <v>240</v>
      </c>
      <c r="E207" s="57" t="s">
        <v>389</v>
      </c>
      <c r="F207" s="57"/>
      <c r="G207" s="58">
        <f>G208+G211</f>
        <v>407</v>
      </c>
      <c r="H207" s="58">
        <f>H208+H211</f>
        <v>170.5</v>
      </c>
      <c r="I207" s="132">
        <f t="shared" si="4"/>
        <v>41.891891891891895</v>
      </c>
    </row>
    <row r="208" spans="1:9" ht="56.25" x14ac:dyDescent="0.25">
      <c r="A208" s="56" t="s">
        <v>175</v>
      </c>
      <c r="B208" s="57">
        <v>946</v>
      </c>
      <c r="C208" s="57" t="s">
        <v>130</v>
      </c>
      <c r="D208" s="57" t="s">
        <v>240</v>
      </c>
      <c r="E208" s="57" t="s">
        <v>389</v>
      </c>
      <c r="F208" s="57">
        <v>100</v>
      </c>
      <c r="G208" s="58">
        <v>326</v>
      </c>
      <c r="H208" s="58">
        <v>158.4</v>
      </c>
      <c r="I208" s="132">
        <f t="shared" si="4"/>
        <v>48.588957055214721</v>
      </c>
    </row>
    <row r="209" spans="1:9" ht="22.5" x14ac:dyDescent="0.25">
      <c r="A209" s="56" t="s">
        <v>213</v>
      </c>
      <c r="B209" s="57">
        <v>946</v>
      </c>
      <c r="C209" s="57" t="s">
        <v>130</v>
      </c>
      <c r="D209" s="57" t="s">
        <v>240</v>
      </c>
      <c r="E209" s="57" t="s">
        <v>389</v>
      </c>
      <c r="F209" s="57">
        <v>110</v>
      </c>
      <c r="G209" s="58">
        <v>326</v>
      </c>
      <c r="H209" s="58">
        <v>158.4</v>
      </c>
      <c r="I209" s="132">
        <f t="shared" si="4"/>
        <v>48.588957055214721</v>
      </c>
    </row>
    <row r="210" spans="1:9" x14ac:dyDescent="0.25">
      <c r="A210" s="56" t="s">
        <v>171</v>
      </c>
      <c r="B210" s="57">
        <v>946</v>
      </c>
      <c r="C210" s="57" t="s">
        <v>130</v>
      </c>
      <c r="D210" s="57" t="s">
        <v>240</v>
      </c>
      <c r="E210" s="57" t="s">
        <v>389</v>
      </c>
      <c r="F210" s="57">
        <v>111</v>
      </c>
      <c r="G210" s="58">
        <v>326</v>
      </c>
      <c r="H210" s="58">
        <v>158.4</v>
      </c>
      <c r="I210" s="132">
        <f t="shared" si="4"/>
        <v>48.588957055214721</v>
      </c>
    </row>
    <row r="211" spans="1:9" ht="22.5" x14ac:dyDescent="0.25">
      <c r="A211" s="56" t="s">
        <v>115</v>
      </c>
      <c r="B211" s="57">
        <v>946</v>
      </c>
      <c r="C211" s="57" t="s">
        <v>130</v>
      </c>
      <c r="D211" s="57" t="s">
        <v>240</v>
      </c>
      <c r="E211" s="57" t="s">
        <v>389</v>
      </c>
      <c r="F211" s="57">
        <v>200</v>
      </c>
      <c r="G211" s="58">
        <v>81</v>
      </c>
      <c r="H211" s="58">
        <v>12.1</v>
      </c>
      <c r="I211" s="132">
        <f t="shared" si="4"/>
        <v>14.938271604938272</v>
      </c>
    </row>
    <row r="212" spans="1:9" ht="22.5" x14ac:dyDescent="0.25">
      <c r="A212" s="56" t="s">
        <v>116</v>
      </c>
      <c r="B212" s="57">
        <v>946</v>
      </c>
      <c r="C212" s="57" t="s">
        <v>130</v>
      </c>
      <c r="D212" s="57" t="s">
        <v>240</v>
      </c>
      <c r="E212" s="57" t="s">
        <v>389</v>
      </c>
      <c r="F212" s="57">
        <v>240</v>
      </c>
      <c r="G212" s="58">
        <v>81</v>
      </c>
      <c r="H212" s="58">
        <v>12.1</v>
      </c>
      <c r="I212" s="132">
        <f t="shared" si="4"/>
        <v>14.938271604938272</v>
      </c>
    </row>
    <row r="213" spans="1:9" ht="22.5" x14ac:dyDescent="0.25">
      <c r="A213" s="56" t="s">
        <v>117</v>
      </c>
      <c r="B213" s="57">
        <v>946</v>
      </c>
      <c r="C213" s="57" t="s">
        <v>130</v>
      </c>
      <c r="D213" s="57" t="s">
        <v>240</v>
      </c>
      <c r="E213" s="57" t="s">
        <v>389</v>
      </c>
      <c r="F213" s="57">
        <v>244</v>
      </c>
      <c r="G213" s="58">
        <v>81</v>
      </c>
      <c r="H213" s="58">
        <v>12.1</v>
      </c>
      <c r="I213" s="132">
        <f t="shared" si="4"/>
        <v>14.938271604938272</v>
      </c>
    </row>
    <row r="214" spans="1:9" ht="22.5" x14ac:dyDescent="0.25">
      <c r="A214" s="56" t="s">
        <v>242</v>
      </c>
      <c r="B214" s="57">
        <v>946</v>
      </c>
      <c r="C214" s="57" t="s">
        <v>130</v>
      </c>
      <c r="D214" s="57" t="s">
        <v>240</v>
      </c>
      <c r="E214" s="57" t="s">
        <v>390</v>
      </c>
      <c r="F214" s="57" t="s">
        <v>123</v>
      </c>
      <c r="G214" s="58">
        <v>20</v>
      </c>
      <c r="H214" s="58"/>
      <c r="I214" s="132">
        <f t="shared" si="4"/>
        <v>0</v>
      </c>
    </row>
    <row r="215" spans="1:9" ht="22.5" x14ac:dyDescent="0.25">
      <c r="A215" s="56" t="s">
        <v>115</v>
      </c>
      <c r="B215" s="57">
        <v>946</v>
      </c>
      <c r="C215" s="57" t="s">
        <v>130</v>
      </c>
      <c r="D215" s="57" t="s">
        <v>240</v>
      </c>
      <c r="E215" s="57" t="s">
        <v>390</v>
      </c>
      <c r="F215" s="57" t="s">
        <v>159</v>
      </c>
      <c r="G215" s="58">
        <v>20</v>
      </c>
      <c r="H215" s="58"/>
      <c r="I215" s="132">
        <f t="shared" si="4"/>
        <v>0</v>
      </c>
    </row>
    <row r="216" spans="1:9" ht="22.5" x14ac:dyDescent="0.25">
      <c r="A216" s="56" t="s">
        <v>116</v>
      </c>
      <c r="B216" s="57">
        <v>946</v>
      </c>
      <c r="C216" s="57" t="s">
        <v>130</v>
      </c>
      <c r="D216" s="57" t="s">
        <v>240</v>
      </c>
      <c r="E216" s="57" t="s">
        <v>390</v>
      </c>
      <c r="F216" s="57" t="s">
        <v>160</v>
      </c>
      <c r="G216" s="58">
        <v>20</v>
      </c>
      <c r="H216" s="58"/>
      <c r="I216" s="132">
        <f t="shared" si="4"/>
        <v>0</v>
      </c>
    </row>
    <row r="217" spans="1:9" ht="22.5" x14ac:dyDescent="0.25">
      <c r="A217" s="56" t="s">
        <v>117</v>
      </c>
      <c r="B217" s="57">
        <v>946</v>
      </c>
      <c r="C217" s="57" t="s">
        <v>130</v>
      </c>
      <c r="D217" s="57" t="s">
        <v>240</v>
      </c>
      <c r="E217" s="57" t="s">
        <v>390</v>
      </c>
      <c r="F217" s="57" t="s">
        <v>161</v>
      </c>
      <c r="G217" s="58">
        <v>20</v>
      </c>
      <c r="H217" s="58"/>
      <c r="I217" s="132">
        <f t="shared" si="4"/>
        <v>0</v>
      </c>
    </row>
    <row r="218" spans="1:9" ht="22.5" x14ac:dyDescent="0.25">
      <c r="A218" s="56" t="s">
        <v>243</v>
      </c>
      <c r="B218" s="57">
        <v>946</v>
      </c>
      <c r="C218" s="57" t="s">
        <v>130</v>
      </c>
      <c r="D218" s="57" t="s">
        <v>240</v>
      </c>
      <c r="E218" s="57" t="s">
        <v>391</v>
      </c>
      <c r="F218" s="57" t="s">
        <v>123</v>
      </c>
      <c r="G218" s="58">
        <v>60</v>
      </c>
      <c r="H218" s="58">
        <v>10</v>
      </c>
      <c r="I218" s="132">
        <f t="shared" si="4"/>
        <v>16.666666666666668</v>
      </c>
    </row>
    <row r="219" spans="1:9" ht="22.5" x14ac:dyDescent="0.25">
      <c r="A219" s="56" t="s">
        <v>115</v>
      </c>
      <c r="B219" s="57">
        <v>946</v>
      </c>
      <c r="C219" s="57" t="s">
        <v>130</v>
      </c>
      <c r="D219" s="57" t="s">
        <v>240</v>
      </c>
      <c r="E219" s="57" t="s">
        <v>391</v>
      </c>
      <c r="F219" s="57" t="s">
        <v>159</v>
      </c>
      <c r="G219" s="58">
        <v>60</v>
      </c>
      <c r="H219" s="58">
        <v>10</v>
      </c>
      <c r="I219" s="132">
        <f t="shared" si="4"/>
        <v>16.666666666666668</v>
      </c>
    </row>
    <row r="220" spans="1:9" ht="22.5" x14ac:dyDescent="0.25">
      <c r="A220" s="56" t="s">
        <v>116</v>
      </c>
      <c r="B220" s="57">
        <v>946</v>
      </c>
      <c r="C220" s="57" t="s">
        <v>130</v>
      </c>
      <c r="D220" s="57" t="s">
        <v>240</v>
      </c>
      <c r="E220" s="57" t="s">
        <v>391</v>
      </c>
      <c r="F220" s="57" t="s">
        <v>160</v>
      </c>
      <c r="G220" s="58">
        <v>60</v>
      </c>
      <c r="H220" s="58">
        <v>10</v>
      </c>
      <c r="I220" s="132">
        <f t="shared" si="4"/>
        <v>16.666666666666668</v>
      </c>
    </row>
    <row r="221" spans="1:9" ht="22.5" x14ac:dyDescent="0.25">
      <c r="A221" s="56" t="s">
        <v>117</v>
      </c>
      <c r="B221" s="57">
        <v>946</v>
      </c>
      <c r="C221" s="57" t="s">
        <v>130</v>
      </c>
      <c r="D221" s="57" t="s">
        <v>240</v>
      </c>
      <c r="E221" s="57" t="s">
        <v>391</v>
      </c>
      <c r="F221" s="57" t="s">
        <v>161</v>
      </c>
      <c r="G221" s="58">
        <v>60</v>
      </c>
      <c r="H221" s="58">
        <v>10</v>
      </c>
      <c r="I221" s="132">
        <f t="shared" ref="I221:I292" si="6">H221*100/G221</f>
        <v>16.666666666666668</v>
      </c>
    </row>
    <row r="222" spans="1:9" ht="67.5" x14ac:dyDescent="0.25">
      <c r="A222" s="56" t="s">
        <v>244</v>
      </c>
      <c r="B222" s="57">
        <v>946</v>
      </c>
      <c r="C222" s="57" t="s">
        <v>130</v>
      </c>
      <c r="D222" s="57" t="s">
        <v>240</v>
      </c>
      <c r="E222" s="57"/>
      <c r="F222" s="57" t="s">
        <v>123</v>
      </c>
      <c r="G222" s="58">
        <f>G223+G226</f>
        <v>3656.5</v>
      </c>
      <c r="H222" s="58">
        <f>H223+H226</f>
        <v>1918.2</v>
      </c>
      <c r="I222" s="132">
        <f t="shared" si="6"/>
        <v>52.460002734855735</v>
      </c>
    </row>
    <row r="223" spans="1:9" ht="56.25" x14ac:dyDescent="0.25">
      <c r="A223" s="56" t="s">
        <v>175</v>
      </c>
      <c r="B223" s="57">
        <v>946</v>
      </c>
      <c r="C223" s="57" t="s">
        <v>130</v>
      </c>
      <c r="D223" s="57" t="s">
        <v>240</v>
      </c>
      <c r="E223" s="57" t="s">
        <v>392</v>
      </c>
      <c r="F223" s="57">
        <v>100</v>
      </c>
      <c r="G223" s="58">
        <v>3606.5</v>
      </c>
      <c r="H223" s="58">
        <v>1918.2</v>
      </c>
      <c r="I223" s="132">
        <f t="shared" si="6"/>
        <v>53.1873007070567</v>
      </c>
    </row>
    <row r="224" spans="1:9" ht="22.5" x14ac:dyDescent="0.25">
      <c r="A224" s="56" t="s">
        <v>213</v>
      </c>
      <c r="B224" s="57">
        <v>946</v>
      </c>
      <c r="C224" s="57" t="s">
        <v>130</v>
      </c>
      <c r="D224" s="57" t="s">
        <v>240</v>
      </c>
      <c r="E224" s="57" t="s">
        <v>392</v>
      </c>
      <c r="F224" s="57">
        <v>110</v>
      </c>
      <c r="G224" s="58">
        <v>3606.5</v>
      </c>
      <c r="H224" s="58">
        <v>1918.2</v>
      </c>
      <c r="I224" s="132">
        <f t="shared" si="6"/>
        <v>53.1873007070567</v>
      </c>
    </row>
    <row r="225" spans="1:9" x14ac:dyDescent="0.25">
      <c r="A225" s="56" t="s">
        <v>171</v>
      </c>
      <c r="B225" s="57">
        <v>946</v>
      </c>
      <c r="C225" s="57" t="s">
        <v>130</v>
      </c>
      <c r="D225" s="57" t="s">
        <v>240</v>
      </c>
      <c r="E225" s="57" t="s">
        <v>392</v>
      </c>
      <c r="F225" s="57">
        <v>111</v>
      </c>
      <c r="G225" s="58">
        <v>3606.5</v>
      </c>
      <c r="H225" s="58">
        <v>1918.2</v>
      </c>
      <c r="I225" s="132">
        <f t="shared" si="6"/>
        <v>53.1873007070567</v>
      </c>
    </row>
    <row r="226" spans="1:9" ht="22.5" x14ac:dyDescent="0.25">
      <c r="A226" s="56" t="s">
        <v>115</v>
      </c>
      <c r="B226" s="57">
        <v>946</v>
      </c>
      <c r="C226" s="57" t="s">
        <v>130</v>
      </c>
      <c r="D226" s="57" t="s">
        <v>240</v>
      </c>
      <c r="E226" s="57" t="s">
        <v>392</v>
      </c>
      <c r="F226" s="57">
        <v>200</v>
      </c>
      <c r="G226" s="58">
        <f>G227</f>
        <v>50</v>
      </c>
      <c r="H226" s="58">
        <f>H227</f>
        <v>0</v>
      </c>
      <c r="I226" s="132">
        <f t="shared" si="6"/>
        <v>0</v>
      </c>
    </row>
    <row r="227" spans="1:9" ht="22.5" x14ac:dyDescent="0.25">
      <c r="A227" s="56" t="s">
        <v>116</v>
      </c>
      <c r="B227" s="57">
        <v>946</v>
      </c>
      <c r="C227" s="57" t="s">
        <v>130</v>
      </c>
      <c r="D227" s="57" t="s">
        <v>240</v>
      </c>
      <c r="E227" s="57" t="s">
        <v>392</v>
      </c>
      <c r="F227" s="57">
        <v>240</v>
      </c>
      <c r="G227" s="58">
        <f>G228+G229</f>
        <v>50</v>
      </c>
      <c r="H227" s="58">
        <f>H228+H229</f>
        <v>0</v>
      </c>
      <c r="I227" s="132">
        <f t="shared" si="6"/>
        <v>0</v>
      </c>
    </row>
    <row r="228" spans="1:9" ht="22.5" x14ac:dyDescent="0.25">
      <c r="A228" s="56" t="s">
        <v>177</v>
      </c>
      <c r="B228" s="57">
        <v>946</v>
      </c>
      <c r="C228" s="57" t="s">
        <v>130</v>
      </c>
      <c r="D228" s="57" t="s">
        <v>240</v>
      </c>
      <c r="E228" s="57" t="s">
        <v>392</v>
      </c>
      <c r="F228" s="57">
        <v>242</v>
      </c>
      <c r="G228" s="58"/>
      <c r="H228" s="58"/>
      <c r="I228" s="132"/>
    </row>
    <row r="229" spans="1:9" ht="22.5" x14ac:dyDescent="0.25">
      <c r="A229" s="56" t="s">
        <v>117</v>
      </c>
      <c r="B229" s="57">
        <v>946</v>
      </c>
      <c r="C229" s="57" t="s">
        <v>130</v>
      </c>
      <c r="D229" s="57" t="s">
        <v>240</v>
      </c>
      <c r="E229" s="57" t="s">
        <v>392</v>
      </c>
      <c r="F229" s="57">
        <v>244</v>
      </c>
      <c r="G229" s="58">
        <v>50</v>
      </c>
      <c r="H229" s="58"/>
      <c r="I229" s="132">
        <f t="shared" si="6"/>
        <v>0</v>
      </c>
    </row>
    <row r="230" spans="1:9" x14ac:dyDescent="0.25">
      <c r="A230" s="53" t="s">
        <v>424</v>
      </c>
      <c r="B230" s="54">
        <v>946</v>
      </c>
      <c r="C230" s="54" t="s">
        <v>240</v>
      </c>
      <c r="D230" s="54"/>
      <c r="E230" s="54"/>
      <c r="F230" s="54"/>
      <c r="G230" s="55">
        <v>100</v>
      </c>
      <c r="H230" s="55">
        <v>100</v>
      </c>
      <c r="I230" s="131">
        <f t="shared" si="6"/>
        <v>100</v>
      </c>
    </row>
    <row r="231" spans="1:9" ht="22.5" x14ac:dyDescent="0.25">
      <c r="A231" s="56" t="s">
        <v>425</v>
      </c>
      <c r="B231" s="57">
        <v>946</v>
      </c>
      <c r="C231" s="57" t="s">
        <v>240</v>
      </c>
      <c r="D231" s="57" t="s">
        <v>153</v>
      </c>
      <c r="E231" s="57"/>
      <c r="F231" s="57"/>
      <c r="G231" s="58">
        <v>100</v>
      </c>
      <c r="H231" s="58">
        <v>100</v>
      </c>
      <c r="I231" s="132">
        <f t="shared" si="6"/>
        <v>100</v>
      </c>
    </row>
    <row r="232" spans="1:9" ht="22.5" x14ac:dyDescent="0.25">
      <c r="A232" s="56" t="s">
        <v>115</v>
      </c>
      <c r="B232" s="57">
        <v>946</v>
      </c>
      <c r="C232" s="57" t="s">
        <v>240</v>
      </c>
      <c r="D232" s="57" t="s">
        <v>153</v>
      </c>
      <c r="E232" s="57" t="s">
        <v>349</v>
      </c>
      <c r="F232" s="57">
        <v>200</v>
      </c>
      <c r="G232" s="58">
        <v>100</v>
      </c>
      <c r="H232" s="58">
        <v>100</v>
      </c>
      <c r="I232" s="132"/>
    </row>
    <row r="233" spans="1:9" ht="22.5" x14ac:dyDescent="0.25">
      <c r="A233" s="56" t="s">
        <v>116</v>
      </c>
      <c r="B233" s="57">
        <v>946</v>
      </c>
      <c r="C233" s="57" t="s">
        <v>240</v>
      </c>
      <c r="D233" s="57" t="s">
        <v>153</v>
      </c>
      <c r="E233" s="57" t="s">
        <v>349</v>
      </c>
      <c r="F233" s="57">
        <v>240</v>
      </c>
      <c r="G233" s="58">
        <v>100</v>
      </c>
      <c r="H233" s="58">
        <v>100</v>
      </c>
      <c r="I233" s="132">
        <f t="shared" si="6"/>
        <v>100</v>
      </c>
    </row>
    <row r="234" spans="1:9" ht="22.5" x14ac:dyDescent="0.25">
      <c r="A234" s="56" t="s">
        <v>117</v>
      </c>
      <c r="B234" s="57">
        <v>946</v>
      </c>
      <c r="C234" s="57" t="s">
        <v>240</v>
      </c>
      <c r="D234" s="57" t="s">
        <v>153</v>
      </c>
      <c r="E234" s="57" t="s">
        <v>349</v>
      </c>
      <c r="F234" s="57">
        <v>244</v>
      </c>
      <c r="G234" s="58">
        <v>100</v>
      </c>
      <c r="H234" s="58">
        <v>100</v>
      </c>
      <c r="I234" s="132">
        <f t="shared" si="6"/>
        <v>100</v>
      </c>
    </row>
    <row r="235" spans="1:9" x14ac:dyDescent="0.25">
      <c r="A235" s="53" t="s">
        <v>291</v>
      </c>
      <c r="B235" s="54">
        <v>946</v>
      </c>
      <c r="C235" s="54">
        <v>11</v>
      </c>
      <c r="D235" s="54"/>
      <c r="E235" s="54"/>
      <c r="F235" s="54"/>
      <c r="G235" s="55">
        <v>575</v>
      </c>
      <c r="H235" s="55">
        <v>150.5</v>
      </c>
      <c r="I235" s="131">
        <f t="shared" si="6"/>
        <v>26.173913043478262</v>
      </c>
    </row>
    <row r="236" spans="1:9" ht="21" x14ac:dyDescent="0.25">
      <c r="A236" s="53" t="s">
        <v>157</v>
      </c>
      <c r="B236" s="57">
        <v>946</v>
      </c>
      <c r="C236" s="54" t="s">
        <v>158</v>
      </c>
      <c r="D236" s="54" t="s">
        <v>153</v>
      </c>
      <c r="E236" s="54" t="s">
        <v>350</v>
      </c>
      <c r="F236" s="54" t="s">
        <v>123</v>
      </c>
      <c r="G236" s="55">
        <v>575</v>
      </c>
      <c r="H236" s="55">
        <v>150.5</v>
      </c>
      <c r="I236" s="131">
        <f t="shared" si="6"/>
        <v>26.173913043478262</v>
      </c>
    </row>
    <row r="237" spans="1:9" ht="22.5" x14ac:dyDescent="0.25">
      <c r="A237" s="56" t="s">
        <v>115</v>
      </c>
      <c r="B237" s="57">
        <v>946</v>
      </c>
      <c r="C237" s="57" t="s">
        <v>158</v>
      </c>
      <c r="D237" s="57" t="s">
        <v>153</v>
      </c>
      <c r="E237" s="57" t="s">
        <v>350</v>
      </c>
      <c r="F237" s="57" t="s">
        <v>159</v>
      </c>
      <c r="G237" s="58">
        <v>575</v>
      </c>
      <c r="H237" s="58">
        <v>150.5</v>
      </c>
      <c r="I237" s="132">
        <f t="shared" si="6"/>
        <v>26.173913043478262</v>
      </c>
    </row>
    <row r="238" spans="1:9" ht="22.5" x14ac:dyDescent="0.25">
      <c r="A238" s="56" t="s">
        <v>116</v>
      </c>
      <c r="B238" s="57">
        <v>946</v>
      </c>
      <c r="C238" s="57" t="s">
        <v>158</v>
      </c>
      <c r="D238" s="57" t="s">
        <v>153</v>
      </c>
      <c r="E238" s="57" t="s">
        <v>350</v>
      </c>
      <c r="F238" s="57" t="s">
        <v>160</v>
      </c>
      <c r="G238" s="58">
        <v>575</v>
      </c>
      <c r="H238" s="58">
        <v>150.5</v>
      </c>
      <c r="I238" s="132">
        <f t="shared" si="6"/>
        <v>26.173913043478262</v>
      </c>
    </row>
    <row r="239" spans="1:9" ht="22.5" x14ac:dyDescent="0.25">
      <c r="A239" s="56" t="s">
        <v>117</v>
      </c>
      <c r="B239" s="57">
        <v>946</v>
      </c>
      <c r="C239" s="57" t="s">
        <v>158</v>
      </c>
      <c r="D239" s="57" t="s">
        <v>153</v>
      </c>
      <c r="E239" s="57" t="s">
        <v>350</v>
      </c>
      <c r="F239" s="57" t="s">
        <v>161</v>
      </c>
      <c r="G239" s="58">
        <v>575</v>
      </c>
      <c r="H239" s="58">
        <v>150.5</v>
      </c>
      <c r="I239" s="132">
        <f t="shared" si="6"/>
        <v>26.173913043478262</v>
      </c>
    </row>
    <row r="240" spans="1:9" x14ac:dyDescent="0.25">
      <c r="A240" s="53" t="s">
        <v>265</v>
      </c>
      <c r="B240" s="54">
        <v>945</v>
      </c>
      <c r="C240" s="169" t="s">
        <v>126</v>
      </c>
      <c r="D240" s="169" t="s">
        <v>215</v>
      </c>
      <c r="E240" s="169" t="s">
        <v>165</v>
      </c>
      <c r="F240" s="169" t="s">
        <v>123</v>
      </c>
      <c r="G240" s="55">
        <f>G245</f>
        <v>340</v>
      </c>
      <c r="H240" s="55">
        <f>H245</f>
        <v>59.8</v>
      </c>
      <c r="I240" s="131">
        <f t="shared" si="6"/>
        <v>17.588235294117649</v>
      </c>
    </row>
    <row r="241" spans="1:9" x14ac:dyDescent="0.25">
      <c r="A241" s="56" t="s">
        <v>266</v>
      </c>
      <c r="B241" s="57">
        <v>946</v>
      </c>
      <c r="C241" s="169" t="s">
        <v>126</v>
      </c>
      <c r="D241" s="169" t="s">
        <v>144</v>
      </c>
      <c r="E241" s="57" t="s">
        <v>426</v>
      </c>
      <c r="F241" s="169" t="s">
        <v>123</v>
      </c>
      <c r="G241" s="58">
        <v>340</v>
      </c>
      <c r="H241" s="58">
        <v>59.8</v>
      </c>
      <c r="I241" s="132">
        <f t="shared" si="6"/>
        <v>17.588235294117649</v>
      </c>
    </row>
    <row r="242" spans="1:9" ht="22.5" x14ac:dyDescent="0.25">
      <c r="A242" s="56" t="s">
        <v>267</v>
      </c>
      <c r="B242" s="57">
        <v>946</v>
      </c>
      <c r="C242" s="57" t="s">
        <v>126</v>
      </c>
      <c r="D242" s="57" t="s">
        <v>144</v>
      </c>
      <c r="E242" s="57" t="s">
        <v>426</v>
      </c>
      <c r="F242" s="57" t="s">
        <v>123</v>
      </c>
      <c r="G242" s="58">
        <v>340</v>
      </c>
      <c r="H242" s="58">
        <v>59.8</v>
      </c>
      <c r="I242" s="132">
        <f t="shared" si="6"/>
        <v>17.588235294117649</v>
      </c>
    </row>
    <row r="243" spans="1:9" ht="22.5" x14ac:dyDescent="0.25">
      <c r="A243" s="56" t="s">
        <v>115</v>
      </c>
      <c r="B243" s="57">
        <v>946</v>
      </c>
      <c r="C243" s="57" t="s">
        <v>126</v>
      </c>
      <c r="D243" s="57" t="s">
        <v>144</v>
      </c>
      <c r="E243" s="57" t="s">
        <v>426</v>
      </c>
      <c r="F243" s="57" t="s">
        <v>159</v>
      </c>
      <c r="G243" s="58">
        <v>340</v>
      </c>
      <c r="H243" s="58">
        <v>59.8</v>
      </c>
      <c r="I243" s="132">
        <f t="shared" si="6"/>
        <v>17.588235294117649</v>
      </c>
    </row>
    <row r="244" spans="1:9" ht="22.5" x14ac:dyDescent="0.25">
      <c r="A244" s="56" t="s">
        <v>116</v>
      </c>
      <c r="B244" s="57">
        <v>946</v>
      </c>
      <c r="C244" s="57" t="s">
        <v>126</v>
      </c>
      <c r="D244" s="57" t="s">
        <v>144</v>
      </c>
      <c r="E244" s="57" t="s">
        <v>426</v>
      </c>
      <c r="F244" s="57" t="s">
        <v>160</v>
      </c>
      <c r="G244" s="58">
        <v>340</v>
      </c>
      <c r="H244" s="58">
        <v>59.8</v>
      </c>
      <c r="I244" s="132">
        <f t="shared" si="6"/>
        <v>17.588235294117649</v>
      </c>
    </row>
    <row r="245" spans="1:9" ht="22.5" x14ac:dyDescent="0.25">
      <c r="A245" s="56" t="s">
        <v>117</v>
      </c>
      <c r="B245" s="57">
        <v>946</v>
      </c>
      <c r="C245" s="57" t="s">
        <v>126</v>
      </c>
      <c r="D245" s="57" t="s">
        <v>144</v>
      </c>
      <c r="E245" s="57" t="s">
        <v>426</v>
      </c>
      <c r="F245" s="57" t="s">
        <v>161</v>
      </c>
      <c r="G245" s="58">
        <v>340</v>
      </c>
      <c r="H245" s="58">
        <v>59.8</v>
      </c>
      <c r="I245" s="132">
        <f t="shared" si="6"/>
        <v>17.588235294117649</v>
      </c>
    </row>
    <row r="246" spans="1:9" ht="42.75" x14ac:dyDescent="0.25">
      <c r="A246" s="166" t="s">
        <v>292</v>
      </c>
      <c r="B246" s="167">
        <v>945</v>
      </c>
      <c r="C246" s="167" t="s">
        <v>215</v>
      </c>
      <c r="D246" s="167" t="s">
        <v>215</v>
      </c>
      <c r="E246" s="167" t="s">
        <v>165</v>
      </c>
      <c r="F246" s="167" t="s">
        <v>123</v>
      </c>
      <c r="G246" s="171">
        <f>G247+G269+G274+G309+G322+G327</f>
        <v>276621.59999999998</v>
      </c>
      <c r="H246" s="171">
        <f>H247+H269+H274+H309+H322+H327</f>
        <v>176315.6</v>
      </c>
      <c r="I246" s="130">
        <f t="shared" si="6"/>
        <v>63.738912651795815</v>
      </c>
    </row>
    <row r="247" spans="1:9" x14ac:dyDescent="0.25">
      <c r="A247" s="53" t="s">
        <v>163</v>
      </c>
      <c r="B247" s="54">
        <v>945</v>
      </c>
      <c r="C247" s="54" t="s">
        <v>153</v>
      </c>
      <c r="D247" s="54" t="s">
        <v>215</v>
      </c>
      <c r="E247" s="54" t="s">
        <v>165</v>
      </c>
      <c r="F247" s="54" t="s">
        <v>123</v>
      </c>
      <c r="G247" s="55">
        <f>G248+G264</f>
        <v>4219.5</v>
      </c>
      <c r="H247" s="55">
        <f>H248+H264</f>
        <v>2321.9</v>
      </c>
      <c r="I247" s="131">
        <f t="shared" si="6"/>
        <v>55.027846901291625</v>
      </c>
    </row>
    <row r="248" spans="1:9" ht="33.75" x14ac:dyDescent="0.25">
      <c r="A248" s="56" t="s">
        <v>192</v>
      </c>
      <c r="B248" s="57">
        <v>945</v>
      </c>
      <c r="C248" s="57" t="s">
        <v>153</v>
      </c>
      <c r="D248" s="57" t="s">
        <v>193</v>
      </c>
      <c r="E248" s="57" t="s">
        <v>165</v>
      </c>
      <c r="F248" s="57" t="s">
        <v>123</v>
      </c>
      <c r="G248" s="58">
        <f>G249</f>
        <v>4213.5</v>
      </c>
      <c r="H248" s="58">
        <f>H249</f>
        <v>2321.9</v>
      </c>
      <c r="I248" s="132">
        <f t="shared" si="6"/>
        <v>55.106206241841697</v>
      </c>
    </row>
    <row r="249" spans="1:9" x14ac:dyDescent="0.25">
      <c r="A249" s="56" t="s">
        <v>196</v>
      </c>
      <c r="B249" s="57">
        <v>945</v>
      </c>
      <c r="C249" s="57" t="s">
        <v>153</v>
      </c>
      <c r="D249" s="57" t="s">
        <v>193</v>
      </c>
      <c r="E249" s="57" t="s">
        <v>367</v>
      </c>
      <c r="F249" s="57" t="s">
        <v>123</v>
      </c>
      <c r="G249" s="58">
        <f>G250+G254</f>
        <v>4213.5</v>
      </c>
      <c r="H249" s="58">
        <f>H250+H254</f>
        <v>2321.9</v>
      </c>
      <c r="I249" s="132">
        <f t="shared" si="6"/>
        <v>55.106206241841697</v>
      </c>
    </row>
    <row r="250" spans="1:9" ht="56.25" x14ac:dyDescent="0.25">
      <c r="A250" s="56" t="s">
        <v>175</v>
      </c>
      <c r="B250" s="57">
        <v>945</v>
      </c>
      <c r="C250" s="57" t="s">
        <v>153</v>
      </c>
      <c r="D250" s="57" t="s">
        <v>193</v>
      </c>
      <c r="E250" s="57" t="s">
        <v>368</v>
      </c>
      <c r="F250" s="57" t="s">
        <v>168</v>
      </c>
      <c r="G250" s="58">
        <f>G251</f>
        <v>3488.4</v>
      </c>
      <c r="H250" s="58">
        <f>H251</f>
        <v>2001.8</v>
      </c>
      <c r="I250" s="132">
        <f t="shared" si="6"/>
        <v>57.384474257539274</v>
      </c>
    </row>
    <row r="251" spans="1:9" ht="22.5" x14ac:dyDescent="0.25">
      <c r="A251" s="56" t="s">
        <v>169</v>
      </c>
      <c r="B251" s="57">
        <v>945</v>
      </c>
      <c r="C251" s="57" t="s">
        <v>153</v>
      </c>
      <c r="D251" s="57" t="s">
        <v>193</v>
      </c>
      <c r="E251" s="57" t="s">
        <v>368</v>
      </c>
      <c r="F251" s="57" t="s">
        <v>170</v>
      </c>
      <c r="G251" s="58">
        <f>G252+G253</f>
        <v>3488.4</v>
      </c>
      <c r="H251" s="58">
        <f>H252+H253</f>
        <v>2001.8</v>
      </c>
      <c r="I251" s="132">
        <f t="shared" si="6"/>
        <v>57.384474257539274</v>
      </c>
    </row>
    <row r="252" spans="1:9" x14ac:dyDescent="0.25">
      <c r="A252" s="56" t="s">
        <v>171</v>
      </c>
      <c r="B252" s="57">
        <v>945</v>
      </c>
      <c r="C252" s="57" t="s">
        <v>153</v>
      </c>
      <c r="D252" s="57" t="s">
        <v>193</v>
      </c>
      <c r="E252" s="57" t="s">
        <v>368</v>
      </c>
      <c r="F252" s="57" t="s">
        <v>172</v>
      </c>
      <c r="G252" s="58">
        <v>3483.4</v>
      </c>
      <c r="H252" s="58">
        <v>2001.8</v>
      </c>
      <c r="I252" s="132">
        <f t="shared" si="6"/>
        <v>57.46684273985187</v>
      </c>
    </row>
    <row r="253" spans="1:9" ht="22.5" x14ac:dyDescent="0.25">
      <c r="A253" s="56" t="s">
        <v>181</v>
      </c>
      <c r="B253" s="57">
        <v>945</v>
      </c>
      <c r="C253" s="57" t="s">
        <v>153</v>
      </c>
      <c r="D253" s="57" t="s">
        <v>193</v>
      </c>
      <c r="E253" s="57" t="s">
        <v>368</v>
      </c>
      <c r="F253" s="57" t="s">
        <v>182</v>
      </c>
      <c r="G253" s="58">
        <v>5</v>
      </c>
      <c r="H253" s="58"/>
      <c r="I253" s="132">
        <f t="shared" si="6"/>
        <v>0</v>
      </c>
    </row>
    <row r="254" spans="1:9" ht="22.5" x14ac:dyDescent="0.25">
      <c r="A254" s="56" t="s">
        <v>197</v>
      </c>
      <c r="B254" s="57">
        <v>945</v>
      </c>
      <c r="C254" s="57" t="s">
        <v>153</v>
      </c>
      <c r="D254" s="57" t="s">
        <v>193</v>
      </c>
      <c r="E254" s="57" t="s">
        <v>369</v>
      </c>
      <c r="F254" s="57"/>
      <c r="G254" s="58">
        <f>G255+G259</f>
        <v>725.09999999999991</v>
      </c>
      <c r="H254" s="58">
        <f>H255+H259</f>
        <v>320.09999999999997</v>
      </c>
      <c r="I254" s="132">
        <f t="shared" si="6"/>
        <v>44.145635084815886</v>
      </c>
    </row>
    <row r="255" spans="1:9" ht="22.5" x14ac:dyDescent="0.25">
      <c r="A255" s="56" t="s">
        <v>115</v>
      </c>
      <c r="B255" s="57">
        <v>945</v>
      </c>
      <c r="C255" s="57" t="s">
        <v>153</v>
      </c>
      <c r="D255" s="57" t="s">
        <v>193</v>
      </c>
      <c r="E255" s="57" t="s">
        <v>369</v>
      </c>
      <c r="F255" s="57" t="s">
        <v>159</v>
      </c>
      <c r="G255" s="58">
        <f>G256</f>
        <v>713.8</v>
      </c>
      <c r="H255" s="58">
        <f>H256</f>
        <v>318.7</v>
      </c>
      <c r="I255" s="132">
        <f t="shared" si="6"/>
        <v>44.648360885402077</v>
      </c>
    </row>
    <row r="256" spans="1:9" ht="22.5" x14ac:dyDescent="0.25">
      <c r="A256" s="56" t="s">
        <v>116</v>
      </c>
      <c r="B256" s="57">
        <v>945</v>
      </c>
      <c r="C256" s="57" t="s">
        <v>153</v>
      </c>
      <c r="D256" s="57" t="s">
        <v>193</v>
      </c>
      <c r="E256" s="57" t="s">
        <v>369</v>
      </c>
      <c r="F256" s="57" t="s">
        <v>160</v>
      </c>
      <c r="G256" s="58">
        <f>G257+G258</f>
        <v>713.8</v>
      </c>
      <c r="H256" s="58">
        <f>H257+H258</f>
        <v>318.7</v>
      </c>
      <c r="I256" s="132">
        <f t="shared" si="6"/>
        <v>44.648360885402077</v>
      </c>
    </row>
    <row r="257" spans="1:9" ht="22.5" x14ac:dyDescent="0.25">
      <c r="A257" s="56" t="s">
        <v>177</v>
      </c>
      <c r="B257" s="57">
        <v>945</v>
      </c>
      <c r="C257" s="57" t="s">
        <v>153</v>
      </c>
      <c r="D257" s="57" t="s">
        <v>193</v>
      </c>
      <c r="E257" s="57" t="s">
        <v>369</v>
      </c>
      <c r="F257" s="57">
        <v>242</v>
      </c>
      <c r="G257" s="58">
        <v>432.5</v>
      </c>
      <c r="H257" s="58">
        <v>207.7</v>
      </c>
      <c r="I257" s="132">
        <f t="shared" si="6"/>
        <v>48.02312138728324</v>
      </c>
    </row>
    <row r="258" spans="1:9" ht="22.5" x14ac:dyDescent="0.25">
      <c r="A258" s="56" t="s">
        <v>117</v>
      </c>
      <c r="B258" s="57">
        <v>945</v>
      </c>
      <c r="C258" s="57" t="s">
        <v>153</v>
      </c>
      <c r="D258" s="57" t="s">
        <v>193</v>
      </c>
      <c r="E258" s="57" t="s">
        <v>369</v>
      </c>
      <c r="F258" s="57" t="s">
        <v>161</v>
      </c>
      <c r="G258" s="58">
        <v>281.3</v>
      </c>
      <c r="H258" s="58">
        <v>111</v>
      </c>
      <c r="I258" s="132">
        <f t="shared" si="6"/>
        <v>39.459651617490223</v>
      </c>
    </row>
    <row r="259" spans="1:9" x14ac:dyDescent="0.25">
      <c r="A259" s="56" t="s">
        <v>185</v>
      </c>
      <c r="B259" s="57">
        <v>945</v>
      </c>
      <c r="C259" s="57" t="s">
        <v>153</v>
      </c>
      <c r="D259" s="57" t="s">
        <v>193</v>
      </c>
      <c r="E259" s="57" t="s">
        <v>369</v>
      </c>
      <c r="F259" s="57" t="s">
        <v>186</v>
      </c>
      <c r="G259" s="58">
        <f>G260</f>
        <v>11.3</v>
      </c>
      <c r="H259" s="58">
        <f>H260</f>
        <v>1.4</v>
      </c>
      <c r="I259" s="132">
        <f t="shared" si="6"/>
        <v>12.389380530973451</v>
      </c>
    </row>
    <row r="260" spans="1:9" ht="33.75" x14ac:dyDescent="0.25">
      <c r="A260" s="56" t="s">
        <v>187</v>
      </c>
      <c r="B260" s="57">
        <v>945</v>
      </c>
      <c r="C260" s="57" t="s">
        <v>153</v>
      </c>
      <c r="D260" s="57" t="s">
        <v>193</v>
      </c>
      <c r="E260" s="57" t="s">
        <v>369</v>
      </c>
      <c r="F260" s="57" t="s">
        <v>188</v>
      </c>
      <c r="G260" s="58">
        <f>G261+G262+G263</f>
        <v>11.3</v>
      </c>
      <c r="H260" s="58">
        <f>H261+H262+H263</f>
        <v>1.4</v>
      </c>
      <c r="I260" s="132">
        <f t="shared" si="6"/>
        <v>12.389380530973451</v>
      </c>
    </row>
    <row r="261" spans="1:9" ht="22.5" x14ac:dyDescent="0.25">
      <c r="A261" s="56" t="s">
        <v>189</v>
      </c>
      <c r="B261" s="57">
        <v>945</v>
      </c>
      <c r="C261" s="57" t="s">
        <v>153</v>
      </c>
      <c r="D261" s="57" t="s">
        <v>193</v>
      </c>
      <c r="E261" s="57" t="s">
        <v>369</v>
      </c>
      <c r="F261" s="57" t="s">
        <v>190</v>
      </c>
      <c r="G261" s="58">
        <v>8.8000000000000007</v>
      </c>
      <c r="H261" s="58"/>
      <c r="I261" s="132">
        <f t="shared" si="6"/>
        <v>0</v>
      </c>
    </row>
    <row r="262" spans="1:9" x14ac:dyDescent="0.25">
      <c r="A262" s="56" t="s">
        <v>191</v>
      </c>
      <c r="B262" s="57">
        <v>945</v>
      </c>
      <c r="C262" s="57" t="s">
        <v>153</v>
      </c>
      <c r="D262" s="57" t="s">
        <v>193</v>
      </c>
      <c r="E262" s="57" t="s">
        <v>369</v>
      </c>
      <c r="F262" s="57" t="s">
        <v>198</v>
      </c>
      <c r="G262" s="58">
        <v>2.2999999999999998</v>
      </c>
      <c r="H262" s="58">
        <v>1.2</v>
      </c>
      <c r="I262" s="132">
        <f t="shared" si="6"/>
        <v>52.173913043478265</v>
      </c>
    </row>
    <row r="263" spans="1:9" x14ac:dyDescent="0.25">
      <c r="A263" s="56" t="s">
        <v>361</v>
      </c>
      <c r="B263" s="57">
        <v>945</v>
      </c>
      <c r="C263" s="57" t="s">
        <v>153</v>
      </c>
      <c r="D263" s="57" t="s">
        <v>193</v>
      </c>
      <c r="E263" s="57" t="s">
        <v>369</v>
      </c>
      <c r="F263" s="57" t="s">
        <v>198</v>
      </c>
      <c r="G263" s="58">
        <v>0.2</v>
      </c>
      <c r="H263" s="58">
        <v>0.2</v>
      </c>
      <c r="I263" s="132">
        <f t="shared" si="6"/>
        <v>100</v>
      </c>
    </row>
    <row r="264" spans="1:9" x14ac:dyDescent="0.25">
      <c r="A264" s="53" t="s">
        <v>205</v>
      </c>
      <c r="B264" s="57">
        <v>945</v>
      </c>
      <c r="C264" s="54" t="s">
        <v>153</v>
      </c>
      <c r="D264" s="54">
        <v>13</v>
      </c>
      <c r="E264" s="54"/>
      <c r="F264" s="54"/>
      <c r="G264" s="55">
        <v>6</v>
      </c>
      <c r="H264" s="55"/>
      <c r="I264" s="131">
        <f t="shared" ref="I264:I266" si="7">H264*100/G264</f>
        <v>0</v>
      </c>
    </row>
    <row r="265" spans="1:9" ht="22.5" x14ac:dyDescent="0.25">
      <c r="A265" s="56" t="s">
        <v>206</v>
      </c>
      <c r="B265" s="57">
        <v>945</v>
      </c>
      <c r="C265" s="57" t="s">
        <v>153</v>
      </c>
      <c r="D265" s="57">
        <v>13</v>
      </c>
      <c r="E265" s="57" t="s">
        <v>372</v>
      </c>
      <c r="F265" s="54"/>
      <c r="G265" s="58">
        <v>6</v>
      </c>
      <c r="H265" s="58"/>
      <c r="I265" s="132">
        <f t="shared" si="7"/>
        <v>0</v>
      </c>
    </row>
    <row r="266" spans="1:9" ht="22.5" x14ac:dyDescent="0.25">
      <c r="A266" s="56" t="s">
        <v>207</v>
      </c>
      <c r="B266" s="57">
        <v>945</v>
      </c>
      <c r="C266" s="57" t="s">
        <v>153</v>
      </c>
      <c r="D266" s="57">
        <v>13</v>
      </c>
      <c r="E266" s="57" t="s">
        <v>372</v>
      </c>
      <c r="F266" s="54"/>
      <c r="G266" s="58">
        <v>6</v>
      </c>
      <c r="H266" s="58"/>
      <c r="I266" s="132">
        <f t="shared" si="7"/>
        <v>0</v>
      </c>
    </row>
    <row r="267" spans="1:9" x14ac:dyDescent="0.25">
      <c r="A267" s="56" t="s">
        <v>208</v>
      </c>
      <c r="B267" s="57">
        <v>945</v>
      </c>
      <c r="C267" s="57" t="s">
        <v>153</v>
      </c>
      <c r="D267" s="57">
        <v>13</v>
      </c>
      <c r="E267" s="57" t="s">
        <v>372</v>
      </c>
      <c r="F267" s="57">
        <v>530</v>
      </c>
      <c r="G267" s="58">
        <v>6</v>
      </c>
      <c r="H267" s="58"/>
      <c r="I267" s="132">
        <f t="shared" si="6"/>
        <v>0</v>
      </c>
    </row>
    <row r="268" spans="1:9" ht="22.5" x14ac:dyDescent="0.25">
      <c r="A268" s="56" t="s">
        <v>209</v>
      </c>
      <c r="B268" s="57">
        <v>945</v>
      </c>
      <c r="C268" s="57" t="s">
        <v>153</v>
      </c>
      <c r="D268" s="57">
        <v>13</v>
      </c>
      <c r="E268" s="57" t="s">
        <v>372</v>
      </c>
      <c r="F268" s="57">
        <v>530</v>
      </c>
      <c r="G268" s="58">
        <v>6</v>
      </c>
      <c r="H268" s="58"/>
      <c r="I268" s="132">
        <f t="shared" si="6"/>
        <v>0</v>
      </c>
    </row>
    <row r="269" spans="1:9" x14ac:dyDescent="0.25">
      <c r="A269" s="53" t="s">
        <v>214</v>
      </c>
      <c r="B269" s="54">
        <v>945</v>
      </c>
      <c r="C269" s="54" t="s">
        <v>144</v>
      </c>
      <c r="D269" s="54" t="s">
        <v>215</v>
      </c>
      <c r="E269" s="54" t="s">
        <v>165</v>
      </c>
      <c r="F269" s="54" t="s">
        <v>123</v>
      </c>
      <c r="G269" s="172">
        <f>G273</f>
        <v>450.7</v>
      </c>
      <c r="H269" s="172">
        <f>H273</f>
        <v>202.8</v>
      </c>
      <c r="I269" s="131">
        <f t="shared" si="6"/>
        <v>44.996671843798538</v>
      </c>
    </row>
    <row r="270" spans="1:9" x14ac:dyDescent="0.25">
      <c r="A270" s="56" t="s">
        <v>216</v>
      </c>
      <c r="B270" s="57">
        <v>945</v>
      </c>
      <c r="C270" s="57" t="s">
        <v>144</v>
      </c>
      <c r="D270" s="57" t="s">
        <v>113</v>
      </c>
      <c r="E270" s="57" t="s">
        <v>165</v>
      </c>
      <c r="F270" s="57" t="s">
        <v>123</v>
      </c>
      <c r="G270" s="172">
        <v>450.7</v>
      </c>
      <c r="H270" s="172">
        <v>202.8</v>
      </c>
      <c r="I270" s="131">
        <f t="shared" si="6"/>
        <v>44.996671843798538</v>
      </c>
    </row>
    <row r="271" spans="1:9" ht="33.75" x14ac:dyDescent="0.25">
      <c r="A271" s="56" t="s">
        <v>217</v>
      </c>
      <c r="B271" s="57">
        <v>945</v>
      </c>
      <c r="C271" s="57" t="s">
        <v>144</v>
      </c>
      <c r="D271" s="57" t="s">
        <v>113</v>
      </c>
      <c r="E271" s="57" t="s">
        <v>375</v>
      </c>
      <c r="F271" s="57" t="s">
        <v>123</v>
      </c>
      <c r="G271" s="58">
        <v>450.7</v>
      </c>
      <c r="H271" s="58">
        <v>202.8</v>
      </c>
      <c r="I271" s="132">
        <f t="shared" si="6"/>
        <v>44.996671843798538</v>
      </c>
    </row>
    <row r="272" spans="1:9" x14ac:dyDescent="0.25">
      <c r="A272" s="56" t="s">
        <v>218</v>
      </c>
      <c r="B272" s="57">
        <v>945</v>
      </c>
      <c r="C272" s="57" t="s">
        <v>144</v>
      </c>
      <c r="D272" s="57" t="s">
        <v>113</v>
      </c>
      <c r="E272" s="57" t="s">
        <v>375</v>
      </c>
      <c r="F272" s="57" t="s">
        <v>219</v>
      </c>
      <c r="G272" s="58">
        <v>450.7</v>
      </c>
      <c r="H272" s="58">
        <v>202.8</v>
      </c>
      <c r="I272" s="132">
        <f t="shared" si="6"/>
        <v>44.996671843798538</v>
      </c>
    </row>
    <row r="273" spans="1:9" x14ac:dyDescent="0.25">
      <c r="A273" s="56" t="s">
        <v>220</v>
      </c>
      <c r="B273" s="57">
        <v>945</v>
      </c>
      <c r="C273" s="57" t="s">
        <v>144</v>
      </c>
      <c r="D273" s="57" t="s">
        <v>113</v>
      </c>
      <c r="E273" s="57" t="s">
        <v>375</v>
      </c>
      <c r="F273" s="57" t="s">
        <v>221</v>
      </c>
      <c r="G273" s="58">
        <v>450.7</v>
      </c>
      <c r="H273" s="58">
        <v>202.8</v>
      </c>
      <c r="I273" s="132">
        <f t="shared" si="6"/>
        <v>44.996671843798538</v>
      </c>
    </row>
    <row r="274" spans="1:9" x14ac:dyDescent="0.25">
      <c r="A274" s="53" t="s">
        <v>235</v>
      </c>
      <c r="B274" s="54">
        <v>945</v>
      </c>
      <c r="C274" s="54" t="s">
        <v>130</v>
      </c>
      <c r="D274" s="54" t="s">
        <v>215</v>
      </c>
      <c r="E274" s="54" t="s">
        <v>165</v>
      </c>
      <c r="F274" s="54" t="s">
        <v>123</v>
      </c>
      <c r="G274" s="55">
        <f>G275</f>
        <v>256777.19999999998</v>
      </c>
      <c r="H274" s="55">
        <f>H275</f>
        <v>167055.6</v>
      </c>
      <c r="I274" s="131">
        <f t="shared" ref="I274:I277" si="8">H274*100/G274</f>
        <v>65.058579967380282</v>
      </c>
    </row>
    <row r="275" spans="1:9" ht="31.5" x14ac:dyDescent="0.25">
      <c r="A275" s="168" t="s">
        <v>129</v>
      </c>
      <c r="B275" s="57">
        <v>945</v>
      </c>
      <c r="C275" s="169"/>
      <c r="D275" s="169"/>
      <c r="E275" s="169"/>
      <c r="F275" s="169"/>
      <c r="G275" s="172">
        <f>G276+G282+G288+G300+G293</f>
        <v>256777.19999999998</v>
      </c>
      <c r="H275" s="172">
        <f>H276+H282+H288+H300+H293</f>
        <v>167055.6</v>
      </c>
      <c r="I275" s="131">
        <f t="shared" si="8"/>
        <v>65.058579967380282</v>
      </c>
    </row>
    <row r="276" spans="1:9" x14ac:dyDescent="0.25">
      <c r="A276" s="56" t="s">
        <v>131</v>
      </c>
      <c r="B276" s="57">
        <v>945</v>
      </c>
      <c r="C276" s="57" t="s">
        <v>130</v>
      </c>
      <c r="D276" s="57" t="s">
        <v>132</v>
      </c>
      <c r="E276" s="57" t="s">
        <v>339</v>
      </c>
      <c r="F276" s="169"/>
      <c r="G276" s="58">
        <f>G277</f>
        <v>73847.8</v>
      </c>
      <c r="H276" s="58">
        <f>H277</f>
        <v>41940.1</v>
      </c>
      <c r="I276" s="132">
        <f t="shared" si="8"/>
        <v>56.792619414525547</v>
      </c>
    </row>
    <row r="277" spans="1:9" ht="45" x14ac:dyDescent="0.25">
      <c r="A277" s="56" t="s">
        <v>133</v>
      </c>
      <c r="B277" s="57">
        <v>945</v>
      </c>
      <c r="C277" s="57" t="s">
        <v>130</v>
      </c>
      <c r="D277" s="57" t="s">
        <v>132</v>
      </c>
      <c r="E277" s="57" t="s">
        <v>339</v>
      </c>
      <c r="F277" s="57" t="s">
        <v>134</v>
      </c>
      <c r="G277" s="58">
        <f>G278+G280</f>
        <v>73847.8</v>
      </c>
      <c r="H277" s="58">
        <f>H278+H280</f>
        <v>41940.1</v>
      </c>
      <c r="I277" s="132">
        <f t="shared" si="8"/>
        <v>56.792619414525547</v>
      </c>
    </row>
    <row r="278" spans="1:9" x14ac:dyDescent="0.25">
      <c r="A278" s="56" t="s">
        <v>135</v>
      </c>
      <c r="B278" s="57">
        <v>945</v>
      </c>
      <c r="C278" s="57" t="s">
        <v>130</v>
      </c>
      <c r="D278" s="57" t="s">
        <v>132</v>
      </c>
      <c r="E278" s="57" t="s">
        <v>339</v>
      </c>
      <c r="F278" s="57" t="s">
        <v>136</v>
      </c>
      <c r="G278" s="58">
        <v>60825.4</v>
      </c>
      <c r="H278" s="58">
        <v>34214.9</v>
      </c>
      <c r="I278" s="132">
        <f t="shared" si="6"/>
        <v>56.251006980636376</v>
      </c>
    </row>
    <row r="279" spans="1:9" ht="56.25" x14ac:dyDescent="0.25">
      <c r="A279" s="56" t="s">
        <v>137</v>
      </c>
      <c r="B279" s="57">
        <v>945</v>
      </c>
      <c r="C279" s="57" t="s">
        <v>130</v>
      </c>
      <c r="D279" s="57" t="s">
        <v>132</v>
      </c>
      <c r="E279" s="57" t="s">
        <v>339</v>
      </c>
      <c r="F279" s="57" t="s">
        <v>138</v>
      </c>
      <c r="G279" s="58">
        <v>60825.4</v>
      </c>
      <c r="H279" s="58">
        <v>34214.9</v>
      </c>
      <c r="I279" s="132">
        <f t="shared" si="6"/>
        <v>56.251006980636376</v>
      </c>
    </row>
    <row r="280" spans="1:9" x14ac:dyDescent="0.25">
      <c r="A280" s="56" t="s">
        <v>139</v>
      </c>
      <c r="B280" s="57">
        <v>945</v>
      </c>
      <c r="C280" s="57" t="s">
        <v>130</v>
      </c>
      <c r="D280" s="57" t="s">
        <v>132</v>
      </c>
      <c r="E280" s="57" t="s">
        <v>339</v>
      </c>
      <c r="F280" s="57" t="s">
        <v>140</v>
      </c>
      <c r="G280" s="58">
        <v>13022.4</v>
      </c>
      <c r="H280" s="58">
        <v>7725.2</v>
      </c>
      <c r="I280" s="132">
        <f t="shared" si="6"/>
        <v>59.322398329033049</v>
      </c>
    </row>
    <row r="281" spans="1:9" ht="56.25" x14ac:dyDescent="0.25">
      <c r="A281" s="56" t="s">
        <v>141</v>
      </c>
      <c r="B281" s="57">
        <v>945</v>
      </c>
      <c r="C281" s="57" t="s">
        <v>130</v>
      </c>
      <c r="D281" s="57" t="s">
        <v>132</v>
      </c>
      <c r="E281" s="57" t="s">
        <v>339</v>
      </c>
      <c r="F281" s="57" t="s">
        <v>142</v>
      </c>
      <c r="G281" s="58">
        <v>13022.4</v>
      </c>
      <c r="H281" s="58">
        <v>7725.2</v>
      </c>
      <c r="I281" s="132">
        <f t="shared" si="6"/>
        <v>59.322398329033049</v>
      </c>
    </row>
    <row r="282" spans="1:9" x14ac:dyDescent="0.25">
      <c r="A282" s="56" t="s">
        <v>143</v>
      </c>
      <c r="B282" s="57">
        <v>945</v>
      </c>
      <c r="C282" s="57" t="s">
        <v>130</v>
      </c>
      <c r="D282" s="57" t="s">
        <v>144</v>
      </c>
      <c r="E282" s="57" t="s">
        <v>448</v>
      </c>
      <c r="F282" s="169" t="s">
        <v>123</v>
      </c>
      <c r="G282" s="58">
        <f>G283</f>
        <v>169076.3</v>
      </c>
      <c r="H282" s="58">
        <f>H283</f>
        <v>115680.8</v>
      </c>
      <c r="I282" s="132">
        <f t="shared" si="6"/>
        <v>68.419287623398432</v>
      </c>
    </row>
    <row r="283" spans="1:9" ht="22.5" x14ac:dyDescent="0.25">
      <c r="A283" s="56" t="s">
        <v>145</v>
      </c>
      <c r="B283" s="57">
        <v>945</v>
      </c>
      <c r="C283" s="57" t="s">
        <v>130</v>
      </c>
      <c r="D283" s="57" t="s">
        <v>144</v>
      </c>
      <c r="E283" s="57" t="s">
        <v>448</v>
      </c>
      <c r="F283" s="57" t="s">
        <v>123</v>
      </c>
      <c r="G283" s="58">
        <v>169076.3</v>
      </c>
      <c r="H283" s="58">
        <v>115680.8</v>
      </c>
      <c r="I283" s="132">
        <f t="shared" si="6"/>
        <v>68.419287623398432</v>
      </c>
    </row>
    <row r="284" spans="1:9" ht="22.5" x14ac:dyDescent="0.25">
      <c r="A284" s="56" t="s">
        <v>146</v>
      </c>
      <c r="B284" s="57">
        <v>945</v>
      </c>
      <c r="C284" s="57" t="s">
        <v>130</v>
      </c>
      <c r="D284" s="57" t="s">
        <v>144</v>
      </c>
      <c r="E284" s="57" t="s">
        <v>448</v>
      </c>
      <c r="F284" s="57" t="s">
        <v>123</v>
      </c>
      <c r="G284" s="58">
        <v>169076.3</v>
      </c>
      <c r="H284" s="58">
        <v>115680.8</v>
      </c>
      <c r="I284" s="132">
        <f t="shared" si="6"/>
        <v>68.419287623398432</v>
      </c>
    </row>
    <row r="285" spans="1:9" ht="45" x14ac:dyDescent="0.25">
      <c r="A285" s="56" t="s">
        <v>133</v>
      </c>
      <c r="B285" s="57">
        <v>945</v>
      </c>
      <c r="C285" s="57" t="s">
        <v>130</v>
      </c>
      <c r="D285" s="57" t="s">
        <v>144</v>
      </c>
      <c r="E285" s="57" t="s">
        <v>448</v>
      </c>
      <c r="F285" s="57" t="s">
        <v>134</v>
      </c>
      <c r="G285" s="58">
        <v>169076.3</v>
      </c>
      <c r="H285" s="58">
        <v>115680.8</v>
      </c>
      <c r="I285" s="132">
        <f t="shared" si="6"/>
        <v>68.419287623398432</v>
      </c>
    </row>
    <row r="286" spans="1:9" x14ac:dyDescent="0.25">
      <c r="A286" s="56" t="s">
        <v>135</v>
      </c>
      <c r="B286" s="57">
        <v>945</v>
      </c>
      <c r="C286" s="57" t="s">
        <v>130</v>
      </c>
      <c r="D286" s="57" t="s">
        <v>144</v>
      </c>
      <c r="E286" s="57" t="s">
        <v>448</v>
      </c>
      <c r="F286" s="57" t="s">
        <v>136</v>
      </c>
      <c r="G286" s="58">
        <v>169076.3</v>
      </c>
      <c r="H286" s="58">
        <v>115680.8</v>
      </c>
      <c r="I286" s="132">
        <f t="shared" si="6"/>
        <v>68.419287623398432</v>
      </c>
    </row>
    <row r="287" spans="1:9" ht="56.25" x14ac:dyDescent="0.25">
      <c r="A287" s="56" t="s">
        <v>137</v>
      </c>
      <c r="B287" s="57">
        <v>945</v>
      </c>
      <c r="C287" s="57" t="s">
        <v>130</v>
      </c>
      <c r="D287" s="57" t="s">
        <v>144</v>
      </c>
      <c r="E287" s="57" t="s">
        <v>448</v>
      </c>
      <c r="F287" s="57" t="s">
        <v>138</v>
      </c>
      <c r="G287" s="58">
        <v>169076.3</v>
      </c>
      <c r="H287" s="58">
        <v>115680.8</v>
      </c>
      <c r="I287" s="132">
        <f t="shared" si="6"/>
        <v>68.419287623398432</v>
      </c>
    </row>
    <row r="288" spans="1:9" ht="22.5" x14ac:dyDescent="0.25">
      <c r="A288" s="56" t="s">
        <v>147</v>
      </c>
      <c r="B288" s="57">
        <v>945</v>
      </c>
      <c r="C288" s="57" t="s">
        <v>130</v>
      </c>
      <c r="D288" s="57" t="s">
        <v>144</v>
      </c>
      <c r="E288" s="57" t="s">
        <v>340</v>
      </c>
      <c r="F288" s="54" t="s">
        <v>123</v>
      </c>
      <c r="G288" s="58">
        <v>9604.5</v>
      </c>
      <c r="H288" s="58">
        <v>6289</v>
      </c>
      <c r="I288" s="132">
        <f t="shared" si="6"/>
        <v>65.47972304648863</v>
      </c>
    </row>
    <row r="289" spans="1:9" ht="22.5" x14ac:dyDescent="0.25">
      <c r="A289" s="56" t="s">
        <v>146</v>
      </c>
      <c r="B289" s="57">
        <v>945</v>
      </c>
      <c r="C289" s="57" t="s">
        <v>130</v>
      </c>
      <c r="D289" s="57" t="s">
        <v>144</v>
      </c>
      <c r="E289" s="57" t="s">
        <v>340</v>
      </c>
      <c r="F289" s="57" t="s">
        <v>123</v>
      </c>
      <c r="G289" s="58">
        <v>9604.5</v>
      </c>
      <c r="H289" s="58">
        <v>6289</v>
      </c>
      <c r="I289" s="132">
        <f t="shared" si="6"/>
        <v>65.47972304648863</v>
      </c>
    </row>
    <row r="290" spans="1:9" ht="45" x14ac:dyDescent="0.25">
      <c r="A290" s="56" t="s">
        <v>133</v>
      </c>
      <c r="B290" s="57">
        <v>945</v>
      </c>
      <c r="C290" s="57" t="s">
        <v>130</v>
      </c>
      <c r="D290" s="57" t="s">
        <v>144</v>
      </c>
      <c r="E290" s="57" t="s">
        <v>340</v>
      </c>
      <c r="F290" s="57" t="s">
        <v>134</v>
      </c>
      <c r="G290" s="58">
        <v>9604.5</v>
      </c>
      <c r="H290" s="58">
        <v>6289</v>
      </c>
      <c r="I290" s="132">
        <f t="shared" si="6"/>
        <v>65.47972304648863</v>
      </c>
    </row>
    <row r="291" spans="1:9" x14ac:dyDescent="0.25">
      <c r="A291" s="56" t="s">
        <v>135</v>
      </c>
      <c r="B291" s="57">
        <v>945</v>
      </c>
      <c r="C291" s="57" t="s">
        <v>130</v>
      </c>
      <c r="D291" s="57" t="s">
        <v>144</v>
      </c>
      <c r="E291" s="57" t="s">
        <v>340</v>
      </c>
      <c r="F291" s="57" t="s">
        <v>136</v>
      </c>
      <c r="G291" s="58">
        <v>9604.5</v>
      </c>
      <c r="H291" s="58">
        <v>6289</v>
      </c>
      <c r="I291" s="132">
        <f t="shared" si="6"/>
        <v>65.47972304648863</v>
      </c>
    </row>
    <row r="292" spans="1:9" ht="56.25" x14ac:dyDescent="0.25">
      <c r="A292" s="56" t="s">
        <v>137</v>
      </c>
      <c r="B292" s="57">
        <v>945</v>
      </c>
      <c r="C292" s="57" t="s">
        <v>130</v>
      </c>
      <c r="D292" s="57" t="s">
        <v>144</v>
      </c>
      <c r="E292" s="57" t="s">
        <v>340</v>
      </c>
      <c r="F292" s="57" t="s">
        <v>138</v>
      </c>
      <c r="G292" s="58">
        <v>9604.5</v>
      </c>
      <c r="H292" s="58">
        <v>6289</v>
      </c>
      <c r="I292" s="132">
        <f t="shared" si="6"/>
        <v>65.47972304648863</v>
      </c>
    </row>
    <row r="293" spans="1:9" ht="45" x14ac:dyDescent="0.25">
      <c r="A293" s="56" t="s">
        <v>417</v>
      </c>
      <c r="B293" s="57">
        <v>945</v>
      </c>
      <c r="C293" s="57" t="s">
        <v>130</v>
      </c>
      <c r="D293" s="57" t="s">
        <v>144</v>
      </c>
      <c r="E293" s="57"/>
      <c r="F293" s="57"/>
      <c r="G293" s="58">
        <f>G294+G297</f>
        <v>1102.8999999999999</v>
      </c>
      <c r="H293" s="58">
        <f>H294+H297</f>
        <v>0</v>
      </c>
      <c r="I293" s="132">
        <f t="shared" ref="I293:I347" si="9">H293*100/G293</f>
        <v>0</v>
      </c>
    </row>
    <row r="294" spans="1:9" ht="45" x14ac:dyDescent="0.25">
      <c r="A294" s="56" t="s">
        <v>133</v>
      </c>
      <c r="B294" s="57">
        <v>945</v>
      </c>
      <c r="C294" s="57" t="s">
        <v>130</v>
      </c>
      <c r="D294" s="57" t="s">
        <v>144</v>
      </c>
      <c r="E294" s="57" t="s">
        <v>418</v>
      </c>
      <c r="F294" s="57" t="s">
        <v>134</v>
      </c>
      <c r="G294" s="58">
        <v>55.1</v>
      </c>
      <c r="H294" s="58"/>
      <c r="I294" s="132">
        <f t="shared" si="9"/>
        <v>0</v>
      </c>
    </row>
    <row r="295" spans="1:9" x14ac:dyDescent="0.25">
      <c r="A295" s="56" t="s">
        <v>135</v>
      </c>
      <c r="B295" s="57">
        <v>945</v>
      </c>
      <c r="C295" s="57" t="s">
        <v>130</v>
      </c>
      <c r="D295" s="57" t="s">
        <v>144</v>
      </c>
      <c r="E295" s="57" t="s">
        <v>418</v>
      </c>
      <c r="F295" s="57" t="s">
        <v>136</v>
      </c>
      <c r="G295" s="58">
        <v>55.1</v>
      </c>
      <c r="H295" s="58"/>
      <c r="I295" s="147">
        <f>I296</f>
        <v>600</v>
      </c>
    </row>
    <row r="296" spans="1:9" ht="56.25" x14ac:dyDescent="0.25">
      <c r="A296" s="56" t="s">
        <v>137</v>
      </c>
      <c r="B296" s="57">
        <v>945</v>
      </c>
      <c r="C296" s="57" t="s">
        <v>130</v>
      </c>
      <c r="D296" s="57" t="s">
        <v>144</v>
      </c>
      <c r="E296" s="57" t="s">
        <v>418</v>
      </c>
      <c r="F296" s="57" t="s">
        <v>138</v>
      </c>
      <c r="G296" s="58">
        <v>55.1</v>
      </c>
      <c r="H296" s="58"/>
      <c r="I296" s="147">
        <f>I297+I299</f>
        <v>600</v>
      </c>
    </row>
    <row r="297" spans="1:9" ht="45" x14ac:dyDescent="0.25">
      <c r="A297" s="56" t="s">
        <v>133</v>
      </c>
      <c r="B297" s="57">
        <v>945</v>
      </c>
      <c r="C297" s="57" t="s">
        <v>130</v>
      </c>
      <c r="D297" s="57" t="s">
        <v>144</v>
      </c>
      <c r="E297" s="57" t="s">
        <v>419</v>
      </c>
      <c r="F297" s="57" t="s">
        <v>134</v>
      </c>
      <c r="G297" s="58">
        <v>1047.8</v>
      </c>
      <c r="H297" s="58"/>
      <c r="I297" s="147">
        <f t="shared" ref="I297:I299" si="10">I298+I300</f>
        <v>400</v>
      </c>
    </row>
    <row r="298" spans="1:9" x14ac:dyDescent="0.25">
      <c r="A298" s="56" t="s">
        <v>135</v>
      </c>
      <c r="B298" s="57">
        <v>945</v>
      </c>
      <c r="C298" s="57" t="s">
        <v>130</v>
      </c>
      <c r="D298" s="57" t="s">
        <v>144</v>
      </c>
      <c r="E298" s="57" t="s">
        <v>419</v>
      </c>
      <c r="F298" s="57" t="s">
        <v>136</v>
      </c>
      <c r="G298" s="58">
        <v>1047.8</v>
      </c>
      <c r="H298" s="58"/>
      <c r="I298" s="147">
        <f t="shared" si="10"/>
        <v>300</v>
      </c>
    </row>
    <row r="299" spans="1:9" ht="56.25" x14ac:dyDescent="0.25">
      <c r="A299" s="56" t="s">
        <v>137</v>
      </c>
      <c r="B299" s="57">
        <v>945</v>
      </c>
      <c r="C299" s="57" t="s">
        <v>130</v>
      </c>
      <c r="D299" s="57" t="s">
        <v>144</v>
      </c>
      <c r="E299" s="57" t="s">
        <v>419</v>
      </c>
      <c r="F299" s="57" t="s">
        <v>138</v>
      </c>
      <c r="G299" s="58">
        <v>1047.8</v>
      </c>
      <c r="H299" s="58"/>
      <c r="I299" s="147">
        <f t="shared" si="10"/>
        <v>200</v>
      </c>
    </row>
    <row r="300" spans="1:9" x14ac:dyDescent="0.25">
      <c r="A300" s="56" t="s">
        <v>148</v>
      </c>
      <c r="B300" s="57">
        <v>945</v>
      </c>
      <c r="C300" s="57" t="s">
        <v>130</v>
      </c>
      <c r="D300" s="57" t="s">
        <v>130</v>
      </c>
      <c r="E300" s="57" t="s">
        <v>341</v>
      </c>
      <c r="F300" s="169" t="s">
        <v>123</v>
      </c>
      <c r="G300" s="58">
        <f>G301</f>
        <v>3145.7</v>
      </c>
      <c r="H300" s="58">
        <f>H301</f>
        <v>3145.7</v>
      </c>
      <c r="I300" s="132">
        <f t="shared" si="9"/>
        <v>100</v>
      </c>
    </row>
    <row r="301" spans="1:9" ht="22.5" x14ac:dyDescent="0.25">
      <c r="A301" s="56" t="s">
        <v>149</v>
      </c>
      <c r="B301" s="57">
        <v>945</v>
      </c>
      <c r="C301" s="57" t="s">
        <v>130</v>
      </c>
      <c r="D301" s="57" t="s">
        <v>130</v>
      </c>
      <c r="E301" s="57" t="s">
        <v>341</v>
      </c>
      <c r="F301" s="57" t="s">
        <v>123</v>
      </c>
      <c r="G301" s="58">
        <f>G302</f>
        <v>3145.7</v>
      </c>
      <c r="H301" s="58">
        <f>H302</f>
        <v>3145.7</v>
      </c>
      <c r="I301" s="132">
        <f t="shared" si="9"/>
        <v>100</v>
      </c>
    </row>
    <row r="302" spans="1:9" x14ac:dyDescent="0.25">
      <c r="A302" s="56" t="s">
        <v>150</v>
      </c>
      <c r="B302" s="57">
        <v>945</v>
      </c>
      <c r="C302" s="57" t="s">
        <v>130</v>
      </c>
      <c r="D302" s="57" t="s">
        <v>130</v>
      </c>
      <c r="E302" s="57" t="s">
        <v>341</v>
      </c>
      <c r="F302" s="57" t="s">
        <v>123</v>
      </c>
      <c r="G302" s="58">
        <f>G303+G306</f>
        <v>3145.7</v>
      </c>
      <c r="H302" s="58">
        <f>H303+H306</f>
        <v>3145.7</v>
      </c>
      <c r="I302" s="132">
        <f t="shared" si="9"/>
        <v>100</v>
      </c>
    </row>
    <row r="303" spans="1:9" ht="45" x14ac:dyDescent="0.25">
      <c r="A303" s="56" t="s">
        <v>133</v>
      </c>
      <c r="B303" s="57">
        <v>945</v>
      </c>
      <c r="C303" s="57" t="s">
        <v>130</v>
      </c>
      <c r="D303" s="57" t="s">
        <v>130</v>
      </c>
      <c r="E303" s="57" t="s">
        <v>341</v>
      </c>
      <c r="F303" s="57">
        <v>600</v>
      </c>
      <c r="G303" s="58">
        <v>1738.7</v>
      </c>
      <c r="H303" s="58">
        <v>1738.7</v>
      </c>
      <c r="I303" s="132">
        <f t="shared" si="9"/>
        <v>100</v>
      </c>
    </row>
    <row r="304" spans="1:9" x14ac:dyDescent="0.25">
      <c r="A304" s="56" t="s">
        <v>135</v>
      </c>
      <c r="B304" s="57">
        <v>945</v>
      </c>
      <c r="C304" s="57" t="s">
        <v>130</v>
      </c>
      <c r="D304" s="57" t="s">
        <v>130</v>
      </c>
      <c r="E304" s="57" t="s">
        <v>341</v>
      </c>
      <c r="F304" s="57">
        <v>610</v>
      </c>
      <c r="G304" s="58">
        <v>1738.7</v>
      </c>
      <c r="H304" s="58">
        <v>1738.7</v>
      </c>
      <c r="I304" s="132">
        <f t="shared" si="9"/>
        <v>100</v>
      </c>
    </row>
    <row r="305" spans="1:9" ht="56.25" x14ac:dyDescent="0.25">
      <c r="A305" s="56" t="s">
        <v>137</v>
      </c>
      <c r="B305" s="57">
        <v>945</v>
      </c>
      <c r="C305" s="57" t="s">
        <v>130</v>
      </c>
      <c r="D305" s="57" t="s">
        <v>130</v>
      </c>
      <c r="E305" s="57" t="s">
        <v>341</v>
      </c>
      <c r="F305" s="57">
        <v>611</v>
      </c>
      <c r="G305" s="58">
        <v>1738.7</v>
      </c>
      <c r="H305" s="58">
        <v>1738.7</v>
      </c>
      <c r="I305" s="132">
        <f t="shared" si="9"/>
        <v>100</v>
      </c>
    </row>
    <row r="306" spans="1:9" ht="45" x14ac:dyDescent="0.25">
      <c r="A306" s="56" t="s">
        <v>133</v>
      </c>
      <c r="B306" s="57">
        <v>945</v>
      </c>
      <c r="C306" s="57" t="s">
        <v>130</v>
      </c>
      <c r="D306" s="57" t="s">
        <v>130</v>
      </c>
      <c r="E306" s="57" t="s">
        <v>449</v>
      </c>
      <c r="F306" s="57">
        <v>600</v>
      </c>
      <c r="G306" s="58">
        <v>1407</v>
      </c>
      <c r="H306" s="58">
        <v>1407</v>
      </c>
      <c r="I306" s="132">
        <f t="shared" si="9"/>
        <v>100</v>
      </c>
    </row>
    <row r="307" spans="1:9" x14ac:dyDescent="0.25">
      <c r="A307" s="56" t="s">
        <v>135</v>
      </c>
      <c r="B307" s="57">
        <v>945</v>
      </c>
      <c r="C307" s="57" t="s">
        <v>130</v>
      </c>
      <c r="D307" s="57" t="s">
        <v>130</v>
      </c>
      <c r="E307" s="57" t="s">
        <v>449</v>
      </c>
      <c r="F307" s="57">
        <v>610</v>
      </c>
      <c r="G307" s="58">
        <v>1407</v>
      </c>
      <c r="H307" s="58">
        <v>1407</v>
      </c>
      <c r="I307" s="132">
        <f t="shared" si="9"/>
        <v>100</v>
      </c>
    </row>
    <row r="308" spans="1:9" ht="56.25" x14ac:dyDescent="0.25">
      <c r="A308" s="56" t="s">
        <v>137</v>
      </c>
      <c r="B308" s="57">
        <v>945</v>
      </c>
      <c r="C308" s="57" t="s">
        <v>130</v>
      </c>
      <c r="D308" s="57" t="s">
        <v>130</v>
      </c>
      <c r="E308" s="57" t="s">
        <v>449</v>
      </c>
      <c r="F308" s="57">
        <v>611</v>
      </c>
      <c r="G308" s="58">
        <v>1407</v>
      </c>
      <c r="H308" s="58">
        <v>1407</v>
      </c>
      <c r="I308" s="132">
        <f t="shared" si="9"/>
        <v>100</v>
      </c>
    </row>
    <row r="309" spans="1:9" x14ac:dyDescent="0.25">
      <c r="A309" s="53" t="s">
        <v>247</v>
      </c>
      <c r="B309" s="54">
        <v>945</v>
      </c>
      <c r="C309" s="54">
        <v>10</v>
      </c>
      <c r="D309" s="54"/>
      <c r="E309" s="54"/>
      <c r="F309" s="54"/>
      <c r="G309" s="172">
        <f>G321+G311</f>
        <v>4644.6000000000004</v>
      </c>
      <c r="H309" s="172">
        <f>H321+H311</f>
        <v>1187</v>
      </c>
      <c r="I309" s="131">
        <f t="shared" si="9"/>
        <v>25.556560306592601</v>
      </c>
    </row>
    <row r="310" spans="1:9" x14ac:dyDescent="0.25">
      <c r="A310" s="53" t="s">
        <v>259</v>
      </c>
      <c r="B310" s="54">
        <v>945</v>
      </c>
      <c r="C310" s="54" t="s">
        <v>248</v>
      </c>
      <c r="D310" s="54" t="s">
        <v>113</v>
      </c>
      <c r="E310" s="54" t="s">
        <v>165</v>
      </c>
      <c r="F310" s="54" t="s">
        <v>123</v>
      </c>
      <c r="G310" s="172"/>
      <c r="H310" s="172"/>
      <c r="I310" s="132"/>
    </row>
    <row r="311" spans="1:9" ht="45" x14ac:dyDescent="0.25">
      <c r="A311" s="56" t="s">
        <v>402</v>
      </c>
      <c r="B311" s="57">
        <v>945</v>
      </c>
      <c r="C311" s="57" t="s">
        <v>248</v>
      </c>
      <c r="D311" s="57" t="s">
        <v>113</v>
      </c>
      <c r="E311" s="57" t="s">
        <v>403</v>
      </c>
      <c r="F311" s="57" t="s">
        <v>123</v>
      </c>
      <c r="G311" s="58">
        <v>1292</v>
      </c>
      <c r="H311" s="58"/>
      <c r="I311" s="132">
        <f t="shared" si="9"/>
        <v>0</v>
      </c>
    </row>
    <row r="312" spans="1:9" ht="22.5" x14ac:dyDescent="0.25">
      <c r="A312" s="56" t="s">
        <v>125</v>
      </c>
      <c r="B312" s="57">
        <v>945</v>
      </c>
      <c r="C312" s="57" t="s">
        <v>248</v>
      </c>
      <c r="D312" s="57" t="s">
        <v>113</v>
      </c>
      <c r="E312" s="57" t="s">
        <v>403</v>
      </c>
      <c r="F312" s="57"/>
      <c r="G312" s="58">
        <v>1292</v>
      </c>
      <c r="H312" s="58"/>
      <c r="I312" s="132">
        <f t="shared" si="9"/>
        <v>0</v>
      </c>
    </row>
    <row r="313" spans="1:9" ht="22.5" x14ac:dyDescent="0.25">
      <c r="A313" s="56" t="s">
        <v>251</v>
      </c>
      <c r="B313" s="57">
        <v>945</v>
      </c>
      <c r="C313" s="57" t="s">
        <v>248</v>
      </c>
      <c r="D313" s="57" t="s">
        <v>113</v>
      </c>
      <c r="E313" s="57" t="s">
        <v>403</v>
      </c>
      <c r="F313" s="57">
        <v>300</v>
      </c>
      <c r="G313" s="58">
        <v>1292</v>
      </c>
      <c r="H313" s="58"/>
      <c r="I313" s="132">
        <f t="shared" si="9"/>
        <v>0</v>
      </c>
    </row>
    <row r="314" spans="1:9" ht="22.5" x14ac:dyDescent="0.25">
      <c r="A314" s="56" t="s">
        <v>261</v>
      </c>
      <c r="B314" s="57">
        <v>945</v>
      </c>
      <c r="C314" s="57" t="s">
        <v>248</v>
      </c>
      <c r="D314" s="57" t="s">
        <v>113</v>
      </c>
      <c r="E314" s="57" t="s">
        <v>403</v>
      </c>
      <c r="F314" s="57">
        <v>310</v>
      </c>
      <c r="G314" s="58">
        <v>1292</v>
      </c>
      <c r="H314" s="58"/>
      <c r="I314" s="132">
        <f t="shared" si="9"/>
        <v>0</v>
      </c>
    </row>
    <row r="315" spans="1:9" ht="33.75" x14ac:dyDescent="0.25">
      <c r="A315" s="56" t="s">
        <v>252</v>
      </c>
      <c r="B315" s="57">
        <v>945</v>
      </c>
      <c r="C315" s="57" t="s">
        <v>248</v>
      </c>
      <c r="D315" s="57" t="s">
        <v>113</v>
      </c>
      <c r="E315" s="57" t="s">
        <v>403</v>
      </c>
      <c r="F315" s="57">
        <v>313</v>
      </c>
      <c r="G315" s="58">
        <v>1292</v>
      </c>
      <c r="H315" s="58"/>
      <c r="I315" s="132">
        <f t="shared" si="9"/>
        <v>0</v>
      </c>
    </row>
    <row r="316" spans="1:9" x14ac:dyDescent="0.25">
      <c r="A316" s="168" t="s">
        <v>259</v>
      </c>
      <c r="B316" s="57">
        <v>945</v>
      </c>
      <c r="C316" s="169" t="s">
        <v>248</v>
      </c>
      <c r="D316" s="169" t="s">
        <v>121</v>
      </c>
      <c r="E316" s="169" t="s">
        <v>165</v>
      </c>
      <c r="F316" s="169" t="s">
        <v>123</v>
      </c>
      <c r="G316" s="58">
        <v>3352.6</v>
      </c>
      <c r="H316" s="58">
        <v>1187</v>
      </c>
      <c r="I316" s="132">
        <f t="shared" si="9"/>
        <v>35.405357036330017</v>
      </c>
    </row>
    <row r="317" spans="1:9" ht="56.25" x14ac:dyDescent="0.25">
      <c r="A317" s="56" t="s">
        <v>260</v>
      </c>
      <c r="B317" s="57">
        <v>945</v>
      </c>
      <c r="C317" s="57" t="s">
        <v>248</v>
      </c>
      <c r="D317" s="57" t="s">
        <v>121</v>
      </c>
      <c r="E317" s="57" t="s">
        <v>404</v>
      </c>
      <c r="F317" s="57" t="s">
        <v>123</v>
      </c>
      <c r="G317" s="58">
        <v>3352.6</v>
      </c>
      <c r="H317" s="58">
        <v>1187</v>
      </c>
      <c r="I317" s="132">
        <f t="shared" si="9"/>
        <v>35.405357036330017</v>
      </c>
    </row>
    <row r="318" spans="1:9" ht="22.5" x14ac:dyDescent="0.25">
      <c r="A318" s="56" t="s">
        <v>125</v>
      </c>
      <c r="B318" s="57">
        <v>945</v>
      </c>
      <c r="C318" s="57" t="s">
        <v>248</v>
      </c>
      <c r="D318" s="57" t="s">
        <v>121</v>
      </c>
      <c r="E318" s="57" t="s">
        <v>404</v>
      </c>
      <c r="F318" s="57"/>
      <c r="G318" s="58">
        <v>3352.6</v>
      </c>
      <c r="H318" s="58">
        <v>1187</v>
      </c>
      <c r="I318" s="132">
        <f t="shared" si="9"/>
        <v>35.405357036330017</v>
      </c>
    </row>
    <row r="319" spans="1:9" ht="22.5" x14ac:dyDescent="0.25">
      <c r="A319" s="56" t="s">
        <v>251</v>
      </c>
      <c r="B319" s="57">
        <v>945</v>
      </c>
      <c r="C319" s="57" t="s">
        <v>248</v>
      </c>
      <c r="D319" s="57" t="s">
        <v>121</v>
      </c>
      <c r="E319" s="57" t="s">
        <v>404</v>
      </c>
      <c r="F319" s="57">
        <v>300</v>
      </c>
      <c r="G319" s="58">
        <v>3352.6</v>
      </c>
      <c r="H319" s="58">
        <v>1187</v>
      </c>
      <c r="I319" s="132">
        <f t="shared" si="9"/>
        <v>35.405357036330017</v>
      </c>
    </row>
    <row r="320" spans="1:9" ht="22.5" x14ac:dyDescent="0.25">
      <c r="A320" s="56" t="s">
        <v>261</v>
      </c>
      <c r="B320" s="57">
        <v>945</v>
      </c>
      <c r="C320" s="57" t="s">
        <v>248</v>
      </c>
      <c r="D320" s="57" t="s">
        <v>121</v>
      </c>
      <c r="E320" s="57" t="s">
        <v>404</v>
      </c>
      <c r="F320" s="57">
        <v>310</v>
      </c>
      <c r="G320" s="58">
        <v>3352.6</v>
      </c>
      <c r="H320" s="58">
        <v>1187</v>
      </c>
      <c r="I320" s="132">
        <f t="shared" si="9"/>
        <v>35.405357036330017</v>
      </c>
    </row>
    <row r="321" spans="1:9" ht="33.75" x14ac:dyDescent="0.25">
      <c r="A321" s="56" t="s">
        <v>252</v>
      </c>
      <c r="B321" s="57">
        <v>945</v>
      </c>
      <c r="C321" s="57" t="s">
        <v>248</v>
      </c>
      <c r="D321" s="57" t="s">
        <v>121</v>
      </c>
      <c r="E321" s="57" t="s">
        <v>404</v>
      </c>
      <c r="F321" s="57">
        <v>313</v>
      </c>
      <c r="G321" s="58">
        <v>3352.6</v>
      </c>
      <c r="H321" s="58">
        <v>1187</v>
      </c>
      <c r="I321" s="132">
        <f t="shared" si="9"/>
        <v>35.405357036330017</v>
      </c>
    </row>
    <row r="322" spans="1:9" ht="21" x14ac:dyDescent="0.25">
      <c r="A322" s="53" t="s">
        <v>268</v>
      </c>
      <c r="B322" s="54">
        <v>945</v>
      </c>
      <c r="C322" s="54" t="s">
        <v>269</v>
      </c>
      <c r="D322" s="54" t="s">
        <v>215</v>
      </c>
      <c r="E322" s="54" t="s">
        <v>165</v>
      </c>
      <c r="F322" s="54" t="s">
        <v>123</v>
      </c>
      <c r="G322" s="55">
        <v>100</v>
      </c>
      <c r="H322" s="55"/>
      <c r="I322" s="131">
        <f t="shared" si="9"/>
        <v>0</v>
      </c>
    </row>
    <row r="323" spans="1:9" x14ac:dyDescent="0.25">
      <c r="A323" s="56" t="s">
        <v>271</v>
      </c>
      <c r="B323" s="57">
        <v>945</v>
      </c>
      <c r="C323" s="57" t="s">
        <v>269</v>
      </c>
      <c r="D323" s="57" t="s">
        <v>153</v>
      </c>
      <c r="E323" s="57" t="s">
        <v>410</v>
      </c>
      <c r="F323" s="57" t="s">
        <v>123</v>
      </c>
      <c r="G323" s="58">
        <v>100</v>
      </c>
      <c r="H323" s="58"/>
      <c r="I323" s="132">
        <f t="shared" si="9"/>
        <v>0</v>
      </c>
    </row>
    <row r="324" spans="1:9" x14ac:dyDescent="0.25">
      <c r="A324" s="56" t="s">
        <v>272</v>
      </c>
      <c r="B324" s="57">
        <v>945</v>
      </c>
      <c r="C324" s="57" t="s">
        <v>269</v>
      </c>
      <c r="D324" s="57" t="s">
        <v>153</v>
      </c>
      <c r="E324" s="57" t="s">
        <v>410</v>
      </c>
      <c r="F324" s="57" t="s">
        <v>123</v>
      </c>
      <c r="G324" s="58">
        <v>100</v>
      </c>
      <c r="H324" s="58"/>
      <c r="I324" s="132">
        <f t="shared" si="9"/>
        <v>0</v>
      </c>
    </row>
    <row r="325" spans="1:9" ht="22.5" x14ac:dyDescent="0.25">
      <c r="A325" s="56" t="s">
        <v>273</v>
      </c>
      <c r="B325" s="57">
        <v>945</v>
      </c>
      <c r="C325" s="57" t="s">
        <v>269</v>
      </c>
      <c r="D325" s="57" t="s">
        <v>153</v>
      </c>
      <c r="E325" s="57" t="s">
        <v>410</v>
      </c>
      <c r="F325" s="57" t="s">
        <v>274</v>
      </c>
      <c r="G325" s="58">
        <v>100</v>
      </c>
      <c r="H325" s="58"/>
      <c r="I325" s="132">
        <f t="shared" si="9"/>
        <v>0</v>
      </c>
    </row>
    <row r="326" spans="1:9" ht="22.5" x14ac:dyDescent="0.25">
      <c r="A326" s="56" t="s">
        <v>275</v>
      </c>
      <c r="B326" s="57">
        <v>945</v>
      </c>
      <c r="C326" s="57" t="s">
        <v>269</v>
      </c>
      <c r="D326" s="57" t="s">
        <v>153</v>
      </c>
      <c r="E326" s="57" t="s">
        <v>410</v>
      </c>
      <c r="F326" s="57" t="s">
        <v>276</v>
      </c>
      <c r="G326" s="58">
        <v>100</v>
      </c>
      <c r="H326" s="58"/>
      <c r="I326" s="132">
        <f t="shared" si="9"/>
        <v>0</v>
      </c>
    </row>
    <row r="327" spans="1:9" ht="31.5" x14ac:dyDescent="0.25">
      <c r="A327" s="168" t="s">
        <v>277</v>
      </c>
      <c r="B327" s="54">
        <v>945</v>
      </c>
      <c r="C327" s="169" t="s">
        <v>278</v>
      </c>
      <c r="D327" s="169" t="s">
        <v>215</v>
      </c>
      <c r="E327" s="169" t="s">
        <v>165</v>
      </c>
      <c r="F327" s="169" t="s">
        <v>123</v>
      </c>
      <c r="G327" s="172">
        <f>G328</f>
        <v>10429.6</v>
      </c>
      <c r="H327" s="172">
        <f>H328</f>
        <v>5548.3</v>
      </c>
      <c r="I327" s="131">
        <f t="shared" si="9"/>
        <v>53.197629822811997</v>
      </c>
    </row>
    <row r="328" spans="1:9" ht="31.5" x14ac:dyDescent="0.25">
      <c r="A328" s="168" t="s">
        <v>279</v>
      </c>
      <c r="B328" s="54">
        <v>945</v>
      </c>
      <c r="C328" s="169" t="s">
        <v>278</v>
      </c>
      <c r="D328" s="169" t="s">
        <v>153</v>
      </c>
      <c r="E328" s="169" t="s">
        <v>165</v>
      </c>
      <c r="F328" s="169" t="s">
        <v>123</v>
      </c>
      <c r="G328" s="172">
        <v>10429.6</v>
      </c>
      <c r="H328" s="172">
        <v>5548.3</v>
      </c>
      <c r="I328" s="131">
        <f t="shared" si="9"/>
        <v>53.197629822811997</v>
      </c>
    </row>
    <row r="329" spans="1:9" x14ac:dyDescent="0.25">
      <c r="A329" s="56" t="s">
        <v>280</v>
      </c>
      <c r="B329" s="57">
        <v>945</v>
      </c>
      <c r="C329" s="57" t="s">
        <v>278</v>
      </c>
      <c r="D329" s="57" t="s">
        <v>153</v>
      </c>
      <c r="E329" s="57" t="s">
        <v>411</v>
      </c>
      <c r="F329" s="57" t="s">
        <v>123</v>
      </c>
      <c r="G329" s="58">
        <v>10429.6</v>
      </c>
      <c r="H329" s="58">
        <v>5548.3</v>
      </c>
      <c r="I329" s="132">
        <f t="shared" si="9"/>
        <v>53.197629822811997</v>
      </c>
    </row>
    <row r="330" spans="1:9" ht="33.75" x14ac:dyDescent="0.25">
      <c r="A330" s="56" t="s">
        <v>281</v>
      </c>
      <c r="B330" s="57">
        <v>945</v>
      </c>
      <c r="C330" s="57" t="s">
        <v>278</v>
      </c>
      <c r="D330" s="57" t="s">
        <v>153</v>
      </c>
      <c r="E330" s="57" t="s">
        <v>411</v>
      </c>
      <c r="F330" s="57" t="s">
        <v>282</v>
      </c>
      <c r="G330" s="58">
        <v>10429.6</v>
      </c>
      <c r="H330" s="58">
        <v>5548.3</v>
      </c>
      <c r="I330" s="132">
        <f t="shared" si="9"/>
        <v>53.197629822811997</v>
      </c>
    </row>
    <row r="331" spans="1:9" ht="33.75" x14ac:dyDescent="0.25">
      <c r="A331" s="56" t="s">
        <v>283</v>
      </c>
      <c r="B331" s="57">
        <v>945</v>
      </c>
      <c r="C331" s="57" t="s">
        <v>278</v>
      </c>
      <c r="D331" s="57" t="s">
        <v>153</v>
      </c>
      <c r="E331" s="57" t="s">
        <v>411</v>
      </c>
      <c r="F331" s="57" t="s">
        <v>284</v>
      </c>
      <c r="G331" s="58">
        <v>10429.6</v>
      </c>
      <c r="H331" s="58">
        <v>5548.3</v>
      </c>
      <c r="I331" s="132">
        <f t="shared" si="9"/>
        <v>53.197629822811997</v>
      </c>
    </row>
    <row r="332" spans="1:9" ht="28.5" x14ac:dyDescent="0.25">
      <c r="A332" s="66" t="s">
        <v>293</v>
      </c>
      <c r="B332" s="67"/>
      <c r="C332" s="67"/>
      <c r="D332" s="67"/>
      <c r="E332" s="67"/>
      <c r="F332" s="67"/>
      <c r="G332" s="173">
        <f>G333</f>
        <v>51608.1</v>
      </c>
      <c r="H332" s="173">
        <f>H333</f>
        <v>24048.41</v>
      </c>
      <c r="I332" s="130">
        <f t="shared" si="9"/>
        <v>46.598130913558144</v>
      </c>
    </row>
    <row r="333" spans="1:9" x14ac:dyDescent="0.25">
      <c r="A333" s="168" t="s">
        <v>247</v>
      </c>
      <c r="B333" s="169" t="s">
        <v>294</v>
      </c>
      <c r="C333" s="169" t="s">
        <v>248</v>
      </c>
      <c r="D333" s="169" t="s">
        <v>215</v>
      </c>
      <c r="E333" s="169" t="s">
        <v>165</v>
      </c>
      <c r="F333" s="169" t="s">
        <v>123</v>
      </c>
      <c r="G333" s="172">
        <f>G334+G363</f>
        <v>51608.1</v>
      </c>
      <c r="H333" s="172">
        <f>H334+H363</f>
        <v>24048.41</v>
      </c>
      <c r="I333" s="132">
        <f t="shared" si="9"/>
        <v>46.598130913558144</v>
      </c>
    </row>
    <row r="334" spans="1:9" x14ac:dyDescent="0.25">
      <c r="A334" s="168" t="s">
        <v>249</v>
      </c>
      <c r="B334" s="54" t="s">
        <v>294</v>
      </c>
      <c r="C334" s="169" t="s">
        <v>248</v>
      </c>
      <c r="D334" s="169" t="s">
        <v>113</v>
      </c>
      <c r="E334" s="169" t="s">
        <v>165</v>
      </c>
      <c r="F334" s="169" t="s">
        <v>123</v>
      </c>
      <c r="G334" s="172">
        <f>G335+G339+G343+G347+G351+G355+G359</f>
        <v>48872.1</v>
      </c>
      <c r="H334" s="172">
        <f>H335+H339+H343+H347+H351+H355+H359</f>
        <v>22275.88</v>
      </c>
      <c r="I334" s="131">
        <f t="shared" si="9"/>
        <v>45.579952570075768</v>
      </c>
    </row>
    <row r="335" spans="1:9" ht="22.5" x14ac:dyDescent="0.25">
      <c r="A335" s="56" t="s">
        <v>250</v>
      </c>
      <c r="B335" s="57" t="s">
        <v>294</v>
      </c>
      <c r="C335" s="57" t="s">
        <v>248</v>
      </c>
      <c r="D335" s="57" t="s">
        <v>113</v>
      </c>
      <c r="E335" s="57" t="s">
        <v>395</v>
      </c>
      <c r="F335" s="57"/>
      <c r="G335" s="58">
        <f>G338</f>
        <v>155</v>
      </c>
      <c r="H335" s="58">
        <f>H338</f>
        <v>73.400000000000006</v>
      </c>
      <c r="I335" s="132">
        <f t="shared" si="9"/>
        <v>47.354838709677423</v>
      </c>
    </row>
    <row r="336" spans="1:9" ht="22.5" x14ac:dyDescent="0.25">
      <c r="A336" s="56" t="s">
        <v>125</v>
      </c>
      <c r="B336" s="57" t="s">
        <v>294</v>
      </c>
      <c r="C336" s="57" t="s">
        <v>248</v>
      </c>
      <c r="D336" s="57" t="s">
        <v>113</v>
      </c>
      <c r="E336" s="57" t="s">
        <v>395</v>
      </c>
      <c r="F336" s="57">
        <v>300</v>
      </c>
      <c r="G336" s="58">
        <v>155</v>
      </c>
      <c r="H336" s="58">
        <v>73.400000000000006</v>
      </c>
      <c r="I336" s="132">
        <f t="shared" si="9"/>
        <v>47.354838709677423</v>
      </c>
    </row>
    <row r="337" spans="1:9" ht="22.5" x14ac:dyDescent="0.25">
      <c r="A337" s="56" t="s">
        <v>251</v>
      </c>
      <c r="B337" s="57" t="s">
        <v>294</v>
      </c>
      <c r="C337" s="57" t="s">
        <v>248</v>
      </c>
      <c r="D337" s="57" t="s">
        <v>113</v>
      </c>
      <c r="E337" s="57" t="s">
        <v>395</v>
      </c>
      <c r="F337" s="57">
        <v>310</v>
      </c>
      <c r="G337" s="58">
        <v>155</v>
      </c>
      <c r="H337" s="58">
        <v>73.400000000000006</v>
      </c>
      <c r="I337" s="132">
        <f t="shared" si="9"/>
        <v>47.354838709677423</v>
      </c>
    </row>
    <row r="338" spans="1:9" ht="33.75" x14ac:dyDescent="0.25">
      <c r="A338" s="56" t="s">
        <v>252</v>
      </c>
      <c r="B338" s="57" t="s">
        <v>294</v>
      </c>
      <c r="C338" s="57" t="s">
        <v>248</v>
      </c>
      <c r="D338" s="57" t="s">
        <v>113</v>
      </c>
      <c r="E338" s="57" t="s">
        <v>395</v>
      </c>
      <c r="F338" s="57">
        <v>313</v>
      </c>
      <c r="G338" s="58">
        <v>155</v>
      </c>
      <c r="H338" s="58">
        <v>73.400000000000006</v>
      </c>
      <c r="I338" s="132">
        <f t="shared" si="9"/>
        <v>47.354838709677423</v>
      </c>
    </row>
    <row r="339" spans="1:9" ht="78.75" x14ac:dyDescent="0.25">
      <c r="A339" s="56" t="s">
        <v>253</v>
      </c>
      <c r="B339" s="57" t="s">
        <v>294</v>
      </c>
      <c r="C339" s="57" t="s">
        <v>248</v>
      </c>
      <c r="D339" s="57" t="s">
        <v>113</v>
      </c>
      <c r="E339" s="57" t="s">
        <v>396</v>
      </c>
      <c r="F339" s="57"/>
      <c r="G339" s="58">
        <v>208</v>
      </c>
      <c r="H339" s="58"/>
      <c r="I339" s="132">
        <f t="shared" si="9"/>
        <v>0</v>
      </c>
    </row>
    <row r="340" spans="1:9" ht="22.5" x14ac:dyDescent="0.25">
      <c r="A340" s="56" t="s">
        <v>125</v>
      </c>
      <c r="B340" s="57" t="s">
        <v>294</v>
      </c>
      <c r="C340" s="57" t="s">
        <v>248</v>
      </c>
      <c r="D340" s="57" t="s">
        <v>113</v>
      </c>
      <c r="E340" s="57" t="s">
        <v>396</v>
      </c>
      <c r="F340" s="57">
        <v>300</v>
      </c>
      <c r="G340" s="58">
        <v>208</v>
      </c>
      <c r="H340" s="58"/>
      <c r="I340" s="132">
        <f t="shared" si="9"/>
        <v>0</v>
      </c>
    </row>
    <row r="341" spans="1:9" ht="22.5" x14ac:dyDescent="0.25">
      <c r="A341" s="56" t="s">
        <v>251</v>
      </c>
      <c r="B341" s="57" t="s">
        <v>294</v>
      </c>
      <c r="C341" s="57" t="s">
        <v>248</v>
      </c>
      <c r="D341" s="57" t="s">
        <v>113</v>
      </c>
      <c r="E341" s="57" t="s">
        <v>396</v>
      </c>
      <c r="F341" s="57">
        <v>310</v>
      </c>
      <c r="G341" s="58">
        <v>208</v>
      </c>
      <c r="H341" s="58"/>
      <c r="I341" s="132">
        <f t="shared" si="9"/>
        <v>0</v>
      </c>
    </row>
    <row r="342" spans="1:9" ht="33.75" x14ac:dyDescent="0.25">
      <c r="A342" s="56" t="s">
        <v>252</v>
      </c>
      <c r="B342" s="57" t="s">
        <v>294</v>
      </c>
      <c r="C342" s="57" t="s">
        <v>248</v>
      </c>
      <c r="D342" s="57" t="s">
        <v>113</v>
      </c>
      <c r="E342" s="57" t="s">
        <v>396</v>
      </c>
      <c r="F342" s="57">
        <v>313</v>
      </c>
      <c r="G342" s="58">
        <v>208</v>
      </c>
      <c r="H342" s="58"/>
      <c r="I342" s="132">
        <f t="shared" si="9"/>
        <v>0</v>
      </c>
    </row>
    <row r="343" spans="1:9" ht="22.5" x14ac:dyDescent="0.25">
      <c r="A343" s="56" t="s">
        <v>254</v>
      </c>
      <c r="B343" s="57" t="s">
        <v>294</v>
      </c>
      <c r="C343" s="57" t="s">
        <v>248</v>
      </c>
      <c r="D343" s="57" t="s">
        <v>113</v>
      </c>
      <c r="E343" s="57" t="s">
        <v>397</v>
      </c>
      <c r="F343" s="57" t="s">
        <v>123</v>
      </c>
      <c r="G343" s="58">
        <v>4359.1000000000004</v>
      </c>
      <c r="H343" s="58">
        <v>1969.8</v>
      </c>
      <c r="I343" s="132">
        <f t="shared" si="9"/>
        <v>45.188226927576792</v>
      </c>
    </row>
    <row r="344" spans="1:9" ht="22.5" x14ac:dyDescent="0.25">
      <c r="A344" s="56" t="s">
        <v>125</v>
      </c>
      <c r="B344" s="57" t="s">
        <v>294</v>
      </c>
      <c r="C344" s="57" t="s">
        <v>248</v>
      </c>
      <c r="D344" s="57" t="s">
        <v>113</v>
      </c>
      <c r="E344" s="57" t="s">
        <v>397</v>
      </c>
      <c r="F344" s="57">
        <v>300</v>
      </c>
      <c r="G344" s="58">
        <v>4359.1000000000004</v>
      </c>
      <c r="H344" s="58">
        <v>1969.8</v>
      </c>
      <c r="I344" s="132">
        <f t="shared" si="9"/>
        <v>45.188226927576792</v>
      </c>
    </row>
    <row r="345" spans="1:9" ht="22.5" x14ac:dyDescent="0.25">
      <c r="A345" s="56" t="s">
        <v>251</v>
      </c>
      <c r="B345" s="57" t="s">
        <v>294</v>
      </c>
      <c r="C345" s="57" t="s">
        <v>248</v>
      </c>
      <c r="D345" s="57" t="s">
        <v>113</v>
      </c>
      <c r="E345" s="57" t="s">
        <v>397</v>
      </c>
      <c r="F345" s="57">
        <v>310</v>
      </c>
      <c r="G345" s="58">
        <v>4359.1000000000004</v>
      </c>
      <c r="H345" s="58">
        <v>1969.8</v>
      </c>
      <c r="I345" s="132">
        <f t="shared" si="9"/>
        <v>45.188226927576792</v>
      </c>
    </row>
    <row r="346" spans="1:9" ht="33.75" x14ac:dyDescent="0.25">
      <c r="A346" s="56" t="s">
        <v>252</v>
      </c>
      <c r="B346" s="57" t="s">
        <v>294</v>
      </c>
      <c r="C346" s="57" t="s">
        <v>248</v>
      </c>
      <c r="D346" s="57" t="s">
        <v>113</v>
      </c>
      <c r="E346" s="57" t="s">
        <v>397</v>
      </c>
      <c r="F346" s="57">
        <v>313</v>
      </c>
      <c r="G346" s="58">
        <v>4359.1000000000004</v>
      </c>
      <c r="H346" s="58">
        <v>1969.8</v>
      </c>
      <c r="I346" s="132">
        <f t="shared" si="9"/>
        <v>45.188226927576792</v>
      </c>
    </row>
    <row r="347" spans="1:9" ht="22.5" x14ac:dyDescent="0.25">
      <c r="A347" s="56" t="s">
        <v>255</v>
      </c>
      <c r="B347" s="57" t="s">
        <v>294</v>
      </c>
      <c r="C347" s="57" t="s">
        <v>248</v>
      </c>
      <c r="D347" s="57" t="s">
        <v>113</v>
      </c>
      <c r="E347" s="57" t="s">
        <v>398</v>
      </c>
      <c r="F347" s="57"/>
      <c r="G347" s="58">
        <v>6744</v>
      </c>
      <c r="H347" s="58">
        <v>4128.6000000000004</v>
      </c>
      <c r="I347" s="132">
        <f t="shared" si="9"/>
        <v>61.218861209964423</v>
      </c>
    </row>
    <row r="348" spans="1:9" ht="22.5" x14ac:dyDescent="0.25">
      <c r="A348" s="56" t="s">
        <v>125</v>
      </c>
      <c r="B348" s="57" t="s">
        <v>294</v>
      </c>
      <c r="C348" s="57" t="s">
        <v>248</v>
      </c>
      <c r="D348" s="57" t="s">
        <v>113</v>
      </c>
      <c r="E348" s="57" t="s">
        <v>398</v>
      </c>
      <c r="F348" s="57">
        <v>300</v>
      </c>
      <c r="G348" s="58">
        <v>6744</v>
      </c>
      <c r="H348" s="58">
        <v>4128.6000000000004</v>
      </c>
      <c r="I348" s="132">
        <f t="shared" ref="I348:I411" si="11">H348*100/G348</f>
        <v>61.218861209964423</v>
      </c>
    </row>
    <row r="349" spans="1:9" ht="22.5" x14ac:dyDescent="0.25">
      <c r="A349" s="56" t="s">
        <v>251</v>
      </c>
      <c r="B349" s="57" t="s">
        <v>294</v>
      </c>
      <c r="C349" s="57" t="s">
        <v>248</v>
      </c>
      <c r="D349" s="57" t="s">
        <v>113</v>
      </c>
      <c r="E349" s="57" t="s">
        <v>398</v>
      </c>
      <c r="F349" s="57">
        <v>310</v>
      </c>
      <c r="G349" s="58">
        <v>6744</v>
      </c>
      <c r="H349" s="58">
        <v>4128.6000000000004</v>
      </c>
      <c r="I349" s="132">
        <f t="shared" si="11"/>
        <v>61.218861209964423</v>
      </c>
    </row>
    <row r="350" spans="1:9" ht="33.75" x14ac:dyDescent="0.25">
      <c r="A350" s="56" t="s">
        <v>252</v>
      </c>
      <c r="B350" s="57" t="s">
        <v>294</v>
      </c>
      <c r="C350" s="57" t="s">
        <v>248</v>
      </c>
      <c r="D350" s="57" t="s">
        <v>113</v>
      </c>
      <c r="E350" s="57" t="s">
        <v>398</v>
      </c>
      <c r="F350" s="57">
        <v>313</v>
      </c>
      <c r="G350" s="58">
        <v>6744</v>
      </c>
      <c r="H350" s="58">
        <v>4128.6000000000004</v>
      </c>
      <c r="I350" s="132">
        <f t="shared" si="11"/>
        <v>61.218861209964423</v>
      </c>
    </row>
    <row r="351" spans="1:9" x14ac:dyDescent="0.25">
      <c r="A351" s="56" t="s">
        <v>256</v>
      </c>
      <c r="B351" s="57" t="s">
        <v>294</v>
      </c>
      <c r="C351" s="57" t="s">
        <v>248</v>
      </c>
      <c r="D351" s="57" t="s">
        <v>113</v>
      </c>
      <c r="E351" s="57" t="s">
        <v>399</v>
      </c>
      <c r="F351" s="57" t="s">
        <v>123</v>
      </c>
      <c r="G351" s="58">
        <v>7378</v>
      </c>
      <c r="H351" s="58">
        <v>3511.23</v>
      </c>
      <c r="I351" s="132">
        <f t="shared" si="11"/>
        <v>47.590539441583083</v>
      </c>
    </row>
    <row r="352" spans="1:9" ht="22.5" x14ac:dyDescent="0.25">
      <c r="A352" s="56" t="s">
        <v>125</v>
      </c>
      <c r="B352" s="57" t="s">
        <v>294</v>
      </c>
      <c r="C352" s="57" t="s">
        <v>248</v>
      </c>
      <c r="D352" s="57" t="s">
        <v>113</v>
      </c>
      <c r="E352" s="57" t="s">
        <v>399</v>
      </c>
      <c r="F352" s="57">
        <v>300</v>
      </c>
      <c r="G352" s="58">
        <v>7378</v>
      </c>
      <c r="H352" s="58">
        <v>3511.2</v>
      </c>
      <c r="I352" s="132">
        <f t="shared" si="11"/>
        <v>47.590132827324481</v>
      </c>
    </row>
    <row r="353" spans="1:9" ht="22.5" x14ac:dyDescent="0.25">
      <c r="A353" s="56" t="s">
        <v>251</v>
      </c>
      <c r="B353" s="57" t="s">
        <v>294</v>
      </c>
      <c r="C353" s="57" t="s">
        <v>248</v>
      </c>
      <c r="D353" s="57" t="s">
        <v>113</v>
      </c>
      <c r="E353" s="57" t="s">
        <v>399</v>
      </c>
      <c r="F353" s="57">
        <v>310</v>
      </c>
      <c r="G353" s="58">
        <v>7378</v>
      </c>
      <c r="H353" s="58">
        <v>3511.2</v>
      </c>
      <c r="I353" s="132">
        <f t="shared" si="11"/>
        <v>47.590132827324481</v>
      </c>
    </row>
    <row r="354" spans="1:9" ht="33.75" x14ac:dyDescent="0.25">
      <c r="A354" s="56" t="s">
        <v>252</v>
      </c>
      <c r="B354" s="57" t="s">
        <v>294</v>
      </c>
      <c r="C354" s="57" t="s">
        <v>248</v>
      </c>
      <c r="D354" s="57" t="s">
        <v>113</v>
      </c>
      <c r="E354" s="57" t="s">
        <v>399</v>
      </c>
      <c r="F354" s="57">
        <v>313</v>
      </c>
      <c r="G354" s="58">
        <v>7378</v>
      </c>
      <c r="H354" s="58">
        <v>3511.2</v>
      </c>
      <c r="I354" s="132">
        <f t="shared" si="11"/>
        <v>47.590132827324481</v>
      </c>
    </row>
    <row r="355" spans="1:9" ht="22.5" x14ac:dyDescent="0.25">
      <c r="A355" s="56" t="s">
        <v>257</v>
      </c>
      <c r="B355" s="57" t="s">
        <v>294</v>
      </c>
      <c r="C355" s="57" t="s">
        <v>248</v>
      </c>
      <c r="D355" s="57" t="s">
        <v>113</v>
      </c>
      <c r="E355" s="57" t="s">
        <v>400</v>
      </c>
      <c r="F355" s="57" t="s">
        <v>123</v>
      </c>
      <c r="G355" s="58">
        <v>3072</v>
      </c>
      <c r="H355" s="58">
        <v>1522.84</v>
      </c>
      <c r="I355" s="132">
        <f t="shared" si="11"/>
        <v>49.571614583333336</v>
      </c>
    </row>
    <row r="356" spans="1:9" ht="22.5" x14ac:dyDescent="0.25">
      <c r="A356" s="56" t="s">
        <v>125</v>
      </c>
      <c r="B356" s="57" t="s">
        <v>294</v>
      </c>
      <c r="C356" s="57" t="s">
        <v>248</v>
      </c>
      <c r="D356" s="57" t="s">
        <v>113</v>
      </c>
      <c r="E356" s="57" t="s">
        <v>400</v>
      </c>
      <c r="F356" s="57">
        <v>300</v>
      </c>
      <c r="G356" s="58">
        <v>3072</v>
      </c>
      <c r="H356" s="58">
        <v>1522.8</v>
      </c>
      <c r="I356" s="132">
        <f t="shared" si="11"/>
        <v>49.5703125</v>
      </c>
    </row>
    <row r="357" spans="1:9" ht="22.5" x14ac:dyDescent="0.25">
      <c r="A357" s="56" t="s">
        <v>251</v>
      </c>
      <c r="B357" s="57" t="s">
        <v>294</v>
      </c>
      <c r="C357" s="57" t="s">
        <v>248</v>
      </c>
      <c r="D357" s="57" t="s">
        <v>113</v>
      </c>
      <c r="E357" s="57" t="s">
        <v>400</v>
      </c>
      <c r="F357" s="57">
        <v>310</v>
      </c>
      <c r="G357" s="58">
        <v>3072</v>
      </c>
      <c r="H357" s="58">
        <v>1522.8</v>
      </c>
      <c r="I357" s="132">
        <f t="shared" si="11"/>
        <v>49.5703125</v>
      </c>
    </row>
    <row r="358" spans="1:9" ht="33.75" x14ac:dyDescent="0.25">
      <c r="A358" s="56" t="s">
        <v>252</v>
      </c>
      <c r="B358" s="57" t="s">
        <v>294</v>
      </c>
      <c r="C358" s="57" t="s">
        <v>248</v>
      </c>
      <c r="D358" s="57" t="s">
        <v>113</v>
      </c>
      <c r="E358" s="57" t="s">
        <v>400</v>
      </c>
      <c r="F358" s="57">
        <v>313</v>
      </c>
      <c r="G358" s="58">
        <v>3072</v>
      </c>
      <c r="H358" s="58">
        <v>1522.8</v>
      </c>
      <c r="I358" s="132">
        <f t="shared" si="11"/>
        <v>49.5703125</v>
      </c>
    </row>
    <row r="359" spans="1:9" ht="56.25" x14ac:dyDescent="0.25">
      <c r="A359" s="56" t="s">
        <v>258</v>
      </c>
      <c r="B359" s="57" t="s">
        <v>294</v>
      </c>
      <c r="C359" s="57" t="s">
        <v>248</v>
      </c>
      <c r="D359" s="57" t="s">
        <v>113</v>
      </c>
      <c r="E359" s="57" t="s">
        <v>401</v>
      </c>
      <c r="F359" s="57"/>
      <c r="G359" s="58">
        <v>26956</v>
      </c>
      <c r="H359" s="58">
        <v>11070.01</v>
      </c>
      <c r="I359" s="132">
        <f t="shared" si="11"/>
        <v>41.066960973438192</v>
      </c>
    </row>
    <row r="360" spans="1:9" ht="22.5" x14ac:dyDescent="0.25">
      <c r="A360" s="56" t="s">
        <v>125</v>
      </c>
      <c r="B360" s="57" t="s">
        <v>294</v>
      </c>
      <c r="C360" s="57" t="s">
        <v>248</v>
      </c>
      <c r="D360" s="57" t="s">
        <v>113</v>
      </c>
      <c r="E360" s="57" t="s">
        <v>401</v>
      </c>
      <c r="F360" s="57">
        <v>300</v>
      </c>
      <c r="G360" s="58">
        <v>26956</v>
      </c>
      <c r="H360" s="58">
        <v>11070</v>
      </c>
      <c r="I360" s="132">
        <f t="shared" si="11"/>
        <v>41.066923875945989</v>
      </c>
    </row>
    <row r="361" spans="1:9" ht="22.5" x14ac:dyDescent="0.25">
      <c r="A361" s="56" t="s">
        <v>251</v>
      </c>
      <c r="B361" s="57" t="s">
        <v>294</v>
      </c>
      <c r="C361" s="57" t="s">
        <v>248</v>
      </c>
      <c r="D361" s="57" t="s">
        <v>113</v>
      </c>
      <c r="E361" s="57" t="s">
        <v>401</v>
      </c>
      <c r="F361" s="57">
        <v>310</v>
      </c>
      <c r="G361" s="58">
        <v>26956</v>
      </c>
      <c r="H361" s="58">
        <v>11070</v>
      </c>
      <c r="I361" s="132">
        <f t="shared" si="11"/>
        <v>41.066923875945989</v>
      </c>
    </row>
    <row r="362" spans="1:9" ht="33.75" x14ac:dyDescent="0.25">
      <c r="A362" s="56" t="s">
        <v>252</v>
      </c>
      <c r="B362" s="57" t="s">
        <v>294</v>
      </c>
      <c r="C362" s="57" t="s">
        <v>248</v>
      </c>
      <c r="D362" s="57" t="s">
        <v>113</v>
      </c>
      <c r="E362" s="57" t="s">
        <v>401</v>
      </c>
      <c r="F362" s="57">
        <v>313</v>
      </c>
      <c r="G362" s="58">
        <v>26956</v>
      </c>
      <c r="H362" s="58">
        <v>11070</v>
      </c>
      <c r="I362" s="132">
        <f t="shared" si="11"/>
        <v>41.066923875945989</v>
      </c>
    </row>
    <row r="363" spans="1:9" ht="21" x14ac:dyDescent="0.25">
      <c r="A363" s="168" t="s">
        <v>262</v>
      </c>
      <c r="B363" s="57" t="s">
        <v>294</v>
      </c>
      <c r="C363" s="169" t="s">
        <v>248</v>
      </c>
      <c r="D363" s="169" t="s">
        <v>193</v>
      </c>
      <c r="E363" s="169" t="s">
        <v>165</v>
      </c>
      <c r="F363" s="169" t="s">
        <v>123</v>
      </c>
      <c r="G363" s="172">
        <f>G364+G376</f>
        <v>2736</v>
      </c>
      <c r="H363" s="172">
        <f>H364+H376</f>
        <v>1772.53</v>
      </c>
      <c r="I363" s="131">
        <f t="shared" si="11"/>
        <v>64.785453216374265</v>
      </c>
    </row>
    <row r="364" spans="1:9" ht="22.5" x14ac:dyDescent="0.25">
      <c r="A364" s="56" t="s">
        <v>229</v>
      </c>
      <c r="B364" s="57" t="s">
        <v>294</v>
      </c>
      <c r="C364" s="57">
        <v>10</v>
      </c>
      <c r="D364" s="57" t="s">
        <v>193</v>
      </c>
      <c r="E364" s="57" t="s">
        <v>405</v>
      </c>
      <c r="F364" s="57" t="s">
        <v>123</v>
      </c>
      <c r="G364" s="58">
        <f>G365+G368</f>
        <v>2415</v>
      </c>
      <c r="H364" s="58">
        <f>H365+H368</f>
        <v>1656.03</v>
      </c>
      <c r="I364" s="132">
        <f t="shared" si="11"/>
        <v>68.57267080745342</v>
      </c>
    </row>
    <row r="365" spans="1:9" ht="56.25" x14ac:dyDescent="0.25">
      <c r="A365" s="56" t="s">
        <v>175</v>
      </c>
      <c r="B365" s="57" t="s">
        <v>294</v>
      </c>
      <c r="C365" s="57">
        <v>10</v>
      </c>
      <c r="D365" s="57" t="s">
        <v>193</v>
      </c>
      <c r="E365" s="57" t="s">
        <v>406</v>
      </c>
      <c r="F365" s="57" t="s">
        <v>168</v>
      </c>
      <c r="G365" s="58">
        <f>G366</f>
        <v>2301</v>
      </c>
      <c r="H365" s="58">
        <f>H366</f>
        <v>1553.12</v>
      </c>
      <c r="I365" s="132">
        <f t="shared" si="11"/>
        <v>67.497609734897864</v>
      </c>
    </row>
    <row r="366" spans="1:9" ht="22.5" x14ac:dyDescent="0.25">
      <c r="A366" s="56" t="s">
        <v>169</v>
      </c>
      <c r="B366" s="57" t="s">
        <v>294</v>
      </c>
      <c r="C366" s="57">
        <v>10</v>
      </c>
      <c r="D366" s="57" t="s">
        <v>193</v>
      </c>
      <c r="E366" s="57" t="s">
        <v>406</v>
      </c>
      <c r="F366" s="57" t="s">
        <v>170</v>
      </c>
      <c r="G366" s="58">
        <f>G367</f>
        <v>2301</v>
      </c>
      <c r="H366" s="58">
        <f>H367</f>
        <v>1553.12</v>
      </c>
      <c r="I366" s="132">
        <f t="shared" si="11"/>
        <v>67.497609734897864</v>
      </c>
    </row>
    <row r="367" spans="1:9" x14ac:dyDescent="0.25">
      <c r="A367" s="56" t="s">
        <v>171</v>
      </c>
      <c r="B367" s="57" t="s">
        <v>294</v>
      </c>
      <c r="C367" s="57">
        <v>10</v>
      </c>
      <c r="D367" s="57" t="s">
        <v>193</v>
      </c>
      <c r="E367" s="57" t="s">
        <v>406</v>
      </c>
      <c r="F367" s="57" t="s">
        <v>172</v>
      </c>
      <c r="G367" s="58">
        <v>2301</v>
      </c>
      <c r="H367" s="147">
        <v>1553.12</v>
      </c>
      <c r="I367" s="132">
        <f t="shared" si="11"/>
        <v>67.497609734897864</v>
      </c>
    </row>
    <row r="368" spans="1:9" ht="22.5" x14ac:dyDescent="0.25">
      <c r="A368" s="56" t="s">
        <v>263</v>
      </c>
      <c r="B368" s="57" t="s">
        <v>294</v>
      </c>
      <c r="C368" s="57">
        <v>10</v>
      </c>
      <c r="D368" s="57" t="s">
        <v>193</v>
      </c>
      <c r="E368" s="57" t="s">
        <v>407</v>
      </c>
      <c r="F368" s="57"/>
      <c r="G368" s="58">
        <f>G369+G373</f>
        <v>114</v>
      </c>
      <c r="H368" s="58">
        <f>H369+H373</f>
        <v>102.91</v>
      </c>
      <c r="I368" s="132">
        <f t="shared" si="11"/>
        <v>90.271929824561397</v>
      </c>
    </row>
    <row r="369" spans="1:9" ht="22.5" x14ac:dyDescent="0.25">
      <c r="A369" s="56" t="s">
        <v>115</v>
      </c>
      <c r="B369" s="57" t="s">
        <v>294</v>
      </c>
      <c r="C369" s="57">
        <v>10</v>
      </c>
      <c r="D369" s="57" t="s">
        <v>193</v>
      </c>
      <c r="E369" s="57" t="s">
        <v>407</v>
      </c>
      <c r="F369" s="57" t="s">
        <v>159</v>
      </c>
      <c r="G369" s="58">
        <f>G370</f>
        <v>113.5</v>
      </c>
      <c r="H369" s="58">
        <f>H370</f>
        <v>102.6</v>
      </c>
      <c r="I369" s="132">
        <f t="shared" si="11"/>
        <v>90.396475770925107</v>
      </c>
    </row>
    <row r="370" spans="1:9" ht="22.5" x14ac:dyDescent="0.25">
      <c r="A370" s="56" t="s">
        <v>116</v>
      </c>
      <c r="B370" s="57" t="s">
        <v>294</v>
      </c>
      <c r="C370" s="57">
        <v>10</v>
      </c>
      <c r="D370" s="57" t="s">
        <v>193</v>
      </c>
      <c r="E370" s="57" t="s">
        <v>407</v>
      </c>
      <c r="F370" s="57" t="s">
        <v>160</v>
      </c>
      <c r="G370" s="58">
        <f>G371+G372</f>
        <v>113.5</v>
      </c>
      <c r="H370" s="58">
        <f>H371+H372</f>
        <v>102.6</v>
      </c>
      <c r="I370" s="132">
        <f t="shared" si="11"/>
        <v>90.396475770925107</v>
      </c>
    </row>
    <row r="371" spans="1:9" ht="22.5" x14ac:dyDescent="0.25">
      <c r="A371" s="56" t="s">
        <v>177</v>
      </c>
      <c r="B371" s="57" t="s">
        <v>294</v>
      </c>
      <c r="C371" s="57">
        <v>10</v>
      </c>
      <c r="D371" s="57" t="s">
        <v>193</v>
      </c>
      <c r="E371" s="57" t="s">
        <v>407</v>
      </c>
      <c r="F371" s="57">
        <v>242</v>
      </c>
      <c r="G371" s="58">
        <v>55</v>
      </c>
      <c r="H371" s="58">
        <v>51</v>
      </c>
      <c r="I371" s="132">
        <f t="shared" si="11"/>
        <v>92.727272727272734</v>
      </c>
    </row>
    <row r="372" spans="1:9" ht="22.5" x14ac:dyDescent="0.25">
      <c r="A372" s="56" t="s">
        <v>117</v>
      </c>
      <c r="B372" s="57" t="s">
        <v>294</v>
      </c>
      <c r="C372" s="57">
        <v>10</v>
      </c>
      <c r="D372" s="57" t="s">
        <v>193</v>
      </c>
      <c r="E372" s="57" t="s">
        <v>407</v>
      </c>
      <c r="F372" s="57" t="s">
        <v>161</v>
      </c>
      <c r="G372" s="58">
        <v>58.5</v>
      </c>
      <c r="H372" s="58">
        <v>51.6</v>
      </c>
      <c r="I372" s="132">
        <f t="shared" si="11"/>
        <v>88.205128205128204</v>
      </c>
    </row>
    <row r="373" spans="1:9" x14ac:dyDescent="0.25">
      <c r="A373" s="56" t="s">
        <v>185</v>
      </c>
      <c r="B373" s="57" t="s">
        <v>294</v>
      </c>
      <c r="C373" s="57">
        <v>10</v>
      </c>
      <c r="D373" s="57" t="s">
        <v>193</v>
      </c>
      <c r="E373" s="57" t="s">
        <v>407</v>
      </c>
      <c r="F373" s="57" t="s">
        <v>186</v>
      </c>
      <c r="G373" s="58">
        <f>G374</f>
        <v>0.5</v>
      </c>
      <c r="H373" s="58">
        <f>H374</f>
        <v>0.31</v>
      </c>
      <c r="I373" s="132">
        <f t="shared" si="11"/>
        <v>62</v>
      </c>
    </row>
    <row r="374" spans="1:9" ht="33.75" x14ac:dyDescent="0.25">
      <c r="A374" s="56" t="s">
        <v>187</v>
      </c>
      <c r="B374" s="57" t="s">
        <v>294</v>
      </c>
      <c r="C374" s="57">
        <v>10</v>
      </c>
      <c r="D374" s="57" t="s">
        <v>193</v>
      </c>
      <c r="E374" s="57" t="s">
        <v>407</v>
      </c>
      <c r="F374" s="57" t="s">
        <v>188</v>
      </c>
      <c r="G374" s="58">
        <f>G375</f>
        <v>0.5</v>
      </c>
      <c r="H374" s="58">
        <f>H375</f>
        <v>0.31</v>
      </c>
      <c r="I374" s="132">
        <f t="shared" si="11"/>
        <v>62</v>
      </c>
    </row>
    <row r="375" spans="1:9" ht="22.5" x14ac:dyDescent="0.25">
      <c r="A375" s="56" t="s">
        <v>189</v>
      </c>
      <c r="B375" s="57" t="s">
        <v>294</v>
      </c>
      <c r="C375" s="57">
        <v>10</v>
      </c>
      <c r="D375" s="57" t="s">
        <v>193</v>
      </c>
      <c r="E375" s="57" t="s">
        <v>407</v>
      </c>
      <c r="F375" s="57" t="s">
        <v>190</v>
      </c>
      <c r="G375" s="58">
        <v>0.5</v>
      </c>
      <c r="H375" s="58">
        <v>0.31</v>
      </c>
      <c r="I375" s="132">
        <f t="shared" si="11"/>
        <v>62</v>
      </c>
    </row>
    <row r="376" spans="1:9" ht="22.5" x14ac:dyDescent="0.25">
      <c r="A376" s="56" t="s">
        <v>264</v>
      </c>
      <c r="B376" s="57" t="s">
        <v>294</v>
      </c>
      <c r="C376" s="57" t="s">
        <v>248</v>
      </c>
      <c r="D376" s="57" t="s">
        <v>193</v>
      </c>
      <c r="E376" s="57" t="s">
        <v>408</v>
      </c>
      <c r="F376" s="57" t="s">
        <v>123</v>
      </c>
      <c r="G376" s="58">
        <v>321</v>
      </c>
      <c r="H376" s="58">
        <v>116.5</v>
      </c>
      <c r="I376" s="132">
        <f t="shared" si="11"/>
        <v>36.292834890965729</v>
      </c>
    </row>
    <row r="377" spans="1:9" ht="22.5" x14ac:dyDescent="0.25">
      <c r="A377" s="56" t="s">
        <v>115</v>
      </c>
      <c r="B377" s="57" t="s">
        <v>294</v>
      </c>
      <c r="C377" s="57" t="s">
        <v>248</v>
      </c>
      <c r="D377" s="57" t="s">
        <v>193</v>
      </c>
      <c r="E377" s="57" t="s">
        <v>408</v>
      </c>
      <c r="F377" s="57" t="s">
        <v>159</v>
      </c>
      <c r="G377" s="58">
        <v>321</v>
      </c>
      <c r="H377" s="58">
        <v>116.5</v>
      </c>
      <c r="I377" s="132">
        <f t="shared" si="11"/>
        <v>36.292834890965729</v>
      </c>
    </row>
    <row r="378" spans="1:9" ht="22.5" x14ac:dyDescent="0.25">
      <c r="A378" s="56" t="s">
        <v>116</v>
      </c>
      <c r="B378" s="57" t="s">
        <v>294</v>
      </c>
      <c r="C378" s="57" t="s">
        <v>248</v>
      </c>
      <c r="D378" s="57" t="s">
        <v>193</v>
      </c>
      <c r="E378" s="57" t="s">
        <v>408</v>
      </c>
      <c r="F378" s="57" t="s">
        <v>160</v>
      </c>
      <c r="G378" s="58">
        <v>321</v>
      </c>
      <c r="H378" s="58">
        <v>116.5</v>
      </c>
      <c r="I378" s="132">
        <f t="shared" si="11"/>
        <v>36.292834890965729</v>
      </c>
    </row>
    <row r="379" spans="1:9" ht="22.5" x14ac:dyDescent="0.25">
      <c r="A379" s="56" t="s">
        <v>177</v>
      </c>
      <c r="B379" s="57" t="s">
        <v>294</v>
      </c>
      <c r="C379" s="57" t="s">
        <v>248</v>
      </c>
      <c r="D379" s="57" t="s">
        <v>193</v>
      </c>
      <c r="E379" s="57" t="s">
        <v>408</v>
      </c>
      <c r="F379" s="57">
        <v>242</v>
      </c>
      <c r="G379" s="58"/>
      <c r="H379" s="58"/>
      <c r="I379" s="132"/>
    </row>
    <row r="380" spans="1:9" ht="22.5" x14ac:dyDescent="0.25">
      <c r="A380" s="56" t="s">
        <v>117</v>
      </c>
      <c r="B380" s="57" t="s">
        <v>294</v>
      </c>
      <c r="C380" s="57" t="s">
        <v>248</v>
      </c>
      <c r="D380" s="57" t="s">
        <v>193</v>
      </c>
      <c r="E380" s="57" t="s">
        <v>408</v>
      </c>
      <c r="F380" s="57" t="s">
        <v>161</v>
      </c>
      <c r="G380" s="58">
        <v>321</v>
      </c>
      <c r="H380" s="58">
        <v>116.5</v>
      </c>
      <c r="I380" s="132">
        <f t="shared" si="11"/>
        <v>36.292834890965729</v>
      </c>
    </row>
    <row r="381" spans="1:9" ht="28.5" x14ac:dyDescent="0.25">
      <c r="A381" s="66" t="s">
        <v>295</v>
      </c>
      <c r="B381" s="57"/>
      <c r="C381" s="57"/>
      <c r="D381" s="57"/>
      <c r="E381" s="57"/>
      <c r="F381" s="57"/>
      <c r="G381" s="173">
        <f>G382</f>
        <v>35727.199999999997</v>
      </c>
      <c r="H381" s="173">
        <f>H382</f>
        <v>18662</v>
      </c>
      <c r="I381" s="130">
        <f t="shared" si="11"/>
        <v>52.234711928166782</v>
      </c>
    </row>
    <row r="382" spans="1:9" x14ac:dyDescent="0.25">
      <c r="A382" s="168" t="s">
        <v>245</v>
      </c>
      <c r="B382" s="57">
        <v>946</v>
      </c>
      <c r="C382" s="169" t="s">
        <v>152</v>
      </c>
      <c r="D382" s="169" t="s">
        <v>215</v>
      </c>
      <c r="E382" s="169" t="s">
        <v>165</v>
      </c>
      <c r="F382" s="169" t="s">
        <v>123</v>
      </c>
      <c r="G382" s="172">
        <f>G383+G406+G401</f>
        <v>35727.199999999997</v>
      </c>
      <c r="H382" s="172">
        <f>H383+H406+H401</f>
        <v>18662</v>
      </c>
      <c r="I382" s="131">
        <f t="shared" si="11"/>
        <v>52.234711928166782</v>
      </c>
    </row>
    <row r="383" spans="1:9" x14ac:dyDescent="0.25">
      <c r="A383" s="168" t="s">
        <v>296</v>
      </c>
      <c r="B383" s="57">
        <v>946</v>
      </c>
      <c r="C383" s="169" t="s">
        <v>152</v>
      </c>
      <c r="D383" s="169" t="s">
        <v>153</v>
      </c>
      <c r="E383" s="169" t="s">
        <v>165</v>
      </c>
      <c r="F383" s="169" t="s">
        <v>123</v>
      </c>
      <c r="G383" s="172">
        <f>G384</f>
        <v>15476.5</v>
      </c>
      <c r="H383" s="172">
        <f>H384</f>
        <v>7778.0999999999995</v>
      </c>
      <c r="I383" s="131">
        <f t="shared" si="11"/>
        <v>50.25748715794915</v>
      </c>
    </row>
    <row r="384" spans="1:9" ht="21" x14ac:dyDescent="0.25">
      <c r="A384" s="53" t="s">
        <v>151</v>
      </c>
      <c r="B384" s="57">
        <v>946</v>
      </c>
      <c r="C384" s="54" t="s">
        <v>152</v>
      </c>
      <c r="D384" s="54" t="s">
        <v>153</v>
      </c>
      <c r="E384" s="54" t="s">
        <v>427</v>
      </c>
      <c r="F384" s="54" t="s">
        <v>123</v>
      </c>
      <c r="G384" s="55">
        <f>G385+G396+G392+G389</f>
        <v>15476.5</v>
      </c>
      <c r="H384" s="55">
        <f>H385+H396+H392+H389</f>
        <v>7778.0999999999995</v>
      </c>
      <c r="I384" s="131">
        <f t="shared" si="11"/>
        <v>50.25748715794915</v>
      </c>
    </row>
    <row r="385" spans="1:9" ht="22.5" x14ac:dyDescent="0.25">
      <c r="A385" s="56" t="s">
        <v>155</v>
      </c>
      <c r="B385" s="57">
        <v>946</v>
      </c>
      <c r="C385" s="57" t="s">
        <v>152</v>
      </c>
      <c r="D385" s="57" t="s">
        <v>153</v>
      </c>
      <c r="E385" s="57" t="s">
        <v>344</v>
      </c>
      <c r="F385" s="57"/>
      <c r="G385" s="58">
        <v>10397.9</v>
      </c>
      <c r="H385" s="58">
        <v>5056.3999999999996</v>
      </c>
      <c r="I385" s="132">
        <f t="shared" si="11"/>
        <v>48.629050096654126</v>
      </c>
    </row>
    <row r="386" spans="1:9" ht="45" x14ac:dyDescent="0.25">
      <c r="A386" s="56" t="s">
        <v>133</v>
      </c>
      <c r="B386" s="57">
        <v>946</v>
      </c>
      <c r="C386" s="57" t="s">
        <v>152</v>
      </c>
      <c r="D386" s="57" t="s">
        <v>153</v>
      </c>
      <c r="E386" s="57" t="s">
        <v>344</v>
      </c>
      <c r="F386" s="57" t="s">
        <v>134</v>
      </c>
      <c r="G386" s="58">
        <v>10397.9</v>
      </c>
      <c r="H386" s="58">
        <v>5056.3999999999996</v>
      </c>
      <c r="I386" s="132">
        <f t="shared" si="11"/>
        <v>48.629050096654126</v>
      </c>
    </row>
    <row r="387" spans="1:9" x14ac:dyDescent="0.25">
      <c r="A387" s="56" t="s">
        <v>135</v>
      </c>
      <c r="B387" s="57">
        <v>946</v>
      </c>
      <c r="C387" s="57" t="s">
        <v>152</v>
      </c>
      <c r="D387" s="57" t="s">
        <v>153</v>
      </c>
      <c r="E387" s="57" t="s">
        <v>344</v>
      </c>
      <c r="F387" s="57" t="s">
        <v>136</v>
      </c>
      <c r="G387" s="58">
        <v>10397.9</v>
      </c>
      <c r="H387" s="58">
        <v>5056.3999999999996</v>
      </c>
      <c r="I387" s="132">
        <f t="shared" si="11"/>
        <v>48.629050096654126</v>
      </c>
    </row>
    <row r="388" spans="1:9" ht="56.25" x14ac:dyDescent="0.25">
      <c r="A388" s="56" t="s">
        <v>137</v>
      </c>
      <c r="B388" s="57">
        <v>946</v>
      </c>
      <c r="C388" s="57" t="s">
        <v>152</v>
      </c>
      <c r="D388" s="57" t="s">
        <v>153</v>
      </c>
      <c r="E388" s="57" t="s">
        <v>344</v>
      </c>
      <c r="F388" s="57" t="s">
        <v>138</v>
      </c>
      <c r="G388" s="58">
        <v>10397.9</v>
      </c>
      <c r="H388" s="58">
        <v>5056.3999999999996</v>
      </c>
      <c r="I388" s="132">
        <f t="shared" si="11"/>
        <v>48.629050096654126</v>
      </c>
    </row>
    <row r="389" spans="1:9" ht="22.5" x14ac:dyDescent="0.25">
      <c r="A389" s="56" t="s">
        <v>206</v>
      </c>
      <c r="B389" s="57">
        <v>946</v>
      </c>
      <c r="C389" s="158" t="s">
        <v>152</v>
      </c>
      <c r="D389" s="158" t="s">
        <v>153</v>
      </c>
      <c r="E389" s="57" t="s">
        <v>420</v>
      </c>
      <c r="F389" s="57">
        <v>600</v>
      </c>
      <c r="G389" s="58">
        <v>100</v>
      </c>
      <c r="H389" s="58"/>
      <c r="I389" s="132">
        <f t="shared" si="11"/>
        <v>0</v>
      </c>
    </row>
    <row r="390" spans="1:9" ht="33.75" x14ac:dyDescent="0.25">
      <c r="A390" s="56" t="s">
        <v>327</v>
      </c>
      <c r="B390" s="57">
        <v>946</v>
      </c>
      <c r="C390" s="57" t="s">
        <v>152</v>
      </c>
      <c r="D390" s="57" t="s">
        <v>153</v>
      </c>
      <c r="E390" s="57" t="s">
        <v>420</v>
      </c>
      <c r="F390" s="57" t="s">
        <v>136</v>
      </c>
      <c r="G390" s="58">
        <v>100</v>
      </c>
      <c r="H390" s="58"/>
      <c r="I390" s="132">
        <f t="shared" si="11"/>
        <v>0</v>
      </c>
    </row>
    <row r="391" spans="1:9" ht="56.25" x14ac:dyDescent="0.25">
      <c r="A391" s="56" t="s">
        <v>137</v>
      </c>
      <c r="B391" s="57">
        <v>946</v>
      </c>
      <c r="C391" s="57" t="s">
        <v>152</v>
      </c>
      <c r="D391" s="57" t="s">
        <v>153</v>
      </c>
      <c r="E391" s="57" t="s">
        <v>420</v>
      </c>
      <c r="F391" s="57" t="s">
        <v>138</v>
      </c>
      <c r="G391" s="58">
        <v>100</v>
      </c>
      <c r="H391" s="58"/>
      <c r="I391" s="132">
        <f t="shared" si="11"/>
        <v>0</v>
      </c>
    </row>
    <row r="392" spans="1:9" ht="33.75" x14ac:dyDescent="0.25">
      <c r="A392" s="56" t="s">
        <v>428</v>
      </c>
      <c r="B392" s="57">
        <v>946</v>
      </c>
      <c r="C392" s="57" t="s">
        <v>152</v>
      </c>
      <c r="D392" s="57" t="s">
        <v>153</v>
      </c>
      <c r="E392" s="57" t="s">
        <v>347</v>
      </c>
      <c r="F392" s="57"/>
      <c r="G392" s="58">
        <v>5</v>
      </c>
      <c r="H392" s="58"/>
      <c r="I392" s="132">
        <f t="shared" si="11"/>
        <v>0</v>
      </c>
    </row>
    <row r="393" spans="1:9" ht="45" x14ac:dyDescent="0.25">
      <c r="A393" s="56" t="s">
        <v>133</v>
      </c>
      <c r="B393" s="57">
        <v>946</v>
      </c>
      <c r="C393" s="57" t="s">
        <v>152</v>
      </c>
      <c r="D393" s="57" t="s">
        <v>153</v>
      </c>
      <c r="E393" s="57" t="s">
        <v>347</v>
      </c>
      <c r="F393" s="57" t="s">
        <v>134</v>
      </c>
      <c r="G393" s="58">
        <v>5</v>
      </c>
      <c r="H393" s="58"/>
      <c r="I393" s="132">
        <f t="shared" si="11"/>
        <v>0</v>
      </c>
    </row>
    <row r="394" spans="1:9" x14ac:dyDescent="0.25">
      <c r="A394" s="56" t="s">
        <v>135</v>
      </c>
      <c r="B394" s="57">
        <v>946</v>
      </c>
      <c r="C394" s="57" t="s">
        <v>152</v>
      </c>
      <c r="D394" s="57" t="s">
        <v>153</v>
      </c>
      <c r="E394" s="57" t="s">
        <v>347</v>
      </c>
      <c r="F394" s="57" t="s">
        <v>136</v>
      </c>
      <c r="G394" s="58">
        <v>5</v>
      </c>
      <c r="H394" s="58"/>
      <c r="I394" s="132">
        <f t="shared" si="11"/>
        <v>0</v>
      </c>
    </row>
    <row r="395" spans="1:9" ht="56.25" x14ac:dyDescent="0.25">
      <c r="A395" s="56" t="s">
        <v>137</v>
      </c>
      <c r="B395" s="57">
        <v>946</v>
      </c>
      <c r="C395" s="57" t="s">
        <v>152</v>
      </c>
      <c r="D395" s="57" t="s">
        <v>153</v>
      </c>
      <c r="E395" s="57" t="s">
        <v>347</v>
      </c>
      <c r="F395" s="57" t="s">
        <v>138</v>
      </c>
      <c r="G395" s="58">
        <v>5</v>
      </c>
      <c r="H395" s="58"/>
      <c r="I395" s="132">
        <f t="shared" si="11"/>
        <v>0</v>
      </c>
    </row>
    <row r="396" spans="1:9" x14ac:dyDescent="0.25">
      <c r="A396" s="56" t="s">
        <v>156</v>
      </c>
      <c r="B396" s="57">
        <v>946</v>
      </c>
      <c r="C396" s="57" t="s">
        <v>152</v>
      </c>
      <c r="D396" s="57" t="s">
        <v>153</v>
      </c>
      <c r="E396" s="57" t="s">
        <v>345</v>
      </c>
      <c r="F396" s="57" t="s">
        <v>123</v>
      </c>
      <c r="G396" s="58">
        <v>4973.6000000000004</v>
      </c>
      <c r="H396" s="58">
        <v>2721.7</v>
      </c>
      <c r="I396" s="132">
        <f t="shared" si="11"/>
        <v>54.722937107929866</v>
      </c>
    </row>
    <row r="397" spans="1:9" ht="22.5" x14ac:dyDescent="0.25">
      <c r="A397" s="56" t="s">
        <v>146</v>
      </c>
      <c r="B397" s="57">
        <v>946</v>
      </c>
      <c r="C397" s="57" t="s">
        <v>152</v>
      </c>
      <c r="D397" s="57" t="s">
        <v>153</v>
      </c>
      <c r="E397" s="57" t="s">
        <v>345</v>
      </c>
      <c r="F397" s="57" t="s">
        <v>123</v>
      </c>
      <c r="G397" s="58">
        <v>4973.6000000000004</v>
      </c>
      <c r="H397" s="58">
        <v>2721.7</v>
      </c>
      <c r="I397" s="132">
        <f t="shared" si="11"/>
        <v>54.722937107929866</v>
      </c>
    </row>
    <row r="398" spans="1:9" ht="45" x14ac:dyDescent="0.25">
      <c r="A398" s="56" t="s">
        <v>133</v>
      </c>
      <c r="B398" s="57">
        <v>946</v>
      </c>
      <c r="C398" s="57" t="s">
        <v>152</v>
      </c>
      <c r="D398" s="57" t="s">
        <v>153</v>
      </c>
      <c r="E398" s="57" t="s">
        <v>345</v>
      </c>
      <c r="F398" s="57" t="s">
        <v>134</v>
      </c>
      <c r="G398" s="58">
        <v>4973.6000000000004</v>
      </c>
      <c r="H398" s="58">
        <v>2721.7</v>
      </c>
      <c r="I398" s="132">
        <f t="shared" si="11"/>
        <v>54.722937107929866</v>
      </c>
    </row>
    <row r="399" spans="1:9" x14ac:dyDescent="0.25">
      <c r="A399" s="56" t="s">
        <v>135</v>
      </c>
      <c r="B399" s="57">
        <v>946</v>
      </c>
      <c r="C399" s="57" t="s">
        <v>152</v>
      </c>
      <c r="D399" s="57" t="s">
        <v>153</v>
      </c>
      <c r="E399" s="57" t="s">
        <v>345</v>
      </c>
      <c r="F399" s="57" t="s">
        <v>136</v>
      </c>
      <c r="G399" s="58">
        <v>4973.6000000000004</v>
      </c>
      <c r="H399" s="58">
        <v>2721.7</v>
      </c>
      <c r="I399" s="132">
        <f t="shared" si="11"/>
        <v>54.722937107929866</v>
      </c>
    </row>
    <row r="400" spans="1:9" ht="56.25" x14ac:dyDescent="0.25">
      <c r="A400" s="56" t="s">
        <v>137</v>
      </c>
      <c r="B400" s="57">
        <v>946</v>
      </c>
      <c r="C400" s="57" t="s">
        <v>152</v>
      </c>
      <c r="D400" s="57" t="s">
        <v>153</v>
      </c>
      <c r="E400" s="57" t="s">
        <v>345</v>
      </c>
      <c r="F400" s="57" t="s">
        <v>138</v>
      </c>
      <c r="G400" s="58">
        <v>4973.6000000000004</v>
      </c>
      <c r="H400" s="58">
        <v>2721.7</v>
      </c>
      <c r="I400" s="132">
        <f t="shared" si="11"/>
        <v>54.722937107929866</v>
      </c>
    </row>
    <row r="401" spans="1:9" ht="21" x14ac:dyDescent="0.25">
      <c r="A401" s="53" t="s">
        <v>147</v>
      </c>
      <c r="B401" s="54">
        <v>946</v>
      </c>
      <c r="C401" s="54" t="s">
        <v>130</v>
      </c>
      <c r="D401" s="54" t="s">
        <v>144</v>
      </c>
      <c r="E401" s="54" t="s">
        <v>340</v>
      </c>
      <c r="F401" s="54" t="s">
        <v>123</v>
      </c>
      <c r="G401" s="55">
        <v>9161.2000000000007</v>
      </c>
      <c r="H401" s="55">
        <v>5707.8</v>
      </c>
      <c r="I401" s="131">
        <f t="shared" si="11"/>
        <v>62.304064969654625</v>
      </c>
    </row>
    <row r="402" spans="1:9" ht="22.5" x14ac:dyDescent="0.25">
      <c r="A402" s="56" t="s">
        <v>146</v>
      </c>
      <c r="B402" s="57">
        <v>946</v>
      </c>
      <c r="C402" s="57" t="s">
        <v>130</v>
      </c>
      <c r="D402" s="57" t="s">
        <v>144</v>
      </c>
      <c r="E402" s="57" t="s">
        <v>340</v>
      </c>
      <c r="F402" s="57" t="s">
        <v>123</v>
      </c>
      <c r="G402" s="58">
        <v>9161.2000000000007</v>
      </c>
      <c r="H402" s="58">
        <v>5707.8</v>
      </c>
      <c r="I402" s="132">
        <f t="shared" si="11"/>
        <v>62.304064969654625</v>
      </c>
    </row>
    <row r="403" spans="1:9" ht="45" x14ac:dyDescent="0.25">
      <c r="A403" s="56" t="s">
        <v>133</v>
      </c>
      <c r="B403" s="57">
        <v>946</v>
      </c>
      <c r="C403" s="57" t="s">
        <v>130</v>
      </c>
      <c r="D403" s="57" t="s">
        <v>144</v>
      </c>
      <c r="E403" s="57" t="s">
        <v>340</v>
      </c>
      <c r="F403" s="57" t="s">
        <v>134</v>
      </c>
      <c r="G403" s="58">
        <v>9161.2000000000007</v>
      </c>
      <c r="H403" s="58">
        <v>5707.8</v>
      </c>
      <c r="I403" s="132">
        <f t="shared" si="11"/>
        <v>62.304064969654625</v>
      </c>
    </row>
    <row r="404" spans="1:9" x14ac:dyDescent="0.25">
      <c r="A404" s="56" t="s">
        <v>135</v>
      </c>
      <c r="B404" s="57">
        <v>946</v>
      </c>
      <c r="C404" s="57" t="s">
        <v>130</v>
      </c>
      <c r="D404" s="57" t="s">
        <v>144</v>
      </c>
      <c r="E404" s="57" t="s">
        <v>340</v>
      </c>
      <c r="F404" s="57" t="s">
        <v>136</v>
      </c>
      <c r="G404" s="58">
        <v>9161.2000000000007</v>
      </c>
      <c r="H404" s="58">
        <v>5707.8</v>
      </c>
      <c r="I404" s="132">
        <f t="shared" si="11"/>
        <v>62.304064969654625</v>
      </c>
    </row>
    <row r="405" spans="1:9" ht="56.25" x14ac:dyDescent="0.25">
      <c r="A405" s="56" t="s">
        <v>137</v>
      </c>
      <c r="B405" s="57">
        <v>946</v>
      </c>
      <c r="C405" s="57" t="s">
        <v>130</v>
      </c>
      <c r="D405" s="57" t="s">
        <v>144</v>
      </c>
      <c r="E405" s="57" t="s">
        <v>340</v>
      </c>
      <c r="F405" s="57" t="s">
        <v>138</v>
      </c>
      <c r="G405" s="58">
        <v>9161.2000000000007</v>
      </c>
      <c r="H405" s="58">
        <v>5707.8</v>
      </c>
      <c r="I405" s="132">
        <f t="shared" si="11"/>
        <v>62.304064969654625</v>
      </c>
    </row>
    <row r="406" spans="1:9" ht="21" x14ac:dyDescent="0.25">
      <c r="A406" s="168" t="s">
        <v>246</v>
      </c>
      <c r="B406" s="57">
        <v>946</v>
      </c>
      <c r="C406" s="169" t="s">
        <v>152</v>
      </c>
      <c r="D406" s="169" t="s">
        <v>121</v>
      </c>
      <c r="E406" s="169" t="s">
        <v>165</v>
      </c>
      <c r="F406" s="169" t="s">
        <v>123</v>
      </c>
      <c r="G406" s="172">
        <f>G407+G412</f>
        <v>11089.5</v>
      </c>
      <c r="H406" s="172">
        <f>H407+H412</f>
        <v>5176.0999999999995</v>
      </c>
      <c r="I406" s="131">
        <f t="shared" si="11"/>
        <v>46.675684205780236</v>
      </c>
    </row>
    <row r="407" spans="1:9" ht="22.5" x14ac:dyDescent="0.25">
      <c r="A407" s="56" t="s">
        <v>229</v>
      </c>
      <c r="B407" s="57">
        <v>946</v>
      </c>
      <c r="C407" s="57" t="s">
        <v>152</v>
      </c>
      <c r="D407" s="57" t="s">
        <v>121</v>
      </c>
      <c r="E407" s="57" t="s">
        <v>393</v>
      </c>
      <c r="F407" s="57" t="s">
        <v>123</v>
      </c>
      <c r="G407" s="58">
        <v>463</v>
      </c>
      <c r="H407" s="58">
        <v>234.9</v>
      </c>
      <c r="I407" s="132">
        <f t="shared" si="11"/>
        <v>50.734341252699785</v>
      </c>
    </row>
    <row r="408" spans="1:9" ht="56.25" x14ac:dyDescent="0.25">
      <c r="A408" s="56" t="s">
        <v>175</v>
      </c>
      <c r="B408" s="57">
        <v>946</v>
      </c>
      <c r="C408" s="57" t="s">
        <v>152</v>
      </c>
      <c r="D408" s="57" t="s">
        <v>121</v>
      </c>
      <c r="E408" s="57" t="s">
        <v>393</v>
      </c>
      <c r="F408" s="57" t="s">
        <v>168</v>
      </c>
      <c r="G408" s="58">
        <v>463</v>
      </c>
      <c r="H408" s="58">
        <v>234.9</v>
      </c>
      <c r="I408" s="132">
        <f t="shared" si="11"/>
        <v>50.734341252699785</v>
      </c>
    </row>
    <row r="409" spans="1:9" ht="22.5" x14ac:dyDescent="0.25">
      <c r="A409" s="56" t="s">
        <v>169</v>
      </c>
      <c r="B409" s="57">
        <v>946</v>
      </c>
      <c r="C409" s="57" t="s">
        <v>152</v>
      </c>
      <c r="D409" s="57" t="s">
        <v>121</v>
      </c>
      <c r="E409" s="57" t="s">
        <v>393</v>
      </c>
      <c r="F409" s="57" t="s">
        <v>170</v>
      </c>
      <c r="G409" s="58">
        <v>463</v>
      </c>
      <c r="H409" s="58">
        <v>234.9</v>
      </c>
      <c r="I409" s="132">
        <f t="shared" si="11"/>
        <v>50.734341252699785</v>
      </c>
    </row>
    <row r="410" spans="1:9" x14ac:dyDescent="0.25">
      <c r="A410" s="56" t="s">
        <v>171</v>
      </c>
      <c r="B410" s="57">
        <v>946</v>
      </c>
      <c r="C410" s="57" t="s">
        <v>152</v>
      </c>
      <c r="D410" s="57" t="s">
        <v>121</v>
      </c>
      <c r="E410" s="57" t="s">
        <v>393</v>
      </c>
      <c r="F410" s="57" t="s">
        <v>172</v>
      </c>
      <c r="G410" s="58">
        <v>463</v>
      </c>
      <c r="H410" s="58">
        <v>234.9</v>
      </c>
      <c r="I410" s="132">
        <f t="shared" si="11"/>
        <v>50.734341252699785</v>
      </c>
    </row>
    <row r="411" spans="1:9" ht="67.5" x14ac:dyDescent="0.25">
      <c r="A411" s="56" t="s">
        <v>244</v>
      </c>
      <c r="B411" s="57">
        <v>946</v>
      </c>
      <c r="C411" s="57" t="s">
        <v>152</v>
      </c>
      <c r="D411" s="57" t="s">
        <v>121</v>
      </c>
      <c r="E411" s="57" t="s">
        <v>394</v>
      </c>
      <c r="F411" s="57"/>
      <c r="G411" s="58">
        <f>G412</f>
        <v>10626.5</v>
      </c>
      <c r="H411" s="58">
        <f>H412</f>
        <v>4941.2</v>
      </c>
      <c r="I411" s="132">
        <f t="shared" si="11"/>
        <v>46.498847221568717</v>
      </c>
    </row>
    <row r="412" spans="1:9" ht="22.5" x14ac:dyDescent="0.25">
      <c r="A412" s="56" t="s">
        <v>146</v>
      </c>
      <c r="B412" s="57">
        <v>946</v>
      </c>
      <c r="C412" s="57" t="s">
        <v>152</v>
      </c>
      <c r="D412" s="57" t="s">
        <v>121</v>
      </c>
      <c r="E412" s="57" t="s">
        <v>394</v>
      </c>
      <c r="F412" s="57"/>
      <c r="G412" s="58">
        <f>G413+G416+G420</f>
        <v>10626.5</v>
      </c>
      <c r="H412" s="58">
        <f>H413+H416+H420</f>
        <v>4941.2</v>
      </c>
      <c r="I412" s="132">
        <f t="shared" ref="I412:I423" si="12">H412*100/G412</f>
        <v>46.498847221568717</v>
      </c>
    </row>
    <row r="413" spans="1:9" ht="56.25" x14ac:dyDescent="0.25">
      <c r="A413" s="56" t="s">
        <v>175</v>
      </c>
      <c r="B413" s="57">
        <v>946</v>
      </c>
      <c r="C413" s="57" t="s">
        <v>152</v>
      </c>
      <c r="D413" s="57" t="s">
        <v>121</v>
      </c>
      <c r="E413" s="57" t="s">
        <v>394</v>
      </c>
      <c r="F413" s="57">
        <v>100</v>
      </c>
      <c r="G413" s="58">
        <v>10366</v>
      </c>
      <c r="H413" s="58">
        <v>4908.6000000000004</v>
      </c>
      <c r="I413" s="132">
        <f t="shared" si="12"/>
        <v>47.352884429866876</v>
      </c>
    </row>
    <row r="414" spans="1:9" ht="22.5" x14ac:dyDescent="0.25">
      <c r="A414" s="56" t="s">
        <v>213</v>
      </c>
      <c r="B414" s="57">
        <v>946</v>
      </c>
      <c r="C414" s="57" t="s">
        <v>152</v>
      </c>
      <c r="D414" s="57" t="s">
        <v>121</v>
      </c>
      <c r="E414" s="57" t="s">
        <v>394</v>
      </c>
      <c r="F414" s="57">
        <v>110</v>
      </c>
      <c r="G414" s="58">
        <v>10366</v>
      </c>
      <c r="H414" s="58">
        <v>4908.6000000000004</v>
      </c>
      <c r="I414" s="132">
        <f t="shared" si="12"/>
        <v>47.352884429866876</v>
      </c>
    </row>
    <row r="415" spans="1:9" x14ac:dyDescent="0.25">
      <c r="A415" s="56" t="s">
        <v>171</v>
      </c>
      <c r="B415" s="57">
        <v>946</v>
      </c>
      <c r="C415" s="57" t="s">
        <v>152</v>
      </c>
      <c r="D415" s="57" t="s">
        <v>121</v>
      </c>
      <c r="E415" s="57" t="s">
        <v>394</v>
      </c>
      <c r="F415" s="57">
        <v>111</v>
      </c>
      <c r="G415" s="58">
        <v>10366</v>
      </c>
      <c r="H415" s="58">
        <v>4908.6000000000004</v>
      </c>
      <c r="I415" s="132">
        <f t="shared" si="12"/>
        <v>47.352884429866876</v>
      </c>
    </row>
    <row r="416" spans="1:9" ht="22.5" x14ac:dyDescent="0.25">
      <c r="A416" s="56" t="s">
        <v>115</v>
      </c>
      <c r="B416" s="57">
        <v>946</v>
      </c>
      <c r="C416" s="57" t="s">
        <v>152</v>
      </c>
      <c r="D416" s="57" t="s">
        <v>121</v>
      </c>
      <c r="E416" s="57" t="s">
        <v>394</v>
      </c>
      <c r="F416" s="57">
        <v>200</v>
      </c>
      <c r="G416" s="58">
        <f>G417</f>
        <v>254.8</v>
      </c>
      <c r="H416" s="58">
        <f>H417</f>
        <v>31.4</v>
      </c>
      <c r="I416" s="132">
        <f t="shared" si="12"/>
        <v>12.323390894819466</v>
      </c>
    </row>
    <row r="417" spans="1:9" ht="22.5" x14ac:dyDescent="0.25">
      <c r="A417" s="56" t="s">
        <v>116</v>
      </c>
      <c r="B417" s="57">
        <v>946</v>
      </c>
      <c r="C417" s="57" t="s">
        <v>152</v>
      </c>
      <c r="D417" s="57" t="s">
        <v>121</v>
      </c>
      <c r="E417" s="57" t="s">
        <v>394</v>
      </c>
      <c r="F417" s="57">
        <v>240</v>
      </c>
      <c r="G417" s="58">
        <f>G418+G419</f>
        <v>254.8</v>
      </c>
      <c r="H417" s="58">
        <f>H418+H419</f>
        <v>31.4</v>
      </c>
      <c r="I417" s="132">
        <f t="shared" si="12"/>
        <v>12.323390894819466</v>
      </c>
    </row>
    <row r="418" spans="1:9" ht="22.5" x14ac:dyDescent="0.25">
      <c r="A418" s="56" t="s">
        <v>177</v>
      </c>
      <c r="B418" s="57">
        <v>946</v>
      </c>
      <c r="C418" s="57" t="s">
        <v>152</v>
      </c>
      <c r="D418" s="57" t="s">
        <v>121</v>
      </c>
      <c r="E418" s="57" t="s">
        <v>394</v>
      </c>
      <c r="F418" s="57">
        <v>242</v>
      </c>
      <c r="G418" s="58">
        <v>93</v>
      </c>
      <c r="H418" s="58">
        <v>15.4</v>
      </c>
      <c r="I418" s="132">
        <f t="shared" si="12"/>
        <v>16.559139784946236</v>
      </c>
    </row>
    <row r="419" spans="1:9" ht="22.5" x14ac:dyDescent="0.25">
      <c r="A419" s="56" t="s">
        <v>117</v>
      </c>
      <c r="B419" s="57">
        <v>946</v>
      </c>
      <c r="C419" s="57" t="s">
        <v>152</v>
      </c>
      <c r="D419" s="57" t="s">
        <v>121</v>
      </c>
      <c r="E419" s="57" t="s">
        <v>394</v>
      </c>
      <c r="F419" s="57">
        <v>244</v>
      </c>
      <c r="G419" s="58">
        <v>161.80000000000001</v>
      </c>
      <c r="H419" s="58">
        <v>16</v>
      </c>
      <c r="I419" s="132">
        <f t="shared" si="12"/>
        <v>9.8887515451174277</v>
      </c>
    </row>
    <row r="420" spans="1:9" x14ac:dyDescent="0.25">
      <c r="A420" s="56" t="s">
        <v>185</v>
      </c>
      <c r="B420" s="57">
        <v>946</v>
      </c>
      <c r="C420" s="57" t="s">
        <v>152</v>
      </c>
      <c r="D420" s="57" t="s">
        <v>121</v>
      </c>
      <c r="E420" s="57" t="s">
        <v>394</v>
      </c>
      <c r="F420" s="57">
        <v>800</v>
      </c>
      <c r="G420" s="58">
        <f>G421</f>
        <v>5.7</v>
      </c>
      <c r="H420" s="58">
        <f>H421</f>
        <v>1.2</v>
      </c>
      <c r="I420" s="132">
        <f t="shared" si="12"/>
        <v>21.052631578947366</v>
      </c>
    </row>
    <row r="421" spans="1:9" ht="33.75" x14ac:dyDescent="0.25">
      <c r="A421" s="56" t="s">
        <v>187</v>
      </c>
      <c r="B421" s="57">
        <v>946</v>
      </c>
      <c r="C421" s="57" t="s">
        <v>152</v>
      </c>
      <c r="D421" s="57" t="s">
        <v>121</v>
      </c>
      <c r="E421" s="57" t="s">
        <v>394</v>
      </c>
      <c r="F421" s="57">
        <v>850</v>
      </c>
      <c r="G421" s="58">
        <f>G422+G423</f>
        <v>5.7</v>
      </c>
      <c r="H421" s="58">
        <f>H422+H423</f>
        <v>1.2</v>
      </c>
      <c r="I421" s="132">
        <f t="shared" si="12"/>
        <v>21.052631578947366</v>
      </c>
    </row>
    <row r="422" spans="1:9" ht="22.5" x14ac:dyDescent="0.25">
      <c r="A422" s="56" t="s">
        <v>189</v>
      </c>
      <c r="B422" s="57">
        <v>946</v>
      </c>
      <c r="C422" s="57" t="s">
        <v>152</v>
      </c>
      <c r="D422" s="57" t="s">
        <v>121</v>
      </c>
      <c r="E422" s="57" t="s">
        <v>394</v>
      </c>
      <c r="F422" s="57">
        <v>851</v>
      </c>
      <c r="G422" s="58">
        <v>4.4000000000000004</v>
      </c>
      <c r="H422" s="58"/>
      <c r="I422" s="132">
        <f t="shared" si="12"/>
        <v>0</v>
      </c>
    </row>
    <row r="423" spans="1:9" x14ac:dyDescent="0.25">
      <c r="A423" s="56" t="s">
        <v>191</v>
      </c>
      <c r="B423" s="57">
        <v>946</v>
      </c>
      <c r="C423" s="57" t="s">
        <v>152</v>
      </c>
      <c r="D423" s="57" t="s">
        <v>121</v>
      </c>
      <c r="E423" s="57" t="s">
        <v>394</v>
      </c>
      <c r="F423" s="57">
        <v>852</v>
      </c>
      <c r="G423" s="58">
        <v>1.3</v>
      </c>
      <c r="H423" s="58">
        <v>1.2</v>
      </c>
      <c r="I423" s="132">
        <f t="shared" si="12"/>
        <v>92.307692307692307</v>
      </c>
    </row>
  </sheetData>
  <mergeCells count="14">
    <mergeCell ref="D3:I3"/>
    <mergeCell ref="C5:I5"/>
    <mergeCell ref="A7:I7"/>
    <mergeCell ref="A8:I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A4:I4"/>
  </mergeCells>
  <pageMargins left="0.16" right="0.17" top="0.17" bottom="0.17" header="0.17" footer="0.17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G16" sqref="G16"/>
    </sheetView>
  </sheetViews>
  <sheetFormatPr defaultRowHeight="15" x14ac:dyDescent="0.25"/>
  <cols>
    <col min="1" max="1" width="39.140625" style="68" customWidth="1"/>
    <col min="2" max="4" width="4.42578125" style="73" customWidth="1"/>
    <col min="5" max="5" width="10.7109375" style="73" customWidth="1"/>
    <col min="6" max="6" width="4.28515625" style="73" customWidth="1"/>
    <col min="7" max="7" width="11.85546875" style="73" customWidth="1"/>
    <col min="8" max="8" width="10.85546875" style="73" customWidth="1"/>
    <col min="9" max="9" width="9.7109375" style="73" customWidth="1"/>
  </cols>
  <sheetData>
    <row r="1" spans="1:9" x14ac:dyDescent="0.25">
      <c r="A1" s="200"/>
      <c r="B1" s="200"/>
      <c r="C1" s="200"/>
      <c r="D1" s="200"/>
      <c r="E1" s="200"/>
      <c r="F1" s="200"/>
      <c r="G1" s="200"/>
      <c r="H1" s="200"/>
      <c r="I1" s="68"/>
    </row>
    <row r="2" spans="1:9" x14ac:dyDescent="0.25">
      <c r="B2" s="69"/>
      <c r="C2" s="69"/>
      <c r="D2" s="69"/>
      <c r="E2" s="69"/>
      <c r="F2" s="69"/>
      <c r="G2" s="70"/>
      <c r="H2" s="201" t="s">
        <v>443</v>
      </c>
      <c r="I2" s="201"/>
    </row>
    <row r="3" spans="1:9" x14ac:dyDescent="0.25">
      <c r="B3" s="71"/>
      <c r="C3" s="71"/>
      <c r="D3" s="202" t="s">
        <v>318</v>
      </c>
      <c r="E3" s="202"/>
      <c r="F3" s="202"/>
      <c r="G3" s="202"/>
      <c r="H3" s="202"/>
      <c r="I3" s="202"/>
    </row>
    <row r="4" spans="1:9" x14ac:dyDescent="0.25">
      <c r="A4" s="203" t="s">
        <v>331</v>
      </c>
      <c r="B4" s="203"/>
      <c r="C4" s="203"/>
      <c r="D4" s="203"/>
      <c r="E4" s="203"/>
      <c r="F4" s="203"/>
      <c r="G4" s="203"/>
      <c r="H4" s="203"/>
      <c r="I4" s="203"/>
    </row>
    <row r="5" spans="1:9" x14ac:dyDescent="0.25">
      <c r="B5" s="71"/>
      <c r="C5" s="203" t="s">
        <v>430</v>
      </c>
      <c r="D5" s="203"/>
      <c r="E5" s="203"/>
      <c r="F5" s="203"/>
      <c r="G5" s="203"/>
      <c r="H5" s="203"/>
      <c r="I5" s="203"/>
    </row>
    <row r="6" spans="1:9" x14ac:dyDescent="0.25">
      <c r="A6" s="72"/>
      <c r="B6" s="72"/>
      <c r="C6" s="72"/>
      <c r="D6" s="72"/>
      <c r="E6" s="72"/>
      <c r="F6" s="72"/>
      <c r="G6" s="72"/>
      <c r="H6" s="72"/>
      <c r="I6" s="68"/>
    </row>
    <row r="7" spans="1:9" x14ac:dyDescent="0.25">
      <c r="A7" s="72"/>
      <c r="B7" s="72"/>
      <c r="C7" s="72"/>
      <c r="D7" s="72"/>
      <c r="E7" s="72"/>
      <c r="F7" s="72"/>
      <c r="G7" s="72"/>
      <c r="H7" s="72"/>
      <c r="I7" s="68"/>
    </row>
    <row r="8" spans="1:9" ht="15.75" x14ac:dyDescent="0.25">
      <c r="A8" s="198" t="s">
        <v>319</v>
      </c>
      <c r="B8" s="199"/>
      <c r="C8" s="199"/>
      <c r="D8" s="199"/>
      <c r="E8" s="199"/>
      <c r="F8" s="199"/>
      <c r="G8" s="199"/>
      <c r="H8" s="199"/>
      <c r="I8" s="199"/>
    </row>
    <row r="9" spans="1:9" ht="33" customHeight="1" x14ac:dyDescent="0.25">
      <c r="A9" s="194" t="s">
        <v>444</v>
      </c>
      <c r="B9" s="195"/>
      <c r="C9" s="195"/>
      <c r="D9" s="195"/>
      <c r="E9" s="195"/>
      <c r="F9" s="195"/>
      <c r="G9" s="195"/>
      <c r="H9" s="195"/>
      <c r="I9" s="195"/>
    </row>
    <row r="10" spans="1:9" ht="15.75" x14ac:dyDescent="0.25">
      <c r="A10" s="195"/>
      <c r="B10" s="195"/>
      <c r="C10" s="195"/>
      <c r="D10" s="195"/>
      <c r="E10" s="195"/>
      <c r="F10" s="195"/>
      <c r="G10" s="195"/>
      <c r="H10" s="195"/>
    </row>
    <row r="11" spans="1:9" x14ac:dyDescent="0.25">
      <c r="H11" s="196" t="s">
        <v>103</v>
      </c>
      <c r="I11" s="196"/>
    </row>
    <row r="12" spans="1:9" ht="15" customHeight="1" x14ac:dyDescent="0.25">
      <c r="A12" s="197" t="s">
        <v>104</v>
      </c>
      <c r="B12" s="193" t="s">
        <v>285</v>
      </c>
      <c r="C12" s="193" t="s">
        <v>105</v>
      </c>
      <c r="D12" s="193" t="s">
        <v>106</v>
      </c>
      <c r="E12" s="193" t="s">
        <v>107</v>
      </c>
      <c r="F12" s="193" t="s">
        <v>108</v>
      </c>
      <c r="G12" s="193" t="s">
        <v>109</v>
      </c>
      <c r="H12" s="193" t="s">
        <v>312</v>
      </c>
      <c r="I12" s="193" t="s">
        <v>313</v>
      </c>
    </row>
    <row r="13" spans="1:9" x14ac:dyDescent="0.25">
      <c r="A13" s="197"/>
      <c r="B13" s="193"/>
      <c r="C13" s="193"/>
      <c r="D13" s="193"/>
      <c r="E13" s="193"/>
      <c r="F13" s="193"/>
      <c r="G13" s="193"/>
      <c r="H13" s="193"/>
      <c r="I13" s="193"/>
    </row>
    <row r="14" spans="1:9" x14ac:dyDescent="0.25">
      <c r="A14" s="74" t="s">
        <v>110</v>
      </c>
      <c r="F14" s="75"/>
      <c r="G14" s="144">
        <f>G16+G18+G22+G20+G24+G28+G26</f>
        <v>291166.40000000002</v>
      </c>
      <c r="H14" s="76">
        <f>H16+H18+H20+H22+H24+H26+H28</f>
        <v>181583.80000000002</v>
      </c>
      <c r="I14" s="146">
        <f t="shared" ref="I14" si="0">H14*100/G14</f>
        <v>62.364270053137993</v>
      </c>
    </row>
    <row r="15" spans="1:9" x14ac:dyDescent="0.25">
      <c r="A15" s="74"/>
      <c r="F15" s="75"/>
      <c r="G15" s="77"/>
      <c r="H15" s="77"/>
      <c r="I15" s="78"/>
    </row>
    <row r="16" spans="1:9" x14ac:dyDescent="0.25">
      <c r="A16" s="79" t="s">
        <v>297</v>
      </c>
      <c r="B16" s="80"/>
      <c r="C16" s="175" t="s">
        <v>113</v>
      </c>
      <c r="D16" s="176">
        <v>10</v>
      </c>
      <c r="E16" s="176"/>
      <c r="F16" s="81"/>
      <c r="G16" s="182">
        <v>215</v>
      </c>
      <c r="H16" s="145">
        <f>H17</f>
        <v>16.899999999999999</v>
      </c>
      <c r="I16" s="82">
        <f>I17</f>
        <v>7.8604651162790686</v>
      </c>
    </row>
    <row r="17" spans="1:9" ht="23.25" x14ac:dyDescent="0.25">
      <c r="A17" s="56" t="s">
        <v>437</v>
      </c>
      <c r="C17" s="177" t="s">
        <v>113</v>
      </c>
      <c r="D17" s="178">
        <v>10</v>
      </c>
      <c r="E17" s="179" t="s">
        <v>334</v>
      </c>
      <c r="F17" s="75">
        <v>244</v>
      </c>
      <c r="G17" s="58">
        <v>215</v>
      </c>
      <c r="H17" s="83">
        <v>16.899999999999999</v>
      </c>
      <c r="I17" s="143">
        <f t="shared" ref="I17" si="1">H17*100/G17</f>
        <v>7.8604651162790686</v>
      </c>
    </row>
    <row r="18" spans="1:9" x14ac:dyDescent="0.25">
      <c r="A18" s="79" t="s">
        <v>297</v>
      </c>
      <c r="B18" s="80"/>
      <c r="C18" s="85" t="s">
        <v>121</v>
      </c>
      <c r="D18" s="85" t="s">
        <v>124</v>
      </c>
      <c r="E18" s="180"/>
      <c r="F18" s="86"/>
      <c r="G18" s="144">
        <f>G19</f>
        <v>588</v>
      </c>
      <c r="H18" s="80">
        <f>H19</f>
        <v>557.79999999999995</v>
      </c>
      <c r="I18" s="144">
        <f>I19</f>
        <v>94.863945578231281</v>
      </c>
    </row>
    <row r="19" spans="1:9" ht="36.75" x14ac:dyDescent="0.25">
      <c r="A19" s="68" t="s">
        <v>336</v>
      </c>
      <c r="C19" s="88" t="s">
        <v>121</v>
      </c>
      <c r="D19" s="88" t="s">
        <v>124</v>
      </c>
      <c r="E19" s="179" t="s">
        <v>337</v>
      </c>
      <c r="F19" s="75">
        <v>244</v>
      </c>
      <c r="G19" s="183">
        <v>588</v>
      </c>
      <c r="H19" s="84">
        <v>557.79999999999995</v>
      </c>
      <c r="I19" s="143">
        <f t="shared" ref="I19" si="2">H19*100/G19</f>
        <v>94.863945578231281</v>
      </c>
    </row>
    <row r="20" spans="1:9" x14ac:dyDescent="0.25">
      <c r="A20" s="79" t="s">
        <v>298</v>
      </c>
      <c r="B20" s="80"/>
      <c r="C20" s="85" t="s">
        <v>130</v>
      </c>
      <c r="D20" s="85" t="s">
        <v>122</v>
      </c>
      <c r="E20" s="180"/>
      <c r="F20" s="86"/>
      <c r="G20" s="144">
        <f>G21</f>
        <v>264850.7</v>
      </c>
      <c r="H20" s="144">
        <f>H21</f>
        <v>167272.70000000001</v>
      </c>
      <c r="I20" s="87">
        <v>200</v>
      </c>
    </row>
    <row r="21" spans="1:9" ht="23.25" x14ac:dyDescent="0.25">
      <c r="A21" s="56" t="s">
        <v>438</v>
      </c>
      <c r="C21" s="88" t="s">
        <v>130</v>
      </c>
      <c r="D21" s="88" t="s">
        <v>122</v>
      </c>
      <c r="E21" s="179" t="s">
        <v>338</v>
      </c>
      <c r="F21" s="75">
        <v>600</v>
      </c>
      <c r="G21" s="58">
        <v>264850.7</v>
      </c>
      <c r="H21" s="58">
        <v>167272.70000000001</v>
      </c>
      <c r="I21" s="143">
        <f t="shared" ref="I21" si="3">H21*100/G21</f>
        <v>63.157356201059699</v>
      </c>
    </row>
    <row r="22" spans="1:9" x14ac:dyDescent="0.25">
      <c r="A22" s="79" t="s">
        <v>297</v>
      </c>
      <c r="B22" s="80"/>
      <c r="C22" s="85" t="s">
        <v>130</v>
      </c>
      <c r="D22" s="85" t="s">
        <v>130</v>
      </c>
      <c r="E22" s="180"/>
      <c r="F22" s="86"/>
      <c r="G22" s="144">
        <f>G23</f>
        <v>200</v>
      </c>
      <c r="H22" s="80">
        <f>H23</f>
        <v>0</v>
      </c>
      <c r="I22" s="87">
        <f>I23</f>
        <v>0</v>
      </c>
    </row>
    <row r="23" spans="1:9" ht="24.75" x14ac:dyDescent="0.25">
      <c r="A23" s="68" t="s">
        <v>439</v>
      </c>
      <c r="C23" s="88" t="s">
        <v>130</v>
      </c>
      <c r="D23" s="88" t="s">
        <v>130</v>
      </c>
      <c r="E23" s="179" t="s">
        <v>343</v>
      </c>
      <c r="F23" s="75">
        <v>244</v>
      </c>
      <c r="G23" s="183">
        <v>200</v>
      </c>
      <c r="I23" s="143">
        <f t="shared" ref="I23:I25" si="4">H23*100/G23</f>
        <v>0</v>
      </c>
    </row>
    <row r="24" spans="1:9" x14ac:dyDescent="0.25">
      <c r="A24" s="79" t="s">
        <v>297</v>
      </c>
      <c r="B24" s="80"/>
      <c r="C24" s="85" t="s">
        <v>152</v>
      </c>
      <c r="D24" s="85" t="s">
        <v>153</v>
      </c>
      <c r="E24" s="180"/>
      <c r="F24" s="86" t="s">
        <v>123</v>
      </c>
      <c r="G24" s="144">
        <f>G25</f>
        <v>24637.7</v>
      </c>
      <c r="H24" s="80">
        <f>H25</f>
        <v>13485.9</v>
      </c>
      <c r="I24" s="144">
        <f>I25</f>
        <v>54.73684637770571</v>
      </c>
    </row>
    <row r="25" spans="1:9" ht="24.75" x14ac:dyDescent="0.25">
      <c r="A25" s="68" t="s">
        <v>440</v>
      </c>
      <c r="C25" s="88" t="s">
        <v>152</v>
      </c>
      <c r="D25" s="88" t="s">
        <v>153</v>
      </c>
      <c r="E25" s="179" t="s">
        <v>427</v>
      </c>
      <c r="F25" s="75">
        <v>611</v>
      </c>
      <c r="G25" s="183">
        <v>24637.7</v>
      </c>
      <c r="H25" s="73">
        <v>13485.9</v>
      </c>
      <c r="I25" s="143">
        <f t="shared" si="4"/>
        <v>54.73684637770571</v>
      </c>
    </row>
    <row r="26" spans="1:9" x14ac:dyDescent="0.25">
      <c r="A26" s="79" t="s">
        <v>297</v>
      </c>
      <c r="C26" s="85" t="s">
        <v>240</v>
      </c>
      <c r="D26" s="85" t="s">
        <v>153</v>
      </c>
      <c r="E26" s="181"/>
      <c r="F26" s="75"/>
      <c r="G26" s="144">
        <f>G27</f>
        <v>100</v>
      </c>
      <c r="H26" s="80">
        <f>H27</f>
        <v>100</v>
      </c>
      <c r="I26" s="144">
        <f>I27</f>
        <v>100</v>
      </c>
    </row>
    <row r="27" spans="1:9" ht="24.75" x14ac:dyDescent="0.25">
      <c r="A27" s="68" t="s">
        <v>441</v>
      </c>
      <c r="C27" s="177" t="s">
        <v>240</v>
      </c>
      <c r="D27" s="178" t="s">
        <v>153</v>
      </c>
      <c r="E27" s="179" t="s">
        <v>349</v>
      </c>
      <c r="F27" s="75">
        <v>244</v>
      </c>
      <c r="G27" s="183">
        <v>100</v>
      </c>
      <c r="H27" s="73">
        <v>100</v>
      </c>
      <c r="I27" s="143">
        <f t="shared" ref="I27:I29" si="5">H27*100/G27</f>
        <v>100</v>
      </c>
    </row>
    <row r="28" spans="1:9" x14ac:dyDescent="0.25">
      <c r="A28" s="79" t="s">
        <v>297</v>
      </c>
      <c r="B28" s="80"/>
      <c r="C28" s="85" t="s">
        <v>158</v>
      </c>
      <c r="D28" s="85" t="s">
        <v>153</v>
      </c>
      <c r="E28" s="180"/>
      <c r="F28" s="86"/>
      <c r="G28" s="144">
        <v>575</v>
      </c>
      <c r="H28" s="80">
        <f>H29</f>
        <v>150.5</v>
      </c>
      <c r="I28" s="87">
        <f>I29</f>
        <v>26.173913043478262</v>
      </c>
    </row>
    <row r="29" spans="1:9" ht="24.75" x14ac:dyDescent="0.25">
      <c r="A29" s="68" t="s">
        <v>442</v>
      </c>
      <c r="C29" s="88" t="s">
        <v>158</v>
      </c>
      <c r="D29" s="88" t="s">
        <v>153</v>
      </c>
      <c r="E29" s="179" t="s">
        <v>350</v>
      </c>
      <c r="F29" s="75">
        <v>244</v>
      </c>
      <c r="G29" s="183">
        <v>575</v>
      </c>
      <c r="H29" s="73">
        <v>150.5</v>
      </c>
      <c r="I29" s="143">
        <f t="shared" si="5"/>
        <v>26.173913043478262</v>
      </c>
    </row>
  </sheetData>
  <mergeCells count="18">
    <mergeCell ref="A8:I8"/>
    <mergeCell ref="A1:H1"/>
    <mergeCell ref="H2:I2"/>
    <mergeCell ref="D3:I3"/>
    <mergeCell ref="A4:I4"/>
    <mergeCell ref="C5:I5"/>
    <mergeCell ref="H12:H13"/>
    <mergeCell ref="I12:I13"/>
    <mergeCell ref="A9:I9"/>
    <mergeCell ref="A10:H10"/>
    <mergeCell ref="H11:I11"/>
    <mergeCell ref="A12:A13"/>
    <mergeCell ref="B12:B13"/>
    <mergeCell ref="C12:C13"/>
    <mergeCell ref="D12:D13"/>
    <mergeCell ref="E12:E13"/>
    <mergeCell ref="F12:F13"/>
    <mergeCell ref="G12:G13"/>
  </mergeCells>
  <pageMargins left="0.17" right="0.1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D18" sqref="D18"/>
    </sheetView>
  </sheetViews>
  <sheetFormatPr defaultRowHeight="15" x14ac:dyDescent="0.25"/>
  <cols>
    <col min="1" max="1" width="7.7109375" customWidth="1"/>
    <col min="2" max="2" width="40" customWidth="1"/>
    <col min="3" max="3" width="17" customWidth="1"/>
    <col min="4" max="4" width="13.7109375" customWidth="1"/>
    <col min="5" max="5" width="11.28515625" customWidth="1"/>
  </cols>
  <sheetData>
    <row r="1" spans="1:5" ht="15.75" x14ac:dyDescent="0.25">
      <c r="A1" s="89"/>
      <c r="D1" s="185" t="s">
        <v>432</v>
      </c>
      <c r="E1" s="185"/>
    </row>
    <row r="2" spans="1:5" ht="15.75" x14ac:dyDescent="0.25">
      <c r="A2" s="90"/>
      <c r="C2" s="201" t="s">
        <v>318</v>
      </c>
      <c r="D2" s="201"/>
      <c r="E2" s="201"/>
    </row>
    <row r="3" spans="1:5" ht="15.75" x14ac:dyDescent="0.25">
      <c r="A3" s="90"/>
      <c r="B3" s="201" t="s">
        <v>320</v>
      </c>
      <c r="C3" s="201"/>
      <c r="D3" s="201"/>
      <c r="E3" s="201"/>
    </row>
    <row r="4" spans="1:5" ht="15.75" x14ac:dyDescent="0.25">
      <c r="A4" s="90"/>
      <c r="C4" s="201" t="s">
        <v>321</v>
      </c>
      <c r="D4" s="201"/>
      <c r="E4" s="201"/>
    </row>
    <row r="5" spans="1:5" ht="15.75" x14ac:dyDescent="0.25">
      <c r="A5" s="90"/>
      <c r="D5" s="185"/>
      <c r="E5" s="185"/>
    </row>
    <row r="6" spans="1:5" ht="15.75" x14ac:dyDescent="0.25">
      <c r="A6" s="90"/>
      <c r="D6" s="3"/>
      <c r="E6" s="3" t="s">
        <v>299</v>
      </c>
    </row>
    <row r="7" spans="1:5" ht="15.75" x14ac:dyDescent="0.25">
      <c r="A7" s="90"/>
      <c r="D7" s="3"/>
      <c r="E7" s="3"/>
    </row>
    <row r="8" spans="1:5" ht="15.75" x14ac:dyDescent="0.25">
      <c r="A8" s="90"/>
      <c r="B8" s="3"/>
      <c r="C8" s="3"/>
    </row>
    <row r="9" spans="1:5" ht="15.75" x14ac:dyDescent="0.25">
      <c r="A9" s="205" t="s">
        <v>319</v>
      </c>
      <c r="B9" s="205"/>
      <c r="C9" s="205"/>
      <c r="D9" s="205"/>
      <c r="E9" s="205"/>
    </row>
    <row r="10" spans="1:5" ht="33" customHeight="1" x14ac:dyDescent="0.25">
      <c r="A10" s="204" t="s">
        <v>433</v>
      </c>
      <c r="B10" s="204"/>
      <c r="C10" s="204"/>
      <c r="D10" s="204"/>
      <c r="E10" s="204"/>
    </row>
    <row r="11" spans="1:5" ht="15.75" x14ac:dyDescent="0.25">
      <c r="A11" s="91"/>
      <c r="B11" s="91"/>
      <c r="C11" s="91"/>
    </row>
    <row r="12" spans="1:5" ht="15.75" x14ac:dyDescent="0.25">
      <c r="A12" s="91"/>
      <c r="B12" s="91"/>
      <c r="E12" s="92" t="s">
        <v>0</v>
      </c>
    </row>
    <row r="13" spans="1:5" ht="43.5" customHeight="1" x14ac:dyDescent="0.25">
      <c r="A13" s="93" t="s">
        <v>300</v>
      </c>
      <c r="B13" s="94" t="s">
        <v>301</v>
      </c>
      <c r="C13" s="95" t="s">
        <v>109</v>
      </c>
      <c r="D13" s="94" t="s">
        <v>312</v>
      </c>
      <c r="E13" s="95" t="s">
        <v>313</v>
      </c>
    </row>
    <row r="14" spans="1:5" ht="15.75" x14ac:dyDescent="0.25">
      <c r="A14" s="96">
        <v>1</v>
      </c>
      <c r="B14" s="97" t="s">
        <v>302</v>
      </c>
      <c r="C14" s="98">
        <v>1840.7</v>
      </c>
      <c r="D14" s="133">
        <v>966.9</v>
      </c>
      <c r="E14" s="135">
        <f>D14*100/C14</f>
        <v>52.528929211712935</v>
      </c>
    </row>
    <row r="15" spans="1:5" ht="15.75" x14ac:dyDescent="0.25">
      <c r="A15" s="99">
        <v>2</v>
      </c>
      <c r="B15" s="100" t="s">
        <v>303</v>
      </c>
      <c r="C15" s="101">
        <v>1791.4</v>
      </c>
      <c r="D15" s="134">
        <v>826.2</v>
      </c>
      <c r="E15" s="135">
        <f t="shared" ref="E15:E21" si="0">D15*100/C15</f>
        <v>46.120352796695322</v>
      </c>
    </row>
    <row r="16" spans="1:5" ht="15.75" x14ac:dyDescent="0.25">
      <c r="A16" s="99">
        <v>3</v>
      </c>
      <c r="B16" s="100" t="s">
        <v>304</v>
      </c>
      <c r="C16" s="101">
        <v>1738.8</v>
      </c>
      <c r="D16" s="134">
        <v>961.8</v>
      </c>
      <c r="E16" s="135">
        <f t="shared" si="0"/>
        <v>55.314009661835748</v>
      </c>
    </row>
    <row r="17" spans="1:5" ht="15.75" x14ac:dyDescent="0.25">
      <c r="A17" s="99">
        <v>4</v>
      </c>
      <c r="B17" s="100" t="s">
        <v>305</v>
      </c>
      <c r="C17" s="101">
        <v>1842.4</v>
      </c>
      <c r="D17" s="134">
        <v>939</v>
      </c>
      <c r="E17" s="135">
        <f t="shared" si="0"/>
        <v>50.96613113330438</v>
      </c>
    </row>
    <row r="18" spans="1:5" ht="15.75" x14ac:dyDescent="0.25">
      <c r="A18" s="99">
        <v>5</v>
      </c>
      <c r="B18" s="100" t="s">
        <v>306</v>
      </c>
      <c r="C18" s="101">
        <v>1613.7</v>
      </c>
      <c r="D18" s="134">
        <v>955.5</v>
      </c>
      <c r="E18" s="135">
        <f t="shared" si="0"/>
        <v>59.211749395798471</v>
      </c>
    </row>
    <row r="19" spans="1:5" ht="15.75" x14ac:dyDescent="0.25">
      <c r="A19" s="99">
        <v>6</v>
      </c>
      <c r="B19" s="100" t="s">
        <v>307</v>
      </c>
      <c r="C19" s="101">
        <v>1602.6</v>
      </c>
      <c r="D19" s="134">
        <v>898.9</v>
      </c>
      <c r="E19" s="135">
        <f t="shared" si="0"/>
        <v>56.09010358167977</v>
      </c>
    </row>
    <row r="20" spans="1:5" ht="15.75" x14ac:dyDescent="0.25">
      <c r="A20" s="99"/>
      <c r="B20" s="100"/>
      <c r="C20" s="101"/>
      <c r="E20" s="102"/>
    </row>
    <row r="21" spans="1:5" ht="15.75" x14ac:dyDescent="0.25">
      <c r="A21" s="103"/>
      <c r="B21" s="104" t="s">
        <v>308</v>
      </c>
      <c r="C21" s="105">
        <f>SUM(C14:C20)</f>
        <v>10429.600000000002</v>
      </c>
      <c r="D21" s="105">
        <f>SUM(D14:D20)</f>
        <v>5548.2999999999993</v>
      </c>
      <c r="E21" s="142">
        <f t="shared" si="0"/>
        <v>53.197629822811976</v>
      </c>
    </row>
    <row r="22" spans="1:5" ht="15.75" x14ac:dyDescent="0.25">
      <c r="A22" s="90"/>
      <c r="B22" s="90"/>
      <c r="C22" s="90"/>
      <c r="D22" s="106"/>
    </row>
    <row r="23" spans="1:5" ht="15.75" x14ac:dyDescent="0.25">
      <c r="C23" s="106"/>
    </row>
  </sheetData>
  <mergeCells count="7">
    <mergeCell ref="A10:E10"/>
    <mergeCell ref="B3:E3"/>
    <mergeCell ref="D1:E1"/>
    <mergeCell ref="C2:E2"/>
    <mergeCell ref="C4:E4"/>
    <mergeCell ref="D5:E5"/>
    <mergeCell ref="A9:E9"/>
  </mergeCells>
  <pageMargins left="0.7" right="0.1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1"/>
  <sheetViews>
    <sheetView workbookViewId="0">
      <selection activeCell="D16" sqref="D16"/>
    </sheetView>
  </sheetViews>
  <sheetFormatPr defaultRowHeight="15" x14ac:dyDescent="0.25"/>
  <cols>
    <col min="1" max="1" width="4.7109375" style="107" customWidth="1"/>
    <col min="2" max="2" width="54.5703125" style="107" customWidth="1"/>
    <col min="3" max="3" width="12" style="107" customWidth="1"/>
    <col min="4" max="4" width="11.5703125" customWidth="1"/>
    <col min="5" max="5" width="11.42578125" customWidth="1"/>
  </cols>
  <sheetData>
    <row r="2" spans="1:5" ht="15.75" x14ac:dyDescent="0.25">
      <c r="E2" s="108" t="s">
        <v>434</v>
      </c>
    </row>
    <row r="3" spans="1:5" ht="15.75" x14ac:dyDescent="0.25">
      <c r="E3" s="3" t="s">
        <v>435</v>
      </c>
    </row>
    <row r="4" spans="1:5" ht="15.75" x14ac:dyDescent="0.25">
      <c r="C4" s="109"/>
    </row>
    <row r="6" spans="1:5" ht="15.75" customHeight="1" x14ac:dyDescent="0.25">
      <c r="A6" s="207" t="s">
        <v>319</v>
      </c>
      <c r="B6" s="207"/>
      <c r="C6" s="207"/>
      <c r="D6" s="207"/>
      <c r="E6" s="207"/>
    </row>
    <row r="7" spans="1:5" ht="33.75" customHeight="1" x14ac:dyDescent="0.25">
      <c r="A7" s="206" t="s">
        <v>436</v>
      </c>
      <c r="B7" s="206"/>
      <c r="C7" s="206"/>
      <c r="D7" s="206"/>
      <c r="E7" s="206"/>
    </row>
    <row r="8" spans="1:5" ht="15.75" x14ac:dyDescent="0.25">
      <c r="A8" s="110"/>
      <c r="B8" s="110"/>
      <c r="E8" s="111" t="s">
        <v>0</v>
      </c>
    </row>
    <row r="9" spans="1:5" ht="47.25" x14ac:dyDescent="0.25">
      <c r="A9" s="112" t="s">
        <v>309</v>
      </c>
      <c r="B9" s="112" t="s">
        <v>310</v>
      </c>
      <c r="C9" s="113" t="s">
        <v>109</v>
      </c>
      <c r="D9" s="137" t="s">
        <v>312</v>
      </c>
      <c r="E9" s="137" t="s">
        <v>313</v>
      </c>
    </row>
    <row r="10" spans="1:5" ht="15.75" x14ac:dyDescent="0.25">
      <c r="A10" s="114">
        <v>1</v>
      </c>
      <c r="B10" s="114">
        <v>2</v>
      </c>
      <c r="C10" s="114">
        <v>3</v>
      </c>
      <c r="D10" s="136"/>
      <c r="E10" s="136"/>
    </row>
    <row r="11" spans="1:5" ht="15.75" x14ac:dyDescent="0.25">
      <c r="A11" s="115"/>
      <c r="B11" s="116" t="s">
        <v>311</v>
      </c>
      <c r="C11" s="117">
        <f>SUM(C12:C17)</f>
        <v>450.70000000000005</v>
      </c>
      <c r="D11" s="117">
        <f t="shared" ref="D11" si="0">SUM(D12:D17)</f>
        <v>202.8</v>
      </c>
      <c r="E11" s="141">
        <f>D11*100/C11</f>
        <v>44.996671843798531</v>
      </c>
    </row>
    <row r="12" spans="1:5" ht="15.75" x14ac:dyDescent="0.25">
      <c r="A12" s="118">
        <v>1</v>
      </c>
      <c r="B12" s="119" t="s">
        <v>307</v>
      </c>
      <c r="C12" s="114">
        <v>61.8</v>
      </c>
      <c r="D12" s="138">
        <v>27.9</v>
      </c>
      <c r="E12" s="140">
        <f>D12*100/C12</f>
        <v>45.145631067961169</v>
      </c>
    </row>
    <row r="13" spans="1:5" ht="15.75" x14ac:dyDescent="0.25">
      <c r="A13" s="118">
        <v>2</v>
      </c>
      <c r="B13" s="120" t="s">
        <v>302</v>
      </c>
      <c r="C13" s="114">
        <v>77.8</v>
      </c>
      <c r="D13" s="139">
        <v>35.1</v>
      </c>
      <c r="E13" s="140">
        <f t="shared" ref="E13:E17" si="1">D13*100/C13</f>
        <v>45.115681233933167</v>
      </c>
    </row>
    <row r="14" spans="1:5" ht="15.75" x14ac:dyDescent="0.25">
      <c r="A14" s="118">
        <v>3</v>
      </c>
      <c r="B14" s="119" t="s">
        <v>303</v>
      </c>
      <c r="C14" s="114">
        <v>93.7</v>
      </c>
      <c r="D14" s="138">
        <v>42.3</v>
      </c>
      <c r="E14" s="140">
        <f t="shared" si="1"/>
        <v>45.144076840981853</v>
      </c>
    </row>
    <row r="15" spans="1:5" ht="15.75" x14ac:dyDescent="0.25">
      <c r="A15" s="118">
        <v>4</v>
      </c>
      <c r="B15" s="119" t="s">
        <v>304</v>
      </c>
      <c r="C15" s="114">
        <v>77.8</v>
      </c>
      <c r="D15" s="138">
        <v>35.1</v>
      </c>
      <c r="E15" s="140">
        <f t="shared" si="1"/>
        <v>45.115681233933167</v>
      </c>
    </row>
    <row r="16" spans="1:5" ht="15.75" x14ac:dyDescent="0.25">
      <c r="A16" s="118">
        <v>5</v>
      </c>
      <c r="B16" s="119" t="s">
        <v>306</v>
      </c>
      <c r="C16" s="114">
        <v>61.8</v>
      </c>
      <c r="D16" s="138">
        <v>27.9</v>
      </c>
      <c r="E16" s="140">
        <f t="shared" si="1"/>
        <v>45.145631067961169</v>
      </c>
    </row>
    <row r="17" spans="1:5" ht="15.75" x14ac:dyDescent="0.25">
      <c r="A17" s="118">
        <v>6</v>
      </c>
      <c r="B17" s="119" t="s">
        <v>305</v>
      </c>
      <c r="C17" s="114">
        <v>77.8</v>
      </c>
      <c r="D17" s="138">
        <v>34.5</v>
      </c>
      <c r="E17" s="140">
        <f t="shared" si="1"/>
        <v>44.344473007712082</v>
      </c>
    </row>
    <row r="18" spans="1:5" x14ac:dyDescent="0.25">
      <c r="A18" s="110"/>
      <c r="B18" s="110"/>
      <c r="C18" s="121"/>
    </row>
    <row r="19" spans="1:5" x14ac:dyDescent="0.25">
      <c r="A19" s="110"/>
      <c r="B19" s="110"/>
      <c r="C19" s="121"/>
    </row>
    <row r="20" spans="1:5" x14ac:dyDescent="0.25">
      <c r="A20" s="110"/>
      <c r="B20" s="110"/>
      <c r="C20" s="122"/>
    </row>
    <row r="21" spans="1:5" x14ac:dyDescent="0.25">
      <c r="A21" s="110"/>
      <c r="B21" s="110"/>
      <c r="C21" s="122"/>
    </row>
  </sheetData>
  <mergeCells count="2">
    <mergeCell ref="A7:E7"/>
    <mergeCell ref="A6:E6"/>
  </mergeCells>
  <pageMargins left="0.17" right="0.1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91"/>
  <sheetViews>
    <sheetView topLeftCell="A175" workbookViewId="0">
      <selection activeCell="G180" sqref="G180"/>
    </sheetView>
  </sheetViews>
  <sheetFormatPr defaultRowHeight="15" x14ac:dyDescent="0.25"/>
  <cols>
    <col min="1" max="1" width="35.42578125" customWidth="1"/>
    <col min="2" max="3" width="3.7109375" customWidth="1"/>
    <col min="4" max="4" width="11.42578125" customWidth="1"/>
    <col min="5" max="5" width="4.7109375" customWidth="1"/>
    <col min="6" max="6" width="11.42578125" customWidth="1"/>
    <col min="7" max="7" width="10.7109375" customWidth="1"/>
    <col min="8" max="8" width="12" customWidth="1"/>
  </cols>
  <sheetData>
    <row r="2" spans="1:8" x14ac:dyDescent="0.25">
      <c r="D2" s="48"/>
      <c r="E2" s="48"/>
      <c r="F2" s="48"/>
      <c r="G2" s="48"/>
      <c r="H2" s="154" t="s">
        <v>330</v>
      </c>
    </row>
    <row r="3" spans="1:8" x14ac:dyDescent="0.25">
      <c r="B3" s="210" t="s">
        <v>315</v>
      </c>
      <c r="C3" s="210"/>
      <c r="D3" s="210"/>
      <c r="E3" s="210"/>
      <c r="F3" s="210"/>
      <c r="G3" s="210"/>
      <c r="H3" s="210"/>
    </row>
    <row r="4" spans="1:8" ht="15" customHeight="1" x14ac:dyDescent="0.25">
      <c r="A4" s="210" t="s">
        <v>331</v>
      </c>
      <c r="B4" s="210"/>
      <c r="C4" s="210"/>
      <c r="D4" s="210"/>
      <c r="E4" s="210"/>
      <c r="F4" s="210"/>
      <c r="G4" s="210"/>
      <c r="H4" s="210"/>
    </row>
    <row r="5" spans="1:8" ht="15" customHeight="1" x14ac:dyDescent="0.25">
      <c r="A5" s="210" t="s">
        <v>332</v>
      </c>
      <c r="B5" s="210"/>
      <c r="C5" s="210"/>
      <c r="D5" s="210"/>
      <c r="E5" s="210"/>
      <c r="F5" s="210"/>
      <c r="G5" s="210"/>
      <c r="H5" s="210"/>
    </row>
    <row r="7" spans="1:8" ht="39" customHeight="1" x14ac:dyDescent="0.25">
      <c r="A7" s="188" t="s">
        <v>333</v>
      </c>
      <c r="B7" s="187"/>
      <c r="C7" s="187"/>
      <c r="D7" s="187"/>
      <c r="E7" s="187"/>
      <c r="F7" s="187"/>
      <c r="G7" s="187"/>
      <c r="H7" s="187"/>
    </row>
    <row r="8" spans="1:8" x14ac:dyDescent="0.25">
      <c r="H8" s="49" t="s">
        <v>103</v>
      </c>
    </row>
    <row r="9" spans="1:8" ht="15" customHeight="1" x14ac:dyDescent="0.25">
      <c r="A9" s="208" t="s">
        <v>104</v>
      </c>
      <c r="B9" s="208" t="s">
        <v>105</v>
      </c>
      <c r="C9" s="208" t="s">
        <v>106</v>
      </c>
      <c r="D9" s="208" t="s">
        <v>107</v>
      </c>
      <c r="E9" s="208" t="s">
        <v>108</v>
      </c>
      <c r="F9" s="208" t="s">
        <v>109</v>
      </c>
      <c r="G9" s="208" t="s">
        <v>312</v>
      </c>
      <c r="H9" s="208" t="s">
        <v>313</v>
      </c>
    </row>
    <row r="10" spans="1:8" x14ac:dyDescent="0.25">
      <c r="A10" s="209"/>
      <c r="B10" s="209"/>
      <c r="C10" s="209"/>
      <c r="D10" s="209"/>
      <c r="E10" s="209"/>
      <c r="F10" s="209"/>
      <c r="G10" s="209"/>
      <c r="H10" s="209"/>
    </row>
    <row r="11" spans="1:8" x14ac:dyDescent="0.25">
      <c r="A11" s="155" t="s">
        <v>110</v>
      </c>
      <c r="B11" s="50"/>
      <c r="C11" s="50"/>
      <c r="D11" s="50"/>
      <c r="E11" s="50"/>
      <c r="F11" s="160">
        <f>F12+F104</f>
        <v>414060.19999999995</v>
      </c>
      <c r="G11" s="160">
        <f>G12+G104</f>
        <v>239768.46</v>
      </c>
      <c r="H11" s="162">
        <f>G11*100/F11</f>
        <v>57.906666711748684</v>
      </c>
    </row>
    <row r="12" spans="1:8" x14ac:dyDescent="0.25">
      <c r="A12" s="51" t="s">
        <v>111</v>
      </c>
      <c r="B12" s="51"/>
      <c r="C12" s="51"/>
      <c r="D12" s="51"/>
      <c r="E12" s="51"/>
      <c r="F12" s="52">
        <f>F13+F26++++F34+F75+F100++F96+F71</f>
        <v>291166.39999999997</v>
      </c>
      <c r="G12" s="52">
        <f>G13+G26++++G34+G75+G100++G96+G71</f>
        <v>181583.81999999998</v>
      </c>
      <c r="H12" s="163">
        <f>G12*100/F12</f>
        <v>62.36427692206243</v>
      </c>
    </row>
    <row r="13" spans="1:8" x14ac:dyDescent="0.25">
      <c r="A13" s="53" t="s">
        <v>112</v>
      </c>
      <c r="B13" s="54" t="s">
        <v>113</v>
      </c>
      <c r="C13" s="54">
        <v>10</v>
      </c>
      <c r="D13" s="54"/>
      <c r="E13" s="54"/>
      <c r="F13" s="55">
        <f>F14+F18+F22</f>
        <v>215</v>
      </c>
      <c r="G13" s="55">
        <f>G14+G18+G22</f>
        <v>16.899999999999999</v>
      </c>
      <c r="H13" s="131">
        <f>G13*100/F13</f>
        <v>7.8604651162790686</v>
      </c>
    </row>
    <row r="14" spans="1:8" ht="33.75" x14ac:dyDescent="0.25">
      <c r="A14" s="56" t="s">
        <v>114</v>
      </c>
      <c r="B14" s="57" t="s">
        <v>113</v>
      </c>
      <c r="C14" s="57">
        <v>10</v>
      </c>
      <c r="D14" s="57" t="s">
        <v>334</v>
      </c>
      <c r="E14" s="57"/>
      <c r="F14" s="58">
        <v>145</v>
      </c>
      <c r="G14" s="58">
        <v>16.899999999999999</v>
      </c>
      <c r="H14" s="132">
        <f>G14*100/F14</f>
        <v>11.655172413793101</v>
      </c>
    </row>
    <row r="15" spans="1:8" ht="22.5" x14ac:dyDescent="0.25">
      <c r="A15" s="56" t="s">
        <v>115</v>
      </c>
      <c r="B15" s="57" t="s">
        <v>113</v>
      </c>
      <c r="C15" s="57">
        <v>10</v>
      </c>
      <c r="D15" s="57" t="s">
        <v>334</v>
      </c>
      <c r="E15" s="57">
        <v>200</v>
      </c>
      <c r="F15" s="58">
        <v>145</v>
      </c>
      <c r="G15" s="58">
        <v>16.899999999999999</v>
      </c>
      <c r="H15" s="132">
        <f t="shared" ref="H15:H97" si="0">G15*100/F15</f>
        <v>11.655172413793101</v>
      </c>
    </row>
    <row r="16" spans="1:8" ht="22.5" x14ac:dyDescent="0.25">
      <c r="A16" s="56" t="s">
        <v>116</v>
      </c>
      <c r="B16" s="57" t="s">
        <v>113</v>
      </c>
      <c r="C16" s="57">
        <v>10</v>
      </c>
      <c r="D16" s="57" t="s">
        <v>334</v>
      </c>
      <c r="E16" s="57">
        <v>240</v>
      </c>
      <c r="F16" s="58">
        <v>145</v>
      </c>
      <c r="G16" s="58">
        <v>16.899999999999999</v>
      </c>
      <c r="H16" s="132">
        <f t="shared" si="0"/>
        <v>11.655172413793101</v>
      </c>
    </row>
    <row r="17" spans="1:8" ht="22.5" x14ac:dyDescent="0.25">
      <c r="A17" s="56" t="s">
        <v>117</v>
      </c>
      <c r="B17" s="57" t="s">
        <v>113</v>
      </c>
      <c r="C17" s="57">
        <v>10</v>
      </c>
      <c r="D17" s="57" t="s">
        <v>334</v>
      </c>
      <c r="E17" s="57">
        <v>244</v>
      </c>
      <c r="F17" s="58">
        <v>145</v>
      </c>
      <c r="G17" s="58">
        <v>16.899999999999999</v>
      </c>
      <c r="H17" s="132">
        <f t="shared" si="0"/>
        <v>11.655172413793101</v>
      </c>
    </row>
    <row r="18" spans="1:8" ht="33.75" x14ac:dyDescent="0.25">
      <c r="A18" s="56" t="s">
        <v>118</v>
      </c>
      <c r="B18" s="57" t="s">
        <v>113</v>
      </c>
      <c r="C18" s="57">
        <v>10</v>
      </c>
      <c r="D18" s="57" t="s">
        <v>334</v>
      </c>
      <c r="E18" s="57"/>
      <c r="F18" s="58">
        <v>20</v>
      </c>
      <c r="G18" s="55"/>
      <c r="H18" s="132">
        <f t="shared" si="0"/>
        <v>0</v>
      </c>
    </row>
    <row r="19" spans="1:8" ht="22.5" x14ac:dyDescent="0.25">
      <c r="A19" s="56" t="s">
        <v>115</v>
      </c>
      <c r="B19" s="57" t="s">
        <v>113</v>
      </c>
      <c r="C19" s="57">
        <v>10</v>
      </c>
      <c r="D19" s="57" t="s">
        <v>334</v>
      </c>
      <c r="E19" s="57">
        <v>200</v>
      </c>
      <c r="F19" s="58">
        <v>20</v>
      </c>
      <c r="G19" s="58"/>
      <c r="H19" s="132">
        <f t="shared" si="0"/>
        <v>0</v>
      </c>
    </row>
    <row r="20" spans="1:8" ht="22.5" x14ac:dyDescent="0.25">
      <c r="A20" s="56" t="s">
        <v>116</v>
      </c>
      <c r="B20" s="57" t="s">
        <v>113</v>
      </c>
      <c r="C20" s="57">
        <v>10</v>
      </c>
      <c r="D20" s="57" t="s">
        <v>334</v>
      </c>
      <c r="E20" s="57">
        <v>240</v>
      </c>
      <c r="F20" s="58">
        <v>20</v>
      </c>
      <c r="G20" s="58"/>
      <c r="H20" s="132">
        <f t="shared" si="0"/>
        <v>0</v>
      </c>
    </row>
    <row r="21" spans="1:8" ht="22.5" x14ac:dyDescent="0.25">
      <c r="A21" s="56" t="s">
        <v>117</v>
      </c>
      <c r="B21" s="57" t="s">
        <v>113</v>
      </c>
      <c r="C21" s="57">
        <v>10</v>
      </c>
      <c r="D21" s="57" t="s">
        <v>334</v>
      </c>
      <c r="E21" s="57">
        <v>244</v>
      </c>
      <c r="F21" s="58">
        <v>20</v>
      </c>
      <c r="G21" s="58"/>
      <c r="H21" s="132">
        <f t="shared" si="0"/>
        <v>0</v>
      </c>
    </row>
    <row r="22" spans="1:8" ht="22.5" x14ac:dyDescent="0.25">
      <c r="A22" s="56" t="s">
        <v>119</v>
      </c>
      <c r="B22" s="57" t="s">
        <v>113</v>
      </c>
      <c r="C22" s="57">
        <v>10</v>
      </c>
      <c r="D22" s="57" t="s">
        <v>334</v>
      </c>
      <c r="E22" s="57"/>
      <c r="F22" s="58">
        <v>50</v>
      </c>
      <c r="G22" s="58"/>
      <c r="H22" s="132">
        <f t="shared" si="0"/>
        <v>0</v>
      </c>
    </row>
    <row r="23" spans="1:8" ht="22.5" x14ac:dyDescent="0.25">
      <c r="A23" s="56" t="s">
        <v>115</v>
      </c>
      <c r="B23" s="57" t="s">
        <v>113</v>
      </c>
      <c r="C23" s="57">
        <v>10</v>
      </c>
      <c r="D23" s="57" t="s">
        <v>334</v>
      </c>
      <c r="E23" s="57">
        <v>200</v>
      </c>
      <c r="F23" s="58">
        <v>50</v>
      </c>
      <c r="G23" s="58"/>
      <c r="H23" s="132">
        <f t="shared" si="0"/>
        <v>0</v>
      </c>
    </row>
    <row r="24" spans="1:8" ht="22.5" x14ac:dyDescent="0.25">
      <c r="A24" s="56" t="s">
        <v>116</v>
      </c>
      <c r="B24" s="57" t="s">
        <v>113</v>
      </c>
      <c r="C24" s="57">
        <v>10</v>
      </c>
      <c r="D24" s="57" t="s">
        <v>334</v>
      </c>
      <c r="E24" s="57">
        <v>240</v>
      </c>
      <c r="F24" s="58">
        <v>50</v>
      </c>
      <c r="G24" s="58"/>
      <c r="H24" s="132">
        <f t="shared" si="0"/>
        <v>0</v>
      </c>
    </row>
    <row r="25" spans="1:8" ht="22.5" x14ac:dyDescent="0.25">
      <c r="A25" s="56" t="s">
        <v>117</v>
      </c>
      <c r="B25" s="57" t="s">
        <v>113</v>
      </c>
      <c r="C25" s="57">
        <v>10</v>
      </c>
      <c r="D25" s="57" t="s">
        <v>334</v>
      </c>
      <c r="E25" s="57">
        <v>244</v>
      </c>
      <c r="F25" s="58">
        <v>50</v>
      </c>
      <c r="G25" s="58"/>
      <c r="H25" s="132">
        <f t="shared" si="0"/>
        <v>0</v>
      </c>
    </row>
    <row r="26" spans="1:8" ht="21" x14ac:dyDescent="0.25">
      <c r="A26" s="53" t="s">
        <v>120</v>
      </c>
      <c r="B26" s="54" t="s">
        <v>121</v>
      </c>
      <c r="C26" s="54" t="s">
        <v>122</v>
      </c>
      <c r="D26" s="54" t="s">
        <v>335</v>
      </c>
      <c r="E26" s="54" t="s">
        <v>123</v>
      </c>
      <c r="F26" s="55">
        <f>F27+F31</f>
        <v>588</v>
      </c>
      <c r="G26" s="55">
        <f>G27+G31</f>
        <v>557.81999999999994</v>
      </c>
      <c r="H26" s="131">
        <f t="shared" si="0"/>
        <v>94.867346938775498</v>
      </c>
    </row>
    <row r="27" spans="1:8" ht="45" x14ac:dyDescent="0.25">
      <c r="A27" s="56" t="s">
        <v>447</v>
      </c>
      <c r="B27" s="57" t="s">
        <v>121</v>
      </c>
      <c r="C27" s="57" t="s">
        <v>124</v>
      </c>
      <c r="D27" s="57" t="s">
        <v>337</v>
      </c>
      <c r="E27" s="57"/>
      <c r="F27" s="58">
        <v>410</v>
      </c>
      <c r="G27" s="58">
        <v>379.82</v>
      </c>
      <c r="H27" s="132">
        <f t="shared" si="0"/>
        <v>92.639024390243904</v>
      </c>
    </row>
    <row r="28" spans="1:8" ht="22.5" x14ac:dyDescent="0.25">
      <c r="A28" s="56" t="s">
        <v>115</v>
      </c>
      <c r="B28" s="57" t="s">
        <v>121</v>
      </c>
      <c r="C28" s="57" t="s">
        <v>124</v>
      </c>
      <c r="D28" s="57" t="s">
        <v>337</v>
      </c>
      <c r="E28" s="57">
        <v>200</v>
      </c>
      <c r="F28" s="58">
        <v>410</v>
      </c>
      <c r="G28" s="58">
        <v>379.82</v>
      </c>
      <c r="H28" s="132">
        <f t="shared" si="0"/>
        <v>92.639024390243904</v>
      </c>
    </row>
    <row r="29" spans="1:8" ht="22.5" x14ac:dyDescent="0.25">
      <c r="A29" s="56" t="s">
        <v>116</v>
      </c>
      <c r="B29" s="57" t="s">
        <v>121</v>
      </c>
      <c r="C29" s="57" t="s">
        <v>124</v>
      </c>
      <c r="D29" s="57" t="s">
        <v>337</v>
      </c>
      <c r="E29" s="57">
        <v>240</v>
      </c>
      <c r="F29" s="58">
        <v>410</v>
      </c>
      <c r="G29" s="58">
        <v>379.82</v>
      </c>
      <c r="H29" s="132">
        <f t="shared" si="0"/>
        <v>92.639024390243904</v>
      </c>
    </row>
    <row r="30" spans="1:8" ht="22.5" x14ac:dyDescent="0.25">
      <c r="A30" s="56" t="s">
        <v>117</v>
      </c>
      <c r="B30" s="57" t="s">
        <v>121</v>
      </c>
      <c r="C30" s="57" t="s">
        <v>124</v>
      </c>
      <c r="D30" s="57" t="s">
        <v>337</v>
      </c>
      <c r="E30" s="57">
        <v>244</v>
      </c>
      <c r="F30" s="58">
        <v>410</v>
      </c>
      <c r="G30" s="58">
        <v>379.82</v>
      </c>
      <c r="H30" s="132">
        <f t="shared" si="0"/>
        <v>92.639024390243904</v>
      </c>
    </row>
    <row r="31" spans="1:8" ht="22.5" x14ac:dyDescent="0.25">
      <c r="A31" s="56" t="s">
        <v>125</v>
      </c>
      <c r="B31" s="57" t="s">
        <v>121</v>
      </c>
      <c r="C31" s="57" t="s">
        <v>124</v>
      </c>
      <c r="D31" s="57" t="s">
        <v>337</v>
      </c>
      <c r="E31" s="57">
        <v>300</v>
      </c>
      <c r="F31" s="58">
        <v>178</v>
      </c>
      <c r="G31" s="58">
        <v>178</v>
      </c>
      <c r="H31" s="132">
        <f t="shared" si="0"/>
        <v>100</v>
      </c>
    </row>
    <row r="32" spans="1:8" ht="22.5" x14ac:dyDescent="0.25">
      <c r="A32" s="56" t="s">
        <v>412</v>
      </c>
      <c r="B32" s="57" t="s">
        <v>121</v>
      </c>
      <c r="C32" s="57" t="s">
        <v>124</v>
      </c>
      <c r="D32" s="57" t="s">
        <v>337</v>
      </c>
      <c r="E32" s="57">
        <v>320</v>
      </c>
      <c r="F32" s="58">
        <v>178</v>
      </c>
      <c r="G32" s="58">
        <v>178</v>
      </c>
      <c r="H32" s="132">
        <f t="shared" si="0"/>
        <v>100</v>
      </c>
    </row>
    <row r="33" spans="1:8" x14ac:dyDescent="0.25">
      <c r="A33" s="56" t="s">
        <v>413</v>
      </c>
      <c r="B33" s="57" t="s">
        <v>121</v>
      </c>
      <c r="C33" s="57" t="s">
        <v>124</v>
      </c>
      <c r="D33" s="57" t="s">
        <v>337</v>
      </c>
      <c r="E33" s="57">
        <v>322</v>
      </c>
      <c r="F33" s="58">
        <v>178</v>
      </c>
      <c r="G33" s="58">
        <v>178</v>
      </c>
      <c r="H33" s="132">
        <f t="shared" si="0"/>
        <v>100</v>
      </c>
    </row>
    <row r="34" spans="1:8" ht="31.5" x14ac:dyDescent="0.25">
      <c r="A34" s="156" t="s">
        <v>129</v>
      </c>
      <c r="B34" s="157" t="s">
        <v>130</v>
      </c>
      <c r="C34" s="54" t="s">
        <v>122</v>
      </c>
      <c r="D34" s="54" t="s">
        <v>338</v>
      </c>
      <c r="E34" s="54"/>
      <c r="F34" s="161">
        <f>F35+F41+F59</f>
        <v>264850.69999999995</v>
      </c>
      <c r="G34" s="161">
        <f>G35+G41+G59</f>
        <v>167272.69999999998</v>
      </c>
      <c r="H34" s="131">
        <f t="shared" si="0"/>
        <v>63.157356201059699</v>
      </c>
    </row>
    <row r="35" spans="1:8" x14ac:dyDescent="0.25">
      <c r="A35" s="56" t="s">
        <v>131</v>
      </c>
      <c r="B35" s="57" t="s">
        <v>130</v>
      </c>
      <c r="C35" s="57" t="s">
        <v>132</v>
      </c>
      <c r="D35" s="57" t="s">
        <v>339</v>
      </c>
      <c r="E35" s="157"/>
      <c r="F35" s="58">
        <f>F36</f>
        <v>74746.099999999991</v>
      </c>
      <c r="G35" s="58">
        <f>G36</f>
        <v>41940.1</v>
      </c>
      <c r="H35" s="132">
        <f t="shared" si="0"/>
        <v>56.110084673314063</v>
      </c>
    </row>
    <row r="36" spans="1:8" ht="45" x14ac:dyDescent="0.25">
      <c r="A36" s="56" t="s">
        <v>133</v>
      </c>
      <c r="B36" s="57" t="s">
        <v>130</v>
      </c>
      <c r="C36" s="57" t="s">
        <v>132</v>
      </c>
      <c r="D36" s="57" t="s">
        <v>339</v>
      </c>
      <c r="E36" s="57" t="s">
        <v>134</v>
      </c>
      <c r="F36" s="58">
        <f>F37+F39</f>
        <v>74746.099999999991</v>
      </c>
      <c r="G36" s="58">
        <f>G37+G39</f>
        <v>41940.1</v>
      </c>
      <c r="H36" s="132">
        <f t="shared" si="0"/>
        <v>56.110084673314063</v>
      </c>
    </row>
    <row r="37" spans="1:8" x14ac:dyDescent="0.25">
      <c r="A37" s="56" t="s">
        <v>135</v>
      </c>
      <c r="B37" s="57" t="s">
        <v>130</v>
      </c>
      <c r="C37" s="57" t="s">
        <v>132</v>
      </c>
      <c r="D37" s="57" t="s">
        <v>339</v>
      </c>
      <c r="E37" s="57" t="s">
        <v>136</v>
      </c>
      <c r="F37" s="58">
        <v>61723.7</v>
      </c>
      <c r="G37" s="58">
        <v>34214.9</v>
      </c>
      <c r="H37" s="132">
        <f t="shared" si="0"/>
        <v>55.4323541848593</v>
      </c>
    </row>
    <row r="38" spans="1:8" ht="56.25" x14ac:dyDescent="0.25">
      <c r="A38" s="56" t="s">
        <v>137</v>
      </c>
      <c r="B38" s="57" t="s">
        <v>130</v>
      </c>
      <c r="C38" s="57" t="s">
        <v>132</v>
      </c>
      <c r="D38" s="57" t="s">
        <v>339</v>
      </c>
      <c r="E38" s="57" t="s">
        <v>138</v>
      </c>
      <c r="F38" s="58">
        <v>61723.7</v>
      </c>
      <c r="G38" s="58">
        <v>34214.9</v>
      </c>
      <c r="H38" s="132">
        <f t="shared" si="0"/>
        <v>55.4323541848593</v>
      </c>
    </row>
    <row r="39" spans="1:8" x14ac:dyDescent="0.25">
      <c r="A39" s="56" t="s">
        <v>139</v>
      </c>
      <c r="B39" s="57" t="s">
        <v>130</v>
      </c>
      <c r="C39" s="57" t="s">
        <v>132</v>
      </c>
      <c r="D39" s="57" t="s">
        <v>339</v>
      </c>
      <c r="E39" s="57" t="s">
        <v>140</v>
      </c>
      <c r="F39" s="58">
        <v>13022.4</v>
      </c>
      <c r="G39" s="58">
        <v>7725.2</v>
      </c>
      <c r="H39" s="132">
        <f t="shared" si="0"/>
        <v>59.322398329033049</v>
      </c>
    </row>
    <row r="40" spans="1:8" ht="56.25" x14ac:dyDescent="0.25">
      <c r="A40" s="56" t="s">
        <v>141</v>
      </c>
      <c r="B40" s="57" t="s">
        <v>130</v>
      </c>
      <c r="C40" s="57" t="s">
        <v>132</v>
      </c>
      <c r="D40" s="57" t="s">
        <v>339</v>
      </c>
      <c r="E40" s="57" t="s">
        <v>142</v>
      </c>
      <c r="F40" s="58">
        <v>13022.4</v>
      </c>
      <c r="G40" s="58">
        <v>7725.2</v>
      </c>
      <c r="H40" s="132">
        <f t="shared" si="0"/>
        <v>59.322398329033049</v>
      </c>
    </row>
    <row r="41" spans="1:8" x14ac:dyDescent="0.25">
      <c r="A41" s="56" t="s">
        <v>143</v>
      </c>
      <c r="B41" s="57" t="s">
        <v>130</v>
      </c>
      <c r="C41" s="57" t="s">
        <v>144</v>
      </c>
      <c r="D41" s="57" t="s">
        <v>339</v>
      </c>
      <c r="E41" s="157" t="s">
        <v>123</v>
      </c>
      <c r="F41" s="58">
        <f>F42+F47+F52</f>
        <v>182654.3</v>
      </c>
      <c r="G41" s="58">
        <f>G42+G47+G52</f>
        <v>121969.8</v>
      </c>
      <c r="H41" s="132">
        <f t="shared" si="0"/>
        <v>66.776309126037546</v>
      </c>
    </row>
    <row r="42" spans="1:8" ht="22.5" x14ac:dyDescent="0.25">
      <c r="A42" s="56" t="s">
        <v>145</v>
      </c>
      <c r="B42" s="57" t="s">
        <v>130</v>
      </c>
      <c r="C42" s="57" t="s">
        <v>144</v>
      </c>
      <c r="D42" s="57" t="s">
        <v>339</v>
      </c>
      <c r="E42" s="57" t="s">
        <v>123</v>
      </c>
      <c r="F42" s="58">
        <f>F44</f>
        <v>171946.9</v>
      </c>
      <c r="G42" s="58">
        <f>G44</f>
        <v>115680.8</v>
      </c>
      <c r="H42" s="132">
        <f t="shared" si="0"/>
        <v>67.277048902888041</v>
      </c>
    </row>
    <row r="43" spans="1:8" ht="22.5" x14ac:dyDescent="0.25">
      <c r="A43" s="56" t="s">
        <v>146</v>
      </c>
      <c r="B43" s="57" t="s">
        <v>130</v>
      </c>
      <c r="C43" s="57" t="s">
        <v>144</v>
      </c>
      <c r="D43" s="57" t="s">
        <v>339</v>
      </c>
      <c r="E43" s="57" t="s">
        <v>123</v>
      </c>
      <c r="F43" s="58">
        <f t="shared" ref="F43:G45" si="1">F44</f>
        <v>171946.9</v>
      </c>
      <c r="G43" s="58">
        <f t="shared" si="1"/>
        <v>115680.8</v>
      </c>
      <c r="H43" s="132">
        <f t="shared" si="0"/>
        <v>67.277048902888041</v>
      </c>
    </row>
    <row r="44" spans="1:8" ht="45" x14ac:dyDescent="0.25">
      <c r="A44" s="56" t="s">
        <v>133</v>
      </c>
      <c r="B44" s="57" t="s">
        <v>130</v>
      </c>
      <c r="C44" s="57" t="s">
        <v>144</v>
      </c>
      <c r="D44" s="57" t="s">
        <v>339</v>
      </c>
      <c r="E44" s="57" t="s">
        <v>134</v>
      </c>
      <c r="F44" s="58">
        <f t="shared" si="1"/>
        <v>171946.9</v>
      </c>
      <c r="G44" s="58">
        <f t="shared" si="1"/>
        <v>115680.8</v>
      </c>
      <c r="H44" s="132">
        <f t="shared" si="0"/>
        <v>67.277048902888041</v>
      </c>
    </row>
    <row r="45" spans="1:8" x14ac:dyDescent="0.25">
      <c r="A45" s="56" t="s">
        <v>135</v>
      </c>
      <c r="B45" s="57" t="s">
        <v>130</v>
      </c>
      <c r="C45" s="57" t="s">
        <v>144</v>
      </c>
      <c r="D45" s="57" t="s">
        <v>339</v>
      </c>
      <c r="E45" s="57" t="s">
        <v>136</v>
      </c>
      <c r="F45" s="58">
        <f t="shared" si="1"/>
        <v>171946.9</v>
      </c>
      <c r="G45" s="58">
        <f t="shared" si="1"/>
        <v>115680.8</v>
      </c>
      <c r="H45" s="132">
        <f t="shared" si="0"/>
        <v>67.277048902888041</v>
      </c>
    </row>
    <row r="46" spans="1:8" ht="56.25" x14ac:dyDescent="0.25">
      <c r="A46" s="56" t="s">
        <v>137</v>
      </c>
      <c r="B46" s="57" t="s">
        <v>130</v>
      </c>
      <c r="C46" s="57" t="s">
        <v>144</v>
      </c>
      <c r="D46" s="57" t="s">
        <v>339</v>
      </c>
      <c r="E46" s="57" t="s">
        <v>138</v>
      </c>
      <c r="F46" s="58">
        <v>171946.9</v>
      </c>
      <c r="G46" s="58">
        <v>115680.8</v>
      </c>
      <c r="H46" s="132">
        <f t="shared" si="0"/>
        <v>67.277048902888041</v>
      </c>
    </row>
    <row r="47" spans="1:8" ht="22.5" x14ac:dyDescent="0.25">
      <c r="A47" s="56" t="s">
        <v>147</v>
      </c>
      <c r="B47" s="57" t="s">
        <v>130</v>
      </c>
      <c r="C47" s="57" t="s">
        <v>144</v>
      </c>
      <c r="D47" s="57" t="s">
        <v>340</v>
      </c>
      <c r="E47" s="54" t="s">
        <v>123</v>
      </c>
      <c r="F47" s="58">
        <v>9604.5</v>
      </c>
      <c r="G47" s="58">
        <v>6289</v>
      </c>
      <c r="H47" s="132">
        <f t="shared" si="0"/>
        <v>65.47972304648863</v>
      </c>
    </row>
    <row r="48" spans="1:8" ht="22.5" x14ac:dyDescent="0.25">
      <c r="A48" s="56" t="s">
        <v>146</v>
      </c>
      <c r="B48" s="57" t="s">
        <v>130</v>
      </c>
      <c r="C48" s="57" t="s">
        <v>144</v>
      </c>
      <c r="D48" s="57" t="s">
        <v>340</v>
      </c>
      <c r="E48" s="57" t="s">
        <v>123</v>
      </c>
      <c r="F48" s="58">
        <v>9604.5</v>
      </c>
      <c r="G48" s="58">
        <v>6289</v>
      </c>
      <c r="H48" s="132">
        <f t="shared" si="0"/>
        <v>65.47972304648863</v>
      </c>
    </row>
    <row r="49" spans="1:8" ht="45" x14ac:dyDescent="0.25">
      <c r="A49" s="56" t="s">
        <v>133</v>
      </c>
      <c r="B49" s="57" t="s">
        <v>130</v>
      </c>
      <c r="C49" s="57" t="s">
        <v>144</v>
      </c>
      <c r="D49" s="57" t="s">
        <v>340</v>
      </c>
      <c r="E49" s="57" t="s">
        <v>134</v>
      </c>
      <c r="F49" s="58">
        <v>9604.5</v>
      </c>
      <c r="G49" s="58">
        <v>6289</v>
      </c>
      <c r="H49" s="132">
        <f t="shared" si="0"/>
        <v>65.47972304648863</v>
      </c>
    </row>
    <row r="50" spans="1:8" x14ac:dyDescent="0.25">
      <c r="A50" s="56" t="s">
        <v>135</v>
      </c>
      <c r="B50" s="57" t="s">
        <v>130</v>
      </c>
      <c r="C50" s="57" t="s">
        <v>144</v>
      </c>
      <c r="D50" s="57" t="s">
        <v>340</v>
      </c>
      <c r="E50" s="57" t="s">
        <v>136</v>
      </c>
      <c r="F50" s="58">
        <v>9604.5</v>
      </c>
      <c r="G50" s="58">
        <v>6289</v>
      </c>
      <c r="H50" s="132">
        <f t="shared" si="0"/>
        <v>65.47972304648863</v>
      </c>
    </row>
    <row r="51" spans="1:8" ht="56.25" x14ac:dyDescent="0.25">
      <c r="A51" s="56" t="s">
        <v>137</v>
      </c>
      <c r="B51" s="57" t="s">
        <v>130</v>
      </c>
      <c r="C51" s="57" t="s">
        <v>144</v>
      </c>
      <c r="D51" s="57" t="s">
        <v>340</v>
      </c>
      <c r="E51" s="57" t="s">
        <v>138</v>
      </c>
      <c r="F51" s="58">
        <v>9604.5</v>
      </c>
      <c r="G51" s="58">
        <v>6289</v>
      </c>
      <c r="H51" s="132">
        <f t="shared" si="0"/>
        <v>65.47972304648863</v>
      </c>
    </row>
    <row r="52" spans="1:8" ht="45" x14ac:dyDescent="0.25">
      <c r="A52" s="56" t="s">
        <v>417</v>
      </c>
      <c r="B52" s="57" t="s">
        <v>130</v>
      </c>
      <c r="C52" s="57" t="s">
        <v>144</v>
      </c>
      <c r="D52" s="57"/>
      <c r="E52" s="57"/>
      <c r="F52" s="58">
        <f>F53+F56</f>
        <v>1102.8999999999999</v>
      </c>
      <c r="G52" s="58">
        <f>G53+G56</f>
        <v>0</v>
      </c>
      <c r="H52" s="132">
        <f t="shared" si="0"/>
        <v>0</v>
      </c>
    </row>
    <row r="53" spans="1:8" ht="45" x14ac:dyDescent="0.25">
      <c r="A53" s="56" t="s">
        <v>133</v>
      </c>
      <c r="B53" s="57" t="s">
        <v>130</v>
      </c>
      <c r="C53" s="57" t="s">
        <v>144</v>
      </c>
      <c r="D53" s="57" t="s">
        <v>418</v>
      </c>
      <c r="E53" s="57" t="s">
        <v>134</v>
      </c>
      <c r="F53" s="58">
        <v>55.1</v>
      </c>
      <c r="G53" s="58"/>
      <c r="H53" s="132">
        <f t="shared" si="0"/>
        <v>0</v>
      </c>
    </row>
    <row r="54" spans="1:8" x14ac:dyDescent="0.25">
      <c r="A54" s="56" t="s">
        <v>135</v>
      </c>
      <c r="B54" s="57" t="s">
        <v>130</v>
      </c>
      <c r="C54" s="57" t="s">
        <v>144</v>
      </c>
      <c r="D54" s="57" t="s">
        <v>418</v>
      </c>
      <c r="E54" s="57" t="s">
        <v>136</v>
      </c>
      <c r="F54" s="58">
        <v>55.1</v>
      </c>
      <c r="G54" s="58"/>
      <c r="H54" s="132">
        <f t="shared" si="0"/>
        <v>0</v>
      </c>
    </row>
    <row r="55" spans="1:8" ht="56.25" x14ac:dyDescent="0.25">
      <c r="A55" s="56" t="s">
        <v>137</v>
      </c>
      <c r="B55" s="57" t="s">
        <v>130</v>
      </c>
      <c r="C55" s="57" t="s">
        <v>144</v>
      </c>
      <c r="D55" s="57" t="s">
        <v>418</v>
      </c>
      <c r="E55" s="57" t="s">
        <v>138</v>
      </c>
      <c r="F55" s="58">
        <v>55.1</v>
      </c>
      <c r="G55" s="58"/>
      <c r="H55" s="132">
        <f t="shared" si="0"/>
        <v>0</v>
      </c>
    </row>
    <row r="56" spans="1:8" ht="45" x14ac:dyDescent="0.25">
      <c r="A56" s="56" t="s">
        <v>133</v>
      </c>
      <c r="B56" s="57" t="s">
        <v>130</v>
      </c>
      <c r="C56" s="57" t="s">
        <v>144</v>
      </c>
      <c r="D56" s="57" t="s">
        <v>419</v>
      </c>
      <c r="E56" s="57" t="s">
        <v>134</v>
      </c>
      <c r="F56" s="58">
        <v>1047.8</v>
      </c>
      <c r="G56" s="58"/>
      <c r="H56" s="132">
        <f t="shared" si="0"/>
        <v>0</v>
      </c>
    </row>
    <row r="57" spans="1:8" x14ac:dyDescent="0.25">
      <c r="A57" s="56" t="s">
        <v>135</v>
      </c>
      <c r="B57" s="57" t="s">
        <v>130</v>
      </c>
      <c r="C57" s="57" t="s">
        <v>144</v>
      </c>
      <c r="D57" s="57" t="s">
        <v>419</v>
      </c>
      <c r="E57" s="57" t="s">
        <v>136</v>
      </c>
      <c r="F57" s="58">
        <v>1047.8</v>
      </c>
      <c r="G57" s="58"/>
      <c r="H57" s="132">
        <f t="shared" si="0"/>
        <v>0</v>
      </c>
    </row>
    <row r="58" spans="1:8" ht="56.25" x14ac:dyDescent="0.25">
      <c r="A58" s="56" t="s">
        <v>137</v>
      </c>
      <c r="B58" s="57" t="s">
        <v>130</v>
      </c>
      <c r="C58" s="57" t="s">
        <v>144</v>
      </c>
      <c r="D58" s="57" t="s">
        <v>419</v>
      </c>
      <c r="E58" s="57" t="s">
        <v>138</v>
      </c>
      <c r="F58" s="58">
        <v>1047.8</v>
      </c>
      <c r="G58" s="58"/>
      <c r="H58" s="132">
        <f t="shared" si="0"/>
        <v>0</v>
      </c>
    </row>
    <row r="59" spans="1:8" x14ac:dyDescent="0.25">
      <c r="A59" s="56" t="s">
        <v>148</v>
      </c>
      <c r="B59" s="57" t="s">
        <v>130</v>
      </c>
      <c r="C59" s="57" t="s">
        <v>130</v>
      </c>
      <c r="D59" s="57" t="s">
        <v>341</v>
      </c>
      <c r="E59" s="157" t="s">
        <v>123</v>
      </c>
      <c r="F59" s="58">
        <f>F60</f>
        <v>7450.2999999999993</v>
      </c>
      <c r="G59" s="58">
        <f>G60</f>
        <v>3362.7999999999997</v>
      </c>
      <c r="H59" s="132">
        <f t="shared" si="0"/>
        <v>45.136437458894278</v>
      </c>
    </row>
    <row r="60" spans="1:8" ht="22.5" x14ac:dyDescent="0.25">
      <c r="A60" s="56" t="s">
        <v>149</v>
      </c>
      <c r="B60" s="57" t="s">
        <v>130</v>
      </c>
      <c r="C60" s="57" t="s">
        <v>130</v>
      </c>
      <c r="D60" s="57" t="s">
        <v>341</v>
      </c>
      <c r="E60" s="57" t="s">
        <v>123</v>
      </c>
      <c r="F60" s="58">
        <f>F61</f>
        <v>7450.2999999999993</v>
      </c>
      <c r="G60" s="58">
        <f>G61</f>
        <v>3362.7999999999997</v>
      </c>
      <c r="H60" s="132">
        <f t="shared" si="0"/>
        <v>45.136437458894278</v>
      </c>
    </row>
    <row r="61" spans="1:8" x14ac:dyDescent="0.25">
      <c r="A61" s="56" t="s">
        <v>150</v>
      </c>
      <c r="B61" s="57" t="s">
        <v>130</v>
      </c>
      <c r="C61" s="57" t="s">
        <v>130</v>
      </c>
      <c r="D61" s="57" t="s">
        <v>341</v>
      </c>
      <c r="E61" s="57" t="s">
        <v>123</v>
      </c>
      <c r="F61" s="58">
        <f>F62+F65+F68</f>
        <v>7450.2999999999993</v>
      </c>
      <c r="G61" s="58">
        <f>G62+G65+G68</f>
        <v>3362.7999999999997</v>
      </c>
      <c r="H61" s="132">
        <f t="shared" si="0"/>
        <v>45.136437458894278</v>
      </c>
    </row>
    <row r="62" spans="1:8" ht="45" x14ac:dyDescent="0.25">
      <c r="A62" s="56" t="s">
        <v>133</v>
      </c>
      <c r="B62" s="57" t="s">
        <v>130</v>
      </c>
      <c r="C62" s="57" t="s">
        <v>130</v>
      </c>
      <c r="D62" s="57" t="s">
        <v>341</v>
      </c>
      <c r="E62" s="57">
        <v>600</v>
      </c>
      <c r="F62" s="58">
        <v>1738.7</v>
      </c>
      <c r="G62" s="58">
        <v>1738.7</v>
      </c>
      <c r="H62" s="132">
        <f t="shared" si="0"/>
        <v>100</v>
      </c>
    </row>
    <row r="63" spans="1:8" x14ac:dyDescent="0.25">
      <c r="A63" s="56" t="s">
        <v>135</v>
      </c>
      <c r="B63" s="57" t="s">
        <v>130</v>
      </c>
      <c r="C63" s="57" t="s">
        <v>130</v>
      </c>
      <c r="D63" s="57" t="s">
        <v>341</v>
      </c>
      <c r="E63" s="57">
        <v>610</v>
      </c>
      <c r="F63" s="58">
        <v>1738.7</v>
      </c>
      <c r="G63" s="58">
        <v>1738.7</v>
      </c>
      <c r="H63" s="132">
        <f t="shared" si="0"/>
        <v>100</v>
      </c>
    </row>
    <row r="64" spans="1:8" ht="56.25" x14ac:dyDescent="0.25">
      <c r="A64" s="56" t="s">
        <v>137</v>
      </c>
      <c r="B64" s="57" t="s">
        <v>130</v>
      </c>
      <c r="C64" s="57" t="s">
        <v>130</v>
      </c>
      <c r="D64" s="57" t="s">
        <v>341</v>
      </c>
      <c r="E64" s="57">
        <v>611</v>
      </c>
      <c r="F64" s="58">
        <v>1738.7</v>
      </c>
      <c r="G64" s="58">
        <v>1738.7</v>
      </c>
      <c r="H64" s="132">
        <f t="shared" si="0"/>
        <v>100</v>
      </c>
    </row>
    <row r="65" spans="1:8" ht="45" x14ac:dyDescent="0.25">
      <c r="A65" s="56" t="s">
        <v>133</v>
      </c>
      <c r="B65" s="57" t="s">
        <v>130</v>
      </c>
      <c r="C65" s="57" t="s">
        <v>130</v>
      </c>
      <c r="D65" s="57" t="s">
        <v>416</v>
      </c>
      <c r="E65" s="57">
        <v>600</v>
      </c>
      <c r="F65" s="58">
        <v>2000</v>
      </c>
      <c r="G65" s="58">
        <v>1407</v>
      </c>
      <c r="H65" s="132">
        <f t="shared" si="0"/>
        <v>70.349999999999994</v>
      </c>
    </row>
    <row r="66" spans="1:8" x14ac:dyDescent="0.25">
      <c r="A66" s="56" t="s">
        <v>135</v>
      </c>
      <c r="B66" s="57" t="s">
        <v>130</v>
      </c>
      <c r="C66" s="57" t="s">
        <v>130</v>
      </c>
      <c r="D66" s="57" t="s">
        <v>416</v>
      </c>
      <c r="E66" s="57">
        <v>610</v>
      </c>
      <c r="F66" s="58">
        <v>2000</v>
      </c>
      <c r="G66" s="58">
        <v>1407</v>
      </c>
      <c r="H66" s="132">
        <f t="shared" si="0"/>
        <v>70.349999999999994</v>
      </c>
    </row>
    <row r="67" spans="1:8" ht="56.25" x14ac:dyDescent="0.25">
      <c r="A67" s="56" t="s">
        <v>137</v>
      </c>
      <c r="B67" s="57" t="s">
        <v>130</v>
      </c>
      <c r="C67" s="57" t="s">
        <v>130</v>
      </c>
      <c r="D67" s="57" t="s">
        <v>416</v>
      </c>
      <c r="E67" s="57">
        <v>611</v>
      </c>
      <c r="F67" s="58">
        <v>2000</v>
      </c>
      <c r="G67" s="58">
        <v>1407</v>
      </c>
      <c r="H67" s="132">
        <f t="shared" si="0"/>
        <v>70.349999999999994</v>
      </c>
    </row>
    <row r="68" spans="1:8" ht="22.5" x14ac:dyDescent="0.25">
      <c r="A68" s="56" t="s">
        <v>125</v>
      </c>
      <c r="B68" s="57" t="s">
        <v>130</v>
      </c>
      <c r="C68" s="57" t="s">
        <v>130</v>
      </c>
      <c r="D68" s="57" t="s">
        <v>416</v>
      </c>
      <c r="E68" s="57">
        <v>300</v>
      </c>
      <c r="F68" s="58">
        <v>3711.6</v>
      </c>
      <c r="G68" s="58">
        <v>217.1</v>
      </c>
      <c r="H68" s="132">
        <f t="shared" si="0"/>
        <v>5.849229442827891</v>
      </c>
    </row>
    <row r="69" spans="1:8" ht="22.5" x14ac:dyDescent="0.25">
      <c r="A69" s="56" t="s">
        <v>412</v>
      </c>
      <c r="B69" s="57" t="s">
        <v>130</v>
      </c>
      <c r="C69" s="57" t="s">
        <v>130</v>
      </c>
      <c r="D69" s="57" t="s">
        <v>416</v>
      </c>
      <c r="E69" s="57">
        <v>320</v>
      </c>
      <c r="F69" s="58">
        <v>3711.6</v>
      </c>
      <c r="G69" s="58">
        <v>217.1</v>
      </c>
      <c r="H69" s="132">
        <f t="shared" si="0"/>
        <v>5.849229442827891</v>
      </c>
    </row>
    <row r="70" spans="1:8" x14ac:dyDescent="0.25">
      <c r="A70" s="56" t="s">
        <v>415</v>
      </c>
      <c r="B70" s="57" t="s">
        <v>130</v>
      </c>
      <c r="C70" s="57" t="s">
        <v>130</v>
      </c>
      <c r="D70" s="57" t="s">
        <v>416</v>
      </c>
      <c r="E70" s="57">
        <v>321</v>
      </c>
      <c r="F70" s="58">
        <v>3711.6</v>
      </c>
      <c r="G70" s="58">
        <v>217.1</v>
      </c>
      <c r="H70" s="132">
        <f t="shared" si="0"/>
        <v>5.849229442827891</v>
      </c>
    </row>
    <row r="71" spans="1:8" ht="21" x14ac:dyDescent="0.25">
      <c r="A71" s="53" t="s">
        <v>342</v>
      </c>
      <c r="B71" s="54" t="s">
        <v>130</v>
      </c>
      <c r="C71" s="54" t="s">
        <v>130</v>
      </c>
      <c r="D71" s="54"/>
      <c r="E71" s="54"/>
      <c r="F71" s="55">
        <v>200</v>
      </c>
      <c r="G71" s="55"/>
      <c r="H71" s="131">
        <f t="shared" si="0"/>
        <v>0</v>
      </c>
    </row>
    <row r="72" spans="1:8" ht="22.5" x14ac:dyDescent="0.25">
      <c r="A72" s="56" t="s">
        <v>115</v>
      </c>
      <c r="B72" s="57" t="s">
        <v>130</v>
      </c>
      <c r="C72" s="57" t="s">
        <v>130</v>
      </c>
      <c r="D72" s="57" t="s">
        <v>343</v>
      </c>
      <c r="E72" s="57">
        <v>200</v>
      </c>
      <c r="F72" s="58">
        <v>200</v>
      </c>
      <c r="G72" s="58"/>
      <c r="H72" s="132">
        <f t="shared" si="0"/>
        <v>0</v>
      </c>
    </row>
    <row r="73" spans="1:8" ht="22.5" x14ac:dyDescent="0.25">
      <c r="A73" s="56" t="s">
        <v>116</v>
      </c>
      <c r="B73" s="57" t="s">
        <v>130</v>
      </c>
      <c r="C73" s="57" t="s">
        <v>130</v>
      </c>
      <c r="D73" s="57" t="s">
        <v>343</v>
      </c>
      <c r="E73" s="57">
        <v>240</v>
      </c>
      <c r="F73" s="58">
        <v>200</v>
      </c>
      <c r="G73" s="58"/>
      <c r="H73" s="132">
        <f t="shared" si="0"/>
        <v>0</v>
      </c>
    </row>
    <row r="74" spans="1:8" ht="22.5" x14ac:dyDescent="0.25">
      <c r="A74" s="56" t="s">
        <v>117</v>
      </c>
      <c r="B74" s="57" t="s">
        <v>130</v>
      </c>
      <c r="C74" s="57" t="s">
        <v>130</v>
      </c>
      <c r="D74" s="57" t="s">
        <v>343</v>
      </c>
      <c r="E74" s="57">
        <v>244</v>
      </c>
      <c r="F74" s="58">
        <v>200</v>
      </c>
      <c r="G74" s="58"/>
      <c r="H74" s="132">
        <f t="shared" si="0"/>
        <v>0</v>
      </c>
    </row>
    <row r="75" spans="1:8" ht="21" x14ac:dyDescent="0.25">
      <c r="A75" s="53" t="s">
        <v>151</v>
      </c>
      <c r="B75" s="54" t="s">
        <v>152</v>
      </c>
      <c r="C75" s="54" t="s">
        <v>153</v>
      </c>
      <c r="D75" s="54" t="s">
        <v>154</v>
      </c>
      <c r="E75" s="54" t="s">
        <v>123</v>
      </c>
      <c r="F75" s="55">
        <f>F76+F80+F91++F88</f>
        <v>24637.7</v>
      </c>
      <c r="G75" s="55">
        <f>G76+G80+G91++G88</f>
        <v>13485.9</v>
      </c>
      <c r="H75" s="131">
        <f t="shared" si="0"/>
        <v>54.73684637770571</v>
      </c>
    </row>
    <row r="76" spans="1:8" ht="22.5" x14ac:dyDescent="0.25">
      <c r="A76" s="56" t="s">
        <v>155</v>
      </c>
      <c r="B76" s="57" t="s">
        <v>152</v>
      </c>
      <c r="C76" s="57" t="s">
        <v>153</v>
      </c>
      <c r="D76" s="57" t="s">
        <v>344</v>
      </c>
      <c r="E76" s="57"/>
      <c r="F76" s="58">
        <v>10397.9</v>
      </c>
      <c r="G76" s="58">
        <v>5056.3999999999996</v>
      </c>
      <c r="H76" s="132">
        <f t="shared" si="0"/>
        <v>48.629050096654126</v>
      </c>
    </row>
    <row r="77" spans="1:8" ht="45" x14ac:dyDescent="0.25">
      <c r="A77" s="56" t="s">
        <v>133</v>
      </c>
      <c r="B77" s="57" t="s">
        <v>152</v>
      </c>
      <c r="C77" s="57" t="s">
        <v>153</v>
      </c>
      <c r="D77" s="57" t="s">
        <v>344</v>
      </c>
      <c r="E77" s="57" t="s">
        <v>134</v>
      </c>
      <c r="F77" s="58">
        <v>10397.9</v>
      </c>
      <c r="G77" s="58">
        <v>5056.3999999999996</v>
      </c>
      <c r="H77" s="132">
        <f t="shared" si="0"/>
        <v>48.629050096654126</v>
      </c>
    </row>
    <row r="78" spans="1:8" x14ac:dyDescent="0.25">
      <c r="A78" s="56" t="s">
        <v>135</v>
      </c>
      <c r="B78" s="57" t="s">
        <v>152</v>
      </c>
      <c r="C78" s="57" t="s">
        <v>153</v>
      </c>
      <c r="D78" s="57" t="s">
        <v>344</v>
      </c>
      <c r="E78" s="57" t="s">
        <v>136</v>
      </c>
      <c r="F78" s="58">
        <v>10397.9</v>
      </c>
      <c r="G78" s="58">
        <v>5056.3999999999996</v>
      </c>
      <c r="H78" s="132">
        <f t="shared" si="0"/>
        <v>48.629050096654126</v>
      </c>
    </row>
    <row r="79" spans="1:8" ht="56.25" x14ac:dyDescent="0.25">
      <c r="A79" s="56" t="s">
        <v>137</v>
      </c>
      <c r="B79" s="57" t="s">
        <v>152</v>
      </c>
      <c r="C79" s="57" t="s">
        <v>153</v>
      </c>
      <c r="D79" s="57" t="s">
        <v>344</v>
      </c>
      <c r="E79" s="57" t="s">
        <v>138</v>
      </c>
      <c r="F79" s="58">
        <v>10397.9</v>
      </c>
      <c r="G79" s="58">
        <v>5056.3999999999996</v>
      </c>
      <c r="H79" s="132">
        <f t="shared" si="0"/>
        <v>48.629050096654126</v>
      </c>
    </row>
    <row r="80" spans="1:8" x14ac:dyDescent="0.25">
      <c r="A80" s="56" t="s">
        <v>156</v>
      </c>
      <c r="B80" s="57" t="s">
        <v>152</v>
      </c>
      <c r="C80" s="57" t="s">
        <v>153</v>
      </c>
      <c r="D80" s="57" t="s">
        <v>345</v>
      </c>
      <c r="E80" s="57" t="s">
        <v>123</v>
      </c>
      <c r="F80" s="58">
        <f>F84+F85</f>
        <v>4978.6000000000004</v>
      </c>
      <c r="G80" s="58">
        <f>G84+G85</f>
        <v>2721.7</v>
      </c>
      <c r="H80" s="132">
        <f t="shared" si="0"/>
        <v>54.667978949905589</v>
      </c>
    </row>
    <row r="81" spans="1:8" ht="22.5" x14ac:dyDescent="0.25">
      <c r="A81" s="56" t="s">
        <v>146</v>
      </c>
      <c r="B81" s="57" t="s">
        <v>152</v>
      </c>
      <c r="C81" s="57" t="s">
        <v>153</v>
      </c>
      <c r="D81" s="57" t="s">
        <v>345</v>
      </c>
      <c r="E81" s="57" t="s">
        <v>123</v>
      </c>
      <c r="F81" s="58">
        <v>4973.6000000000004</v>
      </c>
      <c r="G81" s="58">
        <v>2721.7</v>
      </c>
      <c r="H81" s="132">
        <f t="shared" si="0"/>
        <v>54.722937107929866</v>
      </c>
    </row>
    <row r="82" spans="1:8" ht="45" x14ac:dyDescent="0.25">
      <c r="A82" s="56" t="s">
        <v>133</v>
      </c>
      <c r="B82" s="57" t="s">
        <v>152</v>
      </c>
      <c r="C82" s="57" t="s">
        <v>153</v>
      </c>
      <c r="D82" s="57" t="s">
        <v>345</v>
      </c>
      <c r="E82" s="57" t="s">
        <v>134</v>
      </c>
      <c r="F82" s="58">
        <v>4973.6000000000004</v>
      </c>
      <c r="G82" s="58">
        <v>2721.7</v>
      </c>
      <c r="H82" s="132">
        <f t="shared" si="0"/>
        <v>54.722937107929866</v>
      </c>
    </row>
    <row r="83" spans="1:8" x14ac:dyDescent="0.25">
      <c r="A83" s="56" t="s">
        <v>135</v>
      </c>
      <c r="B83" s="57" t="s">
        <v>152</v>
      </c>
      <c r="C83" s="57" t="s">
        <v>153</v>
      </c>
      <c r="D83" s="57" t="s">
        <v>345</v>
      </c>
      <c r="E83" s="57" t="s">
        <v>136</v>
      </c>
      <c r="F83" s="58">
        <v>4973.6000000000004</v>
      </c>
      <c r="G83" s="58">
        <v>2721.7</v>
      </c>
      <c r="H83" s="132">
        <f t="shared" si="0"/>
        <v>54.722937107929866</v>
      </c>
    </row>
    <row r="84" spans="1:8" ht="56.25" x14ac:dyDescent="0.25">
      <c r="A84" s="56" t="s">
        <v>137</v>
      </c>
      <c r="B84" s="57" t="s">
        <v>152</v>
      </c>
      <c r="C84" s="57" t="s">
        <v>153</v>
      </c>
      <c r="D84" s="57" t="s">
        <v>345</v>
      </c>
      <c r="E84" s="57" t="s">
        <v>138</v>
      </c>
      <c r="F84" s="58">
        <v>4973.6000000000004</v>
      </c>
      <c r="G84" s="58">
        <v>2721.7</v>
      </c>
      <c r="H84" s="132">
        <f t="shared" si="0"/>
        <v>54.722937107929866</v>
      </c>
    </row>
    <row r="85" spans="1:8" ht="22.5" x14ac:dyDescent="0.25">
      <c r="A85" s="56" t="s">
        <v>206</v>
      </c>
      <c r="B85" s="158" t="s">
        <v>152</v>
      </c>
      <c r="C85" s="158" t="s">
        <v>153</v>
      </c>
      <c r="D85" s="57"/>
      <c r="E85" s="57"/>
      <c r="F85" s="58">
        <v>5</v>
      </c>
      <c r="G85" s="58"/>
      <c r="H85" s="132">
        <f t="shared" si="0"/>
        <v>0</v>
      </c>
    </row>
    <row r="86" spans="1:8" ht="33.75" x14ac:dyDescent="0.25">
      <c r="A86" s="56" t="s">
        <v>346</v>
      </c>
      <c r="B86" s="57" t="s">
        <v>152</v>
      </c>
      <c r="C86" s="57" t="s">
        <v>153</v>
      </c>
      <c r="D86" s="57" t="s">
        <v>347</v>
      </c>
      <c r="E86" s="57" t="s">
        <v>136</v>
      </c>
      <c r="F86" s="58">
        <v>5</v>
      </c>
      <c r="G86" s="58"/>
      <c r="H86" s="132">
        <f t="shared" si="0"/>
        <v>0</v>
      </c>
    </row>
    <row r="87" spans="1:8" ht="56.25" x14ac:dyDescent="0.25">
      <c r="A87" s="56" t="s">
        <v>137</v>
      </c>
      <c r="B87" s="57" t="s">
        <v>152</v>
      </c>
      <c r="C87" s="57" t="s">
        <v>153</v>
      </c>
      <c r="D87" s="57" t="s">
        <v>347</v>
      </c>
      <c r="E87" s="57" t="s">
        <v>138</v>
      </c>
      <c r="F87" s="58">
        <v>5</v>
      </c>
      <c r="G87" s="58"/>
      <c r="H87" s="132">
        <f t="shared" si="0"/>
        <v>0</v>
      </c>
    </row>
    <row r="88" spans="1:8" ht="22.5" x14ac:dyDescent="0.25">
      <c r="A88" s="56" t="s">
        <v>206</v>
      </c>
      <c r="B88" s="158" t="s">
        <v>152</v>
      </c>
      <c r="C88" s="158" t="s">
        <v>153</v>
      </c>
      <c r="D88" s="57" t="s">
        <v>420</v>
      </c>
      <c r="E88" s="57">
        <v>600</v>
      </c>
      <c r="F88" s="58">
        <v>100</v>
      </c>
      <c r="G88" s="58"/>
      <c r="H88" s="132">
        <f t="shared" si="0"/>
        <v>0</v>
      </c>
    </row>
    <row r="89" spans="1:8" ht="45" x14ac:dyDescent="0.25">
      <c r="A89" s="56" t="s">
        <v>327</v>
      </c>
      <c r="B89" s="57" t="s">
        <v>152</v>
      </c>
      <c r="C89" s="57" t="s">
        <v>153</v>
      </c>
      <c r="D89" s="57" t="s">
        <v>420</v>
      </c>
      <c r="E89" s="57" t="s">
        <v>136</v>
      </c>
      <c r="F89" s="58">
        <v>100</v>
      </c>
      <c r="G89" s="58"/>
      <c r="H89" s="132">
        <f t="shared" si="0"/>
        <v>0</v>
      </c>
    </row>
    <row r="90" spans="1:8" ht="56.25" x14ac:dyDescent="0.25">
      <c r="A90" s="56" t="s">
        <v>137</v>
      </c>
      <c r="B90" s="57" t="s">
        <v>152</v>
      </c>
      <c r="C90" s="57" t="s">
        <v>153</v>
      </c>
      <c r="D90" s="57" t="s">
        <v>420</v>
      </c>
      <c r="E90" s="57" t="s">
        <v>138</v>
      </c>
      <c r="F90" s="58">
        <v>100</v>
      </c>
      <c r="G90" s="58"/>
      <c r="H90" s="132">
        <f t="shared" si="0"/>
        <v>0</v>
      </c>
    </row>
    <row r="91" spans="1:8" ht="22.5" x14ac:dyDescent="0.25">
      <c r="A91" s="56" t="s">
        <v>147</v>
      </c>
      <c r="B91" s="57" t="s">
        <v>130</v>
      </c>
      <c r="C91" s="57" t="s">
        <v>144</v>
      </c>
      <c r="D91" s="57" t="s">
        <v>340</v>
      </c>
      <c r="E91" s="57" t="s">
        <v>123</v>
      </c>
      <c r="F91" s="58">
        <v>9161.2000000000007</v>
      </c>
      <c r="G91" s="58">
        <v>5707.8</v>
      </c>
      <c r="H91" s="132">
        <f t="shared" si="0"/>
        <v>62.304064969654625</v>
      </c>
    </row>
    <row r="92" spans="1:8" ht="22.5" x14ac:dyDescent="0.25">
      <c r="A92" s="56" t="s">
        <v>146</v>
      </c>
      <c r="B92" s="57" t="s">
        <v>130</v>
      </c>
      <c r="C92" s="57" t="s">
        <v>144</v>
      </c>
      <c r="D92" s="57" t="s">
        <v>340</v>
      </c>
      <c r="E92" s="57" t="s">
        <v>123</v>
      </c>
      <c r="F92" s="58">
        <v>9197.2000000000007</v>
      </c>
      <c r="G92" s="58">
        <v>5707.8</v>
      </c>
      <c r="H92" s="132">
        <f t="shared" si="0"/>
        <v>62.060192232418558</v>
      </c>
    </row>
    <row r="93" spans="1:8" ht="45" x14ac:dyDescent="0.25">
      <c r="A93" s="56" t="s">
        <v>133</v>
      </c>
      <c r="B93" s="57" t="s">
        <v>130</v>
      </c>
      <c r="C93" s="57" t="s">
        <v>144</v>
      </c>
      <c r="D93" s="57" t="s">
        <v>340</v>
      </c>
      <c r="E93" s="57" t="s">
        <v>134</v>
      </c>
      <c r="F93" s="58">
        <v>9197.2000000000007</v>
      </c>
      <c r="G93" s="58">
        <v>5707.8</v>
      </c>
      <c r="H93" s="132">
        <f t="shared" si="0"/>
        <v>62.060192232418558</v>
      </c>
    </row>
    <row r="94" spans="1:8" x14ac:dyDescent="0.25">
      <c r="A94" s="56" t="s">
        <v>135</v>
      </c>
      <c r="B94" s="57" t="s">
        <v>130</v>
      </c>
      <c r="C94" s="57" t="s">
        <v>144</v>
      </c>
      <c r="D94" s="57" t="s">
        <v>340</v>
      </c>
      <c r="E94" s="57" t="s">
        <v>136</v>
      </c>
      <c r="F94" s="58">
        <v>9197.2000000000007</v>
      </c>
      <c r="G94" s="58">
        <v>5707.8</v>
      </c>
      <c r="H94" s="132">
        <f t="shared" si="0"/>
        <v>62.060192232418558</v>
      </c>
    </row>
    <row r="95" spans="1:8" ht="56.25" x14ac:dyDescent="0.25">
      <c r="A95" s="56" t="s">
        <v>137</v>
      </c>
      <c r="B95" s="57" t="s">
        <v>130</v>
      </c>
      <c r="C95" s="57" t="s">
        <v>144</v>
      </c>
      <c r="D95" s="57" t="s">
        <v>340</v>
      </c>
      <c r="E95" s="57" t="s">
        <v>138</v>
      </c>
      <c r="F95" s="58">
        <v>9197.2000000000007</v>
      </c>
      <c r="G95" s="58">
        <v>5707.8</v>
      </c>
      <c r="H95" s="132">
        <f t="shared" si="0"/>
        <v>62.060192232418558</v>
      </c>
    </row>
    <row r="96" spans="1:8" ht="21" x14ac:dyDescent="0.25">
      <c r="A96" s="53" t="s">
        <v>348</v>
      </c>
      <c r="B96" s="159" t="s">
        <v>240</v>
      </c>
      <c r="C96" s="54" t="s">
        <v>153</v>
      </c>
      <c r="D96" s="54"/>
      <c r="E96" s="54"/>
      <c r="F96" s="55">
        <v>100</v>
      </c>
      <c r="G96" s="55">
        <v>100</v>
      </c>
      <c r="H96" s="131">
        <f t="shared" si="0"/>
        <v>100</v>
      </c>
    </row>
    <row r="97" spans="1:8" ht="22.5" x14ac:dyDescent="0.25">
      <c r="A97" s="56" t="s">
        <v>115</v>
      </c>
      <c r="B97" s="158" t="s">
        <v>240</v>
      </c>
      <c r="C97" s="57" t="s">
        <v>153</v>
      </c>
      <c r="D97" s="57" t="s">
        <v>349</v>
      </c>
      <c r="E97" s="57">
        <v>200</v>
      </c>
      <c r="F97" s="58">
        <v>100</v>
      </c>
      <c r="G97" s="58">
        <v>100</v>
      </c>
      <c r="H97" s="132">
        <f t="shared" si="0"/>
        <v>100</v>
      </c>
    </row>
    <row r="98" spans="1:8" ht="22.5" x14ac:dyDescent="0.25">
      <c r="A98" s="56" t="s">
        <v>116</v>
      </c>
      <c r="B98" s="158" t="s">
        <v>240</v>
      </c>
      <c r="C98" s="57" t="s">
        <v>153</v>
      </c>
      <c r="D98" s="57" t="s">
        <v>349</v>
      </c>
      <c r="E98" s="57">
        <v>240</v>
      </c>
      <c r="F98" s="58">
        <v>100</v>
      </c>
      <c r="G98" s="58">
        <v>100</v>
      </c>
      <c r="H98" s="132">
        <f t="shared" ref="H98:H161" si="2">G98*100/F98</f>
        <v>100</v>
      </c>
    </row>
    <row r="99" spans="1:8" ht="22.5" x14ac:dyDescent="0.25">
      <c r="A99" s="56" t="s">
        <v>117</v>
      </c>
      <c r="B99" s="158" t="s">
        <v>240</v>
      </c>
      <c r="C99" s="57" t="s">
        <v>153</v>
      </c>
      <c r="D99" s="57" t="s">
        <v>349</v>
      </c>
      <c r="E99" s="57">
        <v>244</v>
      </c>
      <c r="F99" s="58">
        <v>100</v>
      </c>
      <c r="G99" s="58">
        <v>100</v>
      </c>
      <c r="H99" s="132">
        <f t="shared" si="2"/>
        <v>100</v>
      </c>
    </row>
    <row r="100" spans="1:8" ht="21" x14ac:dyDescent="0.25">
      <c r="A100" s="53" t="s">
        <v>157</v>
      </c>
      <c r="B100" s="54" t="s">
        <v>158</v>
      </c>
      <c r="C100" s="54" t="s">
        <v>153</v>
      </c>
      <c r="D100" s="54"/>
      <c r="E100" s="54" t="s">
        <v>123</v>
      </c>
      <c r="F100" s="55">
        <v>575</v>
      </c>
      <c r="G100" s="55">
        <v>150.5</v>
      </c>
      <c r="H100" s="131">
        <f t="shared" si="2"/>
        <v>26.173913043478262</v>
      </c>
    </row>
    <row r="101" spans="1:8" ht="22.5" x14ac:dyDescent="0.25">
      <c r="A101" s="56" t="s">
        <v>115</v>
      </c>
      <c r="B101" s="57" t="s">
        <v>158</v>
      </c>
      <c r="C101" s="57" t="s">
        <v>153</v>
      </c>
      <c r="D101" s="57" t="s">
        <v>350</v>
      </c>
      <c r="E101" s="57" t="s">
        <v>159</v>
      </c>
      <c r="F101" s="58">
        <v>575</v>
      </c>
      <c r="G101" s="58">
        <v>150.5</v>
      </c>
      <c r="H101" s="132">
        <f t="shared" si="2"/>
        <v>26.173913043478262</v>
      </c>
    </row>
    <row r="102" spans="1:8" ht="22.5" x14ac:dyDescent="0.25">
      <c r="A102" s="56" t="s">
        <v>116</v>
      </c>
      <c r="B102" s="57" t="s">
        <v>158</v>
      </c>
      <c r="C102" s="57" t="s">
        <v>153</v>
      </c>
      <c r="D102" s="57" t="s">
        <v>350</v>
      </c>
      <c r="E102" s="57" t="s">
        <v>160</v>
      </c>
      <c r="F102" s="58">
        <v>575</v>
      </c>
      <c r="G102" s="58">
        <v>150.5</v>
      </c>
      <c r="H102" s="132">
        <f t="shared" si="2"/>
        <v>26.173913043478262</v>
      </c>
    </row>
    <row r="103" spans="1:8" ht="22.5" x14ac:dyDescent="0.25">
      <c r="A103" s="56" t="s">
        <v>117</v>
      </c>
      <c r="B103" s="57" t="s">
        <v>158</v>
      </c>
      <c r="C103" s="57" t="s">
        <v>153</v>
      </c>
      <c r="D103" s="57" t="s">
        <v>350</v>
      </c>
      <c r="E103" s="57" t="s">
        <v>161</v>
      </c>
      <c r="F103" s="58">
        <v>575</v>
      </c>
      <c r="G103" s="58">
        <v>150.5</v>
      </c>
      <c r="H103" s="132">
        <f t="shared" si="2"/>
        <v>26.173913043478262</v>
      </c>
    </row>
    <row r="104" spans="1:8" x14ac:dyDescent="0.25">
      <c r="A104" s="59" t="s">
        <v>162</v>
      </c>
      <c r="B104" s="60"/>
      <c r="C104" s="60"/>
      <c r="D104" s="60"/>
      <c r="E104" s="60"/>
      <c r="F104" s="61">
        <f>F105+F208+F213+F224+F257+F293+F311+F375+F381+F387+F253</f>
        <v>122893.8</v>
      </c>
      <c r="G104" s="61">
        <f>G105+G208+G213+G224+G257+G293+G311+G375+G381+G387+G253</f>
        <v>58184.640000000007</v>
      </c>
      <c r="H104" s="163">
        <f t="shared" si="2"/>
        <v>47.345464132446068</v>
      </c>
    </row>
    <row r="105" spans="1:8" x14ac:dyDescent="0.25">
      <c r="A105" s="53" t="s">
        <v>163</v>
      </c>
      <c r="B105" s="157" t="s">
        <v>153</v>
      </c>
      <c r="C105" s="54"/>
      <c r="D105" s="54"/>
      <c r="E105" s="54"/>
      <c r="F105" s="55">
        <f>F106++F111+F129+F149+F173+F178++F189+F145</f>
        <v>26973.699999999997</v>
      </c>
      <c r="G105" s="55">
        <f>G106++G111+G129+G149+G173+G178++G189+G145</f>
        <v>16000.8</v>
      </c>
      <c r="H105" s="131">
        <f t="shared" si="2"/>
        <v>59.320004300485294</v>
      </c>
    </row>
    <row r="106" spans="1:8" ht="31.5" x14ac:dyDescent="0.25">
      <c r="A106" s="156" t="s">
        <v>164</v>
      </c>
      <c r="B106" s="157" t="s">
        <v>153</v>
      </c>
      <c r="C106" s="157" t="s">
        <v>144</v>
      </c>
      <c r="D106" s="157" t="s">
        <v>165</v>
      </c>
      <c r="E106" s="157" t="s">
        <v>123</v>
      </c>
      <c r="F106" s="161">
        <v>1099</v>
      </c>
      <c r="G106" s="161">
        <v>463.3</v>
      </c>
      <c r="H106" s="131">
        <f t="shared" si="2"/>
        <v>42.156505914467701</v>
      </c>
    </row>
    <row r="107" spans="1:8" ht="22.5" x14ac:dyDescent="0.25">
      <c r="A107" s="56" t="s">
        <v>166</v>
      </c>
      <c r="B107" s="57" t="s">
        <v>153</v>
      </c>
      <c r="C107" s="57" t="s">
        <v>144</v>
      </c>
      <c r="D107" s="57" t="s">
        <v>351</v>
      </c>
      <c r="E107" s="57" t="s">
        <v>123</v>
      </c>
      <c r="F107" s="58">
        <v>1099</v>
      </c>
      <c r="G107" s="58">
        <v>463.3</v>
      </c>
      <c r="H107" s="132">
        <f t="shared" si="2"/>
        <v>42.156505914467701</v>
      </c>
    </row>
    <row r="108" spans="1:8" ht="33.75" x14ac:dyDescent="0.25">
      <c r="A108" s="56" t="s">
        <v>167</v>
      </c>
      <c r="B108" s="57" t="s">
        <v>153</v>
      </c>
      <c r="C108" s="57" t="s">
        <v>144</v>
      </c>
      <c r="D108" s="57" t="s">
        <v>352</v>
      </c>
      <c r="E108" s="57" t="s">
        <v>168</v>
      </c>
      <c r="F108" s="58">
        <v>1099</v>
      </c>
      <c r="G108" s="58">
        <v>463.3</v>
      </c>
      <c r="H108" s="132">
        <f t="shared" si="2"/>
        <v>42.156505914467701</v>
      </c>
    </row>
    <row r="109" spans="1:8" ht="22.5" x14ac:dyDescent="0.25">
      <c r="A109" s="56" t="s">
        <v>169</v>
      </c>
      <c r="B109" s="57" t="s">
        <v>153</v>
      </c>
      <c r="C109" s="57" t="s">
        <v>144</v>
      </c>
      <c r="D109" s="57" t="s">
        <v>352</v>
      </c>
      <c r="E109" s="57" t="s">
        <v>170</v>
      </c>
      <c r="F109" s="58">
        <v>1099</v>
      </c>
      <c r="G109" s="58">
        <v>463.3</v>
      </c>
      <c r="H109" s="132">
        <f t="shared" si="2"/>
        <v>42.156505914467701</v>
      </c>
    </row>
    <row r="110" spans="1:8" x14ac:dyDescent="0.25">
      <c r="A110" s="56" t="s">
        <v>171</v>
      </c>
      <c r="B110" s="57" t="s">
        <v>153</v>
      </c>
      <c r="C110" s="57" t="s">
        <v>144</v>
      </c>
      <c r="D110" s="57" t="s">
        <v>352</v>
      </c>
      <c r="E110" s="57" t="s">
        <v>172</v>
      </c>
      <c r="F110" s="58">
        <v>1099</v>
      </c>
      <c r="G110" s="58">
        <v>463.3</v>
      </c>
      <c r="H110" s="132">
        <f t="shared" si="2"/>
        <v>42.156505914467701</v>
      </c>
    </row>
    <row r="111" spans="1:8" ht="52.5" x14ac:dyDescent="0.25">
      <c r="A111" s="156" t="s">
        <v>173</v>
      </c>
      <c r="B111" s="157" t="s">
        <v>153</v>
      </c>
      <c r="C111" s="157" t="s">
        <v>113</v>
      </c>
      <c r="D111" s="157" t="s">
        <v>165</v>
      </c>
      <c r="E111" s="157" t="s">
        <v>123</v>
      </c>
      <c r="F111" s="161">
        <f>F112+F125</f>
        <v>2355.6999999999998</v>
      </c>
      <c r="G111" s="161">
        <f>G112+G125</f>
        <v>1501.1</v>
      </c>
      <c r="H111" s="131">
        <f t="shared" si="2"/>
        <v>63.722035912892139</v>
      </c>
    </row>
    <row r="112" spans="1:8" ht="22.5" x14ac:dyDescent="0.25">
      <c r="A112" s="56" t="s">
        <v>174</v>
      </c>
      <c r="B112" s="57" t="s">
        <v>153</v>
      </c>
      <c r="C112" s="57" t="s">
        <v>113</v>
      </c>
      <c r="D112" s="57" t="s">
        <v>353</v>
      </c>
      <c r="E112" s="57" t="s">
        <v>123</v>
      </c>
      <c r="F112" s="58">
        <f>F113+F117+F121</f>
        <v>1012.9</v>
      </c>
      <c r="G112" s="58">
        <f>G113+G117+G121</f>
        <v>662.09999999999991</v>
      </c>
      <c r="H112" s="132">
        <f t="shared" si="2"/>
        <v>65.366768683976687</v>
      </c>
    </row>
    <row r="113" spans="1:8" ht="67.5" x14ac:dyDescent="0.25">
      <c r="A113" s="56" t="s">
        <v>175</v>
      </c>
      <c r="B113" s="57" t="s">
        <v>153</v>
      </c>
      <c r="C113" s="57" t="s">
        <v>113</v>
      </c>
      <c r="D113" s="57" t="s">
        <v>354</v>
      </c>
      <c r="E113" s="57" t="s">
        <v>168</v>
      </c>
      <c r="F113" s="58">
        <v>671.2</v>
      </c>
      <c r="G113" s="58">
        <v>538.29999999999995</v>
      </c>
      <c r="H113" s="132">
        <f t="shared" si="2"/>
        <v>80.199642431466017</v>
      </c>
    </row>
    <row r="114" spans="1:8" ht="22.5" x14ac:dyDescent="0.25">
      <c r="A114" s="56" t="s">
        <v>169</v>
      </c>
      <c r="B114" s="57" t="s">
        <v>153</v>
      </c>
      <c r="C114" s="57" t="s">
        <v>113</v>
      </c>
      <c r="D114" s="57" t="s">
        <v>354</v>
      </c>
      <c r="E114" s="57" t="s">
        <v>170</v>
      </c>
      <c r="F114" s="58">
        <v>671.2</v>
      </c>
      <c r="G114" s="58">
        <v>538.29999999999995</v>
      </c>
      <c r="H114" s="132">
        <f t="shared" si="2"/>
        <v>80.199642431466017</v>
      </c>
    </row>
    <row r="115" spans="1:8" x14ac:dyDescent="0.25">
      <c r="A115" s="56" t="s">
        <v>171</v>
      </c>
      <c r="B115" s="57" t="s">
        <v>153</v>
      </c>
      <c r="C115" s="57" t="s">
        <v>113</v>
      </c>
      <c r="D115" s="57" t="s">
        <v>354</v>
      </c>
      <c r="E115" s="57" t="s">
        <v>172</v>
      </c>
      <c r="F115" s="58">
        <v>671.2</v>
      </c>
      <c r="G115" s="58">
        <v>538.29999999999995</v>
      </c>
      <c r="H115" s="132">
        <f t="shared" si="2"/>
        <v>80.199642431466017</v>
      </c>
    </row>
    <row r="116" spans="1:8" ht="33.75" x14ac:dyDescent="0.25">
      <c r="A116" s="56" t="s">
        <v>176</v>
      </c>
      <c r="B116" s="57" t="s">
        <v>153</v>
      </c>
      <c r="C116" s="57" t="s">
        <v>113</v>
      </c>
      <c r="D116" s="57" t="s">
        <v>355</v>
      </c>
      <c r="E116" s="57"/>
      <c r="F116" s="58">
        <f>F117</f>
        <v>340.9</v>
      </c>
      <c r="G116" s="58">
        <f>G117</f>
        <v>123</v>
      </c>
      <c r="H116" s="132">
        <f t="shared" si="2"/>
        <v>36.080962158990907</v>
      </c>
    </row>
    <row r="117" spans="1:8" ht="22.5" x14ac:dyDescent="0.25">
      <c r="A117" s="56" t="s">
        <v>115</v>
      </c>
      <c r="B117" s="57" t="s">
        <v>153</v>
      </c>
      <c r="C117" s="57" t="s">
        <v>113</v>
      </c>
      <c r="D117" s="57" t="s">
        <v>355</v>
      </c>
      <c r="E117" s="57" t="s">
        <v>159</v>
      </c>
      <c r="F117" s="58">
        <f>F118</f>
        <v>340.9</v>
      </c>
      <c r="G117" s="58">
        <f>G118</f>
        <v>123</v>
      </c>
      <c r="H117" s="132">
        <f t="shared" si="2"/>
        <v>36.080962158990907</v>
      </c>
    </row>
    <row r="118" spans="1:8" ht="22.5" x14ac:dyDescent="0.25">
      <c r="A118" s="56" t="s">
        <v>116</v>
      </c>
      <c r="B118" s="57" t="s">
        <v>153</v>
      </c>
      <c r="C118" s="57" t="s">
        <v>113</v>
      </c>
      <c r="D118" s="57" t="s">
        <v>355</v>
      </c>
      <c r="E118" s="57" t="s">
        <v>160</v>
      </c>
      <c r="F118" s="58">
        <f>F119+F120</f>
        <v>340.9</v>
      </c>
      <c r="G118" s="58">
        <f>G119+G120</f>
        <v>123</v>
      </c>
      <c r="H118" s="132">
        <f t="shared" si="2"/>
        <v>36.080962158990907</v>
      </c>
    </row>
    <row r="119" spans="1:8" ht="22.5" x14ac:dyDescent="0.25">
      <c r="A119" s="56" t="s">
        <v>177</v>
      </c>
      <c r="B119" s="57" t="s">
        <v>153</v>
      </c>
      <c r="C119" s="57" t="s">
        <v>113</v>
      </c>
      <c r="D119" s="57" t="s">
        <v>355</v>
      </c>
      <c r="E119" s="57">
        <v>242</v>
      </c>
      <c r="F119" s="58">
        <v>129.4</v>
      </c>
      <c r="G119" s="58">
        <v>43.2</v>
      </c>
      <c r="H119" s="132">
        <f t="shared" si="2"/>
        <v>33.38485316846986</v>
      </c>
    </row>
    <row r="120" spans="1:8" ht="22.5" x14ac:dyDescent="0.25">
      <c r="A120" s="56" t="s">
        <v>117</v>
      </c>
      <c r="B120" s="57" t="s">
        <v>153</v>
      </c>
      <c r="C120" s="57" t="s">
        <v>113</v>
      </c>
      <c r="D120" s="57" t="s">
        <v>355</v>
      </c>
      <c r="E120" s="57" t="s">
        <v>161</v>
      </c>
      <c r="F120" s="58">
        <v>211.5</v>
      </c>
      <c r="G120" s="58">
        <v>79.8</v>
      </c>
      <c r="H120" s="132">
        <f t="shared" si="2"/>
        <v>37.730496453900706</v>
      </c>
    </row>
    <row r="121" spans="1:8" x14ac:dyDescent="0.25">
      <c r="A121" s="56" t="s">
        <v>185</v>
      </c>
      <c r="B121" s="57" t="s">
        <v>153</v>
      </c>
      <c r="C121" s="57" t="s">
        <v>113</v>
      </c>
      <c r="D121" s="57" t="s">
        <v>355</v>
      </c>
      <c r="E121" s="57">
        <v>800</v>
      </c>
      <c r="F121" s="58">
        <f>F122</f>
        <v>0.8</v>
      </c>
      <c r="G121" s="58">
        <f>G122</f>
        <v>0.8</v>
      </c>
      <c r="H121" s="132">
        <f t="shared" si="2"/>
        <v>100</v>
      </c>
    </row>
    <row r="122" spans="1:8" ht="33.75" x14ac:dyDescent="0.25">
      <c r="A122" s="56" t="s">
        <v>187</v>
      </c>
      <c r="B122" s="57" t="s">
        <v>153</v>
      </c>
      <c r="C122" s="57" t="s">
        <v>113</v>
      </c>
      <c r="D122" s="57" t="s">
        <v>355</v>
      </c>
      <c r="E122" s="57">
        <v>850</v>
      </c>
      <c r="F122" s="58">
        <f>F123+F124</f>
        <v>0.8</v>
      </c>
      <c r="G122" s="58">
        <f>G123+G124</f>
        <v>0.8</v>
      </c>
      <c r="H122" s="132">
        <f t="shared" si="2"/>
        <v>100</v>
      </c>
    </row>
    <row r="123" spans="1:8" ht="22.5" x14ac:dyDescent="0.25">
      <c r="A123" s="56" t="s">
        <v>189</v>
      </c>
      <c r="B123" s="57" t="s">
        <v>153</v>
      </c>
      <c r="C123" s="57" t="s">
        <v>113</v>
      </c>
      <c r="D123" s="57" t="s">
        <v>355</v>
      </c>
      <c r="E123" s="57">
        <v>851</v>
      </c>
      <c r="F123" s="58"/>
      <c r="G123" s="148"/>
      <c r="H123" s="132"/>
    </row>
    <row r="124" spans="1:8" ht="22.5" x14ac:dyDescent="0.25">
      <c r="A124" s="56" t="s">
        <v>191</v>
      </c>
      <c r="B124" s="57" t="s">
        <v>153</v>
      </c>
      <c r="C124" s="57" t="s">
        <v>113</v>
      </c>
      <c r="D124" s="57" t="s">
        <v>355</v>
      </c>
      <c r="E124" s="57">
        <v>852</v>
      </c>
      <c r="F124" s="58">
        <v>0.8</v>
      </c>
      <c r="G124" s="58">
        <v>0.8</v>
      </c>
      <c r="H124" s="132">
        <f t="shared" si="2"/>
        <v>100</v>
      </c>
    </row>
    <row r="125" spans="1:8" x14ac:dyDescent="0.25">
      <c r="A125" s="56" t="s">
        <v>178</v>
      </c>
      <c r="B125" s="57" t="s">
        <v>153</v>
      </c>
      <c r="C125" s="57" t="s">
        <v>113</v>
      </c>
      <c r="D125" s="57" t="s">
        <v>356</v>
      </c>
      <c r="E125" s="57" t="s">
        <v>123</v>
      </c>
      <c r="F125" s="58">
        <f>F126</f>
        <v>1342.8</v>
      </c>
      <c r="G125" s="58">
        <f>G126</f>
        <v>839</v>
      </c>
      <c r="H125" s="132">
        <f t="shared" si="2"/>
        <v>62.481382186476026</v>
      </c>
    </row>
    <row r="126" spans="1:8" ht="67.5" x14ac:dyDescent="0.25">
      <c r="A126" s="56" t="s">
        <v>175</v>
      </c>
      <c r="B126" s="57" t="s">
        <v>153</v>
      </c>
      <c r="C126" s="57" t="s">
        <v>113</v>
      </c>
      <c r="D126" s="57" t="s">
        <v>357</v>
      </c>
      <c r="E126" s="57" t="s">
        <v>168</v>
      </c>
      <c r="F126" s="58">
        <v>1342.8</v>
      </c>
      <c r="G126" s="58">
        <v>839</v>
      </c>
      <c r="H126" s="132">
        <f t="shared" si="2"/>
        <v>62.481382186476026</v>
      </c>
    </row>
    <row r="127" spans="1:8" ht="22.5" x14ac:dyDescent="0.25">
      <c r="A127" s="56" t="s">
        <v>169</v>
      </c>
      <c r="B127" s="57" t="s">
        <v>153</v>
      </c>
      <c r="C127" s="57" t="s">
        <v>113</v>
      </c>
      <c r="D127" s="57" t="s">
        <v>357</v>
      </c>
      <c r="E127" s="57" t="s">
        <v>170</v>
      </c>
      <c r="F127" s="58">
        <v>1342.8</v>
      </c>
      <c r="G127" s="58">
        <v>839</v>
      </c>
      <c r="H127" s="132">
        <f t="shared" si="2"/>
        <v>62.481382186476026</v>
      </c>
    </row>
    <row r="128" spans="1:8" x14ac:dyDescent="0.25">
      <c r="A128" s="56" t="s">
        <v>171</v>
      </c>
      <c r="B128" s="57" t="s">
        <v>153</v>
      </c>
      <c r="C128" s="57" t="s">
        <v>113</v>
      </c>
      <c r="D128" s="57" t="s">
        <v>357</v>
      </c>
      <c r="E128" s="57" t="s">
        <v>172</v>
      </c>
      <c r="F128" s="58">
        <v>1342.8</v>
      </c>
      <c r="G128" s="58">
        <v>839</v>
      </c>
      <c r="H128" s="132">
        <f t="shared" si="2"/>
        <v>62.481382186476026</v>
      </c>
    </row>
    <row r="129" spans="1:8" ht="52.5" x14ac:dyDescent="0.25">
      <c r="A129" s="156" t="s">
        <v>179</v>
      </c>
      <c r="B129" s="157" t="s">
        <v>153</v>
      </c>
      <c r="C129" s="157" t="s">
        <v>121</v>
      </c>
      <c r="D129" s="157" t="s">
        <v>165</v>
      </c>
      <c r="E129" s="157" t="s">
        <v>123</v>
      </c>
      <c r="F129" s="161">
        <f>F130</f>
        <v>12377.7</v>
      </c>
      <c r="G129" s="161">
        <f>G130</f>
        <v>9278.6</v>
      </c>
      <c r="H129" s="131">
        <f t="shared" si="2"/>
        <v>74.96223046284851</v>
      </c>
    </row>
    <row r="130" spans="1:8" ht="22.5" x14ac:dyDescent="0.25">
      <c r="A130" s="56" t="s">
        <v>180</v>
      </c>
      <c r="B130" s="57" t="s">
        <v>153</v>
      </c>
      <c r="C130" s="57" t="s">
        <v>121</v>
      </c>
      <c r="D130" s="57" t="s">
        <v>358</v>
      </c>
      <c r="E130" s="57" t="s">
        <v>123</v>
      </c>
      <c r="F130" s="58">
        <f>F131+F135</f>
        <v>12377.7</v>
      </c>
      <c r="G130" s="58">
        <f>G131+G135</f>
        <v>9278.6</v>
      </c>
      <c r="H130" s="132">
        <f t="shared" si="2"/>
        <v>74.96223046284851</v>
      </c>
    </row>
    <row r="131" spans="1:8" ht="67.5" x14ac:dyDescent="0.25">
      <c r="A131" s="56" t="s">
        <v>175</v>
      </c>
      <c r="B131" s="57" t="s">
        <v>153</v>
      </c>
      <c r="C131" s="57" t="s">
        <v>121</v>
      </c>
      <c r="D131" s="57" t="s">
        <v>359</v>
      </c>
      <c r="E131" s="57" t="s">
        <v>168</v>
      </c>
      <c r="F131" s="58">
        <f>F132</f>
        <v>9160</v>
      </c>
      <c r="G131" s="58">
        <f>G132</f>
        <v>7136.5</v>
      </c>
      <c r="H131" s="132">
        <f t="shared" si="2"/>
        <v>77.909388646288207</v>
      </c>
    </row>
    <row r="132" spans="1:8" ht="22.5" x14ac:dyDescent="0.25">
      <c r="A132" s="56" t="s">
        <v>169</v>
      </c>
      <c r="B132" s="57" t="s">
        <v>153</v>
      </c>
      <c r="C132" s="57" t="s">
        <v>121</v>
      </c>
      <c r="D132" s="57" t="s">
        <v>359</v>
      </c>
      <c r="E132" s="57" t="s">
        <v>170</v>
      </c>
      <c r="F132" s="58">
        <f>F133+F134</f>
        <v>9160</v>
      </c>
      <c r="G132" s="58">
        <f>G133+G134</f>
        <v>7136.5</v>
      </c>
      <c r="H132" s="132">
        <f t="shared" si="2"/>
        <v>77.909388646288207</v>
      </c>
    </row>
    <row r="133" spans="1:8" x14ac:dyDescent="0.25">
      <c r="A133" s="56" t="s">
        <v>171</v>
      </c>
      <c r="B133" s="57" t="s">
        <v>153</v>
      </c>
      <c r="C133" s="57" t="s">
        <v>121</v>
      </c>
      <c r="D133" s="57" t="s">
        <v>359</v>
      </c>
      <c r="E133" s="57" t="s">
        <v>172</v>
      </c>
      <c r="F133" s="58">
        <v>9160</v>
      </c>
      <c r="G133" s="58">
        <v>7136.5</v>
      </c>
      <c r="H133" s="132">
        <f t="shared" si="2"/>
        <v>77.909388646288207</v>
      </c>
    </row>
    <row r="134" spans="1:8" ht="22.5" x14ac:dyDescent="0.25">
      <c r="A134" s="56" t="s">
        <v>181</v>
      </c>
      <c r="B134" s="57" t="s">
        <v>153</v>
      </c>
      <c r="C134" s="57" t="s">
        <v>121</v>
      </c>
      <c r="D134" s="57" t="s">
        <v>359</v>
      </c>
      <c r="E134" s="57" t="s">
        <v>182</v>
      </c>
      <c r="F134" s="58"/>
      <c r="G134" s="58"/>
      <c r="H134" s="132"/>
    </row>
    <row r="135" spans="1:8" ht="33.75" x14ac:dyDescent="0.25">
      <c r="A135" s="56" t="s">
        <v>183</v>
      </c>
      <c r="B135" s="57" t="s">
        <v>153</v>
      </c>
      <c r="C135" s="57" t="s">
        <v>121</v>
      </c>
      <c r="D135" s="57" t="s">
        <v>360</v>
      </c>
      <c r="E135" s="57"/>
      <c r="F135" s="58">
        <f>F136+F140</f>
        <v>3217.7</v>
      </c>
      <c r="G135" s="58">
        <f>G136+G140</f>
        <v>2142.1</v>
      </c>
      <c r="H135" s="132">
        <f t="shared" si="2"/>
        <v>66.572396432234214</v>
      </c>
    </row>
    <row r="136" spans="1:8" ht="22.5" x14ac:dyDescent="0.25">
      <c r="A136" s="56" t="s">
        <v>115</v>
      </c>
      <c r="B136" s="57" t="s">
        <v>153</v>
      </c>
      <c r="C136" s="57" t="s">
        <v>121</v>
      </c>
      <c r="D136" s="57" t="s">
        <v>360</v>
      </c>
      <c r="E136" s="57" t="s">
        <v>159</v>
      </c>
      <c r="F136" s="58">
        <f>F137</f>
        <v>3082.2</v>
      </c>
      <c r="G136" s="58">
        <f>G137</f>
        <v>2027.8</v>
      </c>
      <c r="H136" s="132">
        <f t="shared" si="2"/>
        <v>65.790669002660437</v>
      </c>
    </row>
    <row r="137" spans="1:8" ht="22.5" x14ac:dyDescent="0.25">
      <c r="A137" s="56" t="s">
        <v>116</v>
      </c>
      <c r="B137" s="57" t="s">
        <v>153</v>
      </c>
      <c r="C137" s="57" t="s">
        <v>121</v>
      </c>
      <c r="D137" s="57" t="s">
        <v>360</v>
      </c>
      <c r="E137" s="57" t="s">
        <v>160</v>
      </c>
      <c r="F137" s="58">
        <f>F138+F139</f>
        <v>3082.2</v>
      </c>
      <c r="G137" s="58">
        <f>G138+G139</f>
        <v>2027.8</v>
      </c>
      <c r="H137" s="132">
        <f t="shared" si="2"/>
        <v>65.790669002660437</v>
      </c>
    </row>
    <row r="138" spans="1:8" ht="22.5" x14ac:dyDescent="0.25">
      <c r="A138" s="56" t="s">
        <v>177</v>
      </c>
      <c r="B138" s="57" t="s">
        <v>153</v>
      </c>
      <c r="C138" s="57" t="s">
        <v>121</v>
      </c>
      <c r="D138" s="57" t="s">
        <v>360</v>
      </c>
      <c r="E138" s="57" t="s">
        <v>184</v>
      </c>
      <c r="F138" s="58">
        <v>713.6</v>
      </c>
      <c r="G138" s="58">
        <v>269.2</v>
      </c>
      <c r="H138" s="132">
        <f t="shared" si="2"/>
        <v>37.724215246636767</v>
      </c>
    </row>
    <row r="139" spans="1:8" ht="22.5" x14ac:dyDescent="0.25">
      <c r="A139" s="56" t="s">
        <v>117</v>
      </c>
      <c r="B139" s="57" t="s">
        <v>153</v>
      </c>
      <c r="C139" s="57" t="s">
        <v>121</v>
      </c>
      <c r="D139" s="57" t="s">
        <v>360</v>
      </c>
      <c r="E139" s="57" t="s">
        <v>161</v>
      </c>
      <c r="F139" s="58">
        <v>2368.6</v>
      </c>
      <c r="G139" s="58">
        <v>1758.6</v>
      </c>
      <c r="H139" s="132">
        <f t="shared" si="2"/>
        <v>74.246390272734956</v>
      </c>
    </row>
    <row r="140" spans="1:8" x14ac:dyDescent="0.25">
      <c r="A140" s="56" t="s">
        <v>185</v>
      </c>
      <c r="B140" s="57" t="s">
        <v>153</v>
      </c>
      <c r="C140" s="57" t="s">
        <v>121</v>
      </c>
      <c r="D140" s="57" t="s">
        <v>360</v>
      </c>
      <c r="E140" s="57" t="s">
        <v>186</v>
      </c>
      <c r="F140" s="58">
        <f>F141</f>
        <v>135.5</v>
      </c>
      <c r="G140" s="58">
        <f>G141</f>
        <v>114.3</v>
      </c>
      <c r="H140" s="132">
        <f t="shared" si="2"/>
        <v>84.354243542435427</v>
      </c>
    </row>
    <row r="141" spans="1:8" ht="33.75" x14ac:dyDescent="0.25">
      <c r="A141" s="56" t="s">
        <v>187</v>
      </c>
      <c r="B141" s="57" t="s">
        <v>153</v>
      </c>
      <c r="C141" s="57" t="s">
        <v>121</v>
      </c>
      <c r="D141" s="57" t="s">
        <v>360</v>
      </c>
      <c r="E141" s="57" t="s">
        <v>188</v>
      </c>
      <c r="F141" s="58">
        <f>F142+F143+F144</f>
        <v>135.5</v>
      </c>
      <c r="G141" s="58">
        <f>G142+G143+G144</f>
        <v>114.3</v>
      </c>
      <c r="H141" s="132">
        <f t="shared" si="2"/>
        <v>84.354243542435427</v>
      </c>
    </row>
    <row r="142" spans="1:8" ht="22.5" x14ac:dyDescent="0.25">
      <c r="A142" s="56" t="s">
        <v>189</v>
      </c>
      <c r="B142" s="57" t="s">
        <v>153</v>
      </c>
      <c r="C142" s="57" t="s">
        <v>121</v>
      </c>
      <c r="D142" s="57" t="s">
        <v>360</v>
      </c>
      <c r="E142" s="57" t="s">
        <v>190</v>
      </c>
      <c r="F142" s="58">
        <v>83.9</v>
      </c>
      <c r="G142" s="58">
        <v>62.7</v>
      </c>
      <c r="H142" s="132">
        <f t="shared" si="2"/>
        <v>74.731823599523238</v>
      </c>
    </row>
    <row r="143" spans="1:8" ht="22.5" x14ac:dyDescent="0.25">
      <c r="A143" s="56" t="s">
        <v>191</v>
      </c>
      <c r="B143" s="57" t="s">
        <v>153</v>
      </c>
      <c r="C143" s="57" t="s">
        <v>121</v>
      </c>
      <c r="D143" s="57" t="s">
        <v>360</v>
      </c>
      <c r="E143" s="57">
        <v>852</v>
      </c>
      <c r="F143" s="58">
        <v>49.8</v>
      </c>
      <c r="G143" s="58">
        <v>49.8</v>
      </c>
      <c r="H143" s="132">
        <f t="shared" si="2"/>
        <v>100</v>
      </c>
    </row>
    <row r="144" spans="1:8" x14ac:dyDescent="0.25">
      <c r="A144" s="56" t="s">
        <v>361</v>
      </c>
      <c r="B144" s="57" t="s">
        <v>153</v>
      </c>
      <c r="C144" s="57" t="s">
        <v>121</v>
      </c>
      <c r="D144" s="57" t="s">
        <v>360</v>
      </c>
      <c r="E144" s="57">
        <v>853</v>
      </c>
      <c r="F144" s="58">
        <v>1.8</v>
      </c>
      <c r="G144" s="58">
        <v>1.8</v>
      </c>
      <c r="H144" s="132">
        <f t="shared" si="2"/>
        <v>100</v>
      </c>
    </row>
    <row r="145" spans="1:8" x14ac:dyDescent="0.25">
      <c r="A145" s="53" t="s">
        <v>362</v>
      </c>
      <c r="B145" s="159" t="s">
        <v>153</v>
      </c>
      <c r="C145" s="159" t="s">
        <v>124</v>
      </c>
      <c r="D145" s="159" t="s">
        <v>363</v>
      </c>
      <c r="E145" s="159"/>
      <c r="F145" s="55">
        <v>25.3</v>
      </c>
      <c r="G145" s="55"/>
      <c r="H145" s="131">
        <f t="shared" si="2"/>
        <v>0</v>
      </c>
    </row>
    <row r="146" spans="1:8" ht="22.5" x14ac:dyDescent="0.25">
      <c r="A146" s="56" t="s">
        <v>115</v>
      </c>
      <c r="B146" s="158" t="s">
        <v>153</v>
      </c>
      <c r="C146" s="158" t="s">
        <v>124</v>
      </c>
      <c r="D146" s="158" t="s">
        <v>363</v>
      </c>
      <c r="E146" s="158" t="s">
        <v>159</v>
      </c>
      <c r="F146" s="58">
        <v>25.3</v>
      </c>
      <c r="G146" s="58"/>
      <c r="H146" s="132">
        <f t="shared" si="2"/>
        <v>0</v>
      </c>
    </row>
    <row r="147" spans="1:8" ht="22.5" x14ac:dyDescent="0.25">
      <c r="A147" s="56" t="s">
        <v>116</v>
      </c>
      <c r="B147" s="158" t="s">
        <v>153</v>
      </c>
      <c r="C147" s="158" t="s">
        <v>124</v>
      </c>
      <c r="D147" s="158" t="s">
        <v>363</v>
      </c>
      <c r="E147" s="158" t="s">
        <v>160</v>
      </c>
      <c r="F147" s="58">
        <v>25.3</v>
      </c>
      <c r="G147" s="58"/>
      <c r="H147" s="132">
        <f t="shared" si="2"/>
        <v>0</v>
      </c>
    </row>
    <row r="148" spans="1:8" ht="22.5" x14ac:dyDescent="0.25">
      <c r="A148" s="56" t="s">
        <v>117</v>
      </c>
      <c r="B148" s="158" t="s">
        <v>153</v>
      </c>
      <c r="C148" s="158" t="s">
        <v>124</v>
      </c>
      <c r="D148" s="158" t="s">
        <v>363</v>
      </c>
      <c r="E148" s="158" t="s">
        <v>161</v>
      </c>
      <c r="F148" s="58">
        <v>25.3</v>
      </c>
      <c r="G148" s="58"/>
      <c r="H148" s="132">
        <f t="shared" si="2"/>
        <v>0</v>
      </c>
    </row>
    <row r="149" spans="1:8" ht="42" x14ac:dyDescent="0.25">
      <c r="A149" s="156" t="s">
        <v>192</v>
      </c>
      <c r="B149" s="157" t="s">
        <v>153</v>
      </c>
      <c r="C149" s="157" t="s">
        <v>193</v>
      </c>
      <c r="D149" s="157" t="s">
        <v>165</v>
      </c>
      <c r="E149" s="157" t="s">
        <v>123</v>
      </c>
      <c r="F149" s="161">
        <f>F150+F158</f>
        <v>5665.1</v>
      </c>
      <c r="G149" s="161">
        <f>G150+G158</f>
        <v>3290.9</v>
      </c>
      <c r="H149" s="131">
        <f t="shared" si="2"/>
        <v>58.090766270674827</v>
      </c>
    </row>
    <row r="150" spans="1:8" x14ac:dyDescent="0.25">
      <c r="A150" s="56" t="s">
        <v>194</v>
      </c>
      <c r="B150" s="57" t="s">
        <v>153</v>
      </c>
      <c r="C150" s="57" t="s">
        <v>193</v>
      </c>
      <c r="D150" s="57" t="s">
        <v>364</v>
      </c>
      <c r="E150" s="57"/>
      <c r="F150" s="58">
        <f>F151+F154</f>
        <v>1451.6</v>
      </c>
      <c r="G150" s="58">
        <f>G151+G154</f>
        <v>969</v>
      </c>
      <c r="H150" s="132">
        <f t="shared" si="2"/>
        <v>66.753926701570691</v>
      </c>
    </row>
    <row r="151" spans="1:8" ht="67.5" x14ac:dyDescent="0.25">
      <c r="A151" s="56" t="s">
        <v>175</v>
      </c>
      <c r="B151" s="57" t="s">
        <v>153</v>
      </c>
      <c r="C151" s="57" t="s">
        <v>193</v>
      </c>
      <c r="D151" s="57" t="s">
        <v>365</v>
      </c>
      <c r="E151" s="57">
        <v>100</v>
      </c>
      <c r="F151" s="58">
        <v>1426.6</v>
      </c>
      <c r="G151" s="58">
        <v>969</v>
      </c>
      <c r="H151" s="132">
        <f t="shared" si="2"/>
        <v>67.923734753960474</v>
      </c>
    </row>
    <row r="152" spans="1:8" ht="22.5" x14ac:dyDescent="0.25">
      <c r="A152" s="56" t="s">
        <v>169</v>
      </c>
      <c r="B152" s="57" t="s">
        <v>153</v>
      </c>
      <c r="C152" s="57" t="s">
        <v>193</v>
      </c>
      <c r="D152" s="57" t="s">
        <v>365</v>
      </c>
      <c r="E152" s="57">
        <v>120</v>
      </c>
      <c r="F152" s="58">
        <v>1426.6</v>
      </c>
      <c r="G152" s="58">
        <v>969</v>
      </c>
      <c r="H152" s="132">
        <f t="shared" si="2"/>
        <v>67.923734753960474</v>
      </c>
    </row>
    <row r="153" spans="1:8" x14ac:dyDescent="0.25">
      <c r="A153" s="56" t="s">
        <v>171</v>
      </c>
      <c r="B153" s="57" t="s">
        <v>153</v>
      </c>
      <c r="C153" s="57" t="s">
        <v>193</v>
      </c>
      <c r="D153" s="57" t="s">
        <v>365</v>
      </c>
      <c r="E153" s="57">
        <v>121</v>
      </c>
      <c r="F153" s="58">
        <v>1426.6</v>
      </c>
      <c r="G153" s="58">
        <v>969</v>
      </c>
      <c r="H153" s="132">
        <f t="shared" si="2"/>
        <v>67.923734753960474</v>
      </c>
    </row>
    <row r="154" spans="1:8" ht="22.5" x14ac:dyDescent="0.25">
      <c r="A154" s="56" t="s">
        <v>195</v>
      </c>
      <c r="B154" s="57" t="s">
        <v>153</v>
      </c>
      <c r="C154" s="57" t="s">
        <v>193</v>
      </c>
      <c r="D154" s="57" t="s">
        <v>366</v>
      </c>
      <c r="E154" s="57"/>
      <c r="F154" s="58">
        <f>F155</f>
        <v>25</v>
      </c>
      <c r="G154" s="58">
        <f>G155</f>
        <v>0</v>
      </c>
      <c r="H154" s="132">
        <f t="shared" si="2"/>
        <v>0</v>
      </c>
    </row>
    <row r="155" spans="1:8" ht="22.5" x14ac:dyDescent="0.25">
      <c r="A155" s="56" t="s">
        <v>115</v>
      </c>
      <c r="B155" s="57" t="s">
        <v>153</v>
      </c>
      <c r="C155" s="57" t="s">
        <v>193</v>
      </c>
      <c r="D155" s="57" t="s">
        <v>366</v>
      </c>
      <c r="E155" s="57" t="s">
        <v>159</v>
      </c>
      <c r="F155" s="58">
        <f>F156</f>
        <v>25</v>
      </c>
      <c r="G155" s="58">
        <f>G156</f>
        <v>0</v>
      </c>
      <c r="H155" s="132">
        <f t="shared" si="2"/>
        <v>0</v>
      </c>
    </row>
    <row r="156" spans="1:8" ht="22.5" x14ac:dyDescent="0.25">
      <c r="A156" s="56" t="s">
        <v>116</v>
      </c>
      <c r="B156" s="57" t="s">
        <v>153</v>
      </c>
      <c r="C156" s="57" t="s">
        <v>193</v>
      </c>
      <c r="D156" s="57" t="s">
        <v>366</v>
      </c>
      <c r="E156" s="57" t="s">
        <v>160</v>
      </c>
      <c r="F156" s="58">
        <v>25</v>
      </c>
      <c r="G156" s="58"/>
      <c r="H156" s="132">
        <f t="shared" si="2"/>
        <v>0</v>
      </c>
    </row>
    <row r="157" spans="1:8" ht="22.5" x14ac:dyDescent="0.25">
      <c r="A157" s="56" t="s">
        <v>117</v>
      </c>
      <c r="B157" s="57" t="s">
        <v>153</v>
      </c>
      <c r="C157" s="57" t="s">
        <v>193</v>
      </c>
      <c r="D157" s="57" t="s">
        <v>366</v>
      </c>
      <c r="E157" s="57">
        <v>244</v>
      </c>
      <c r="F157" s="58">
        <v>25</v>
      </c>
      <c r="G157" s="58"/>
      <c r="H157" s="132">
        <f t="shared" si="2"/>
        <v>0</v>
      </c>
    </row>
    <row r="158" spans="1:8" ht="22.5" x14ac:dyDescent="0.25">
      <c r="A158" s="56" t="s">
        <v>196</v>
      </c>
      <c r="B158" s="57" t="s">
        <v>153</v>
      </c>
      <c r="C158" s="57" t="s">
        <v>193</v>
      </c>
      <c r="D158" s="57" t="s">
        <v>367</v>
      </c>
      <c r="E158" s="57" t="s">
        <v>123</v>
      </c>
      <c r="F158" s="58">
        <f>F159+F163</f>
        <v>4213.5</v>
      </c>
      <c r="G158" s="58">
        <f>G159+G163</f>
        <v>2321.9</v>
      </c>
      <c r="H158" s="132">
        <f t="shared" si="2"/>
        <v>55.106206241841697</v>
      </c>
    </row>
    <row r="159" spans="1:8" ht="67.5" x14ac:dyDescent="0.25">
      <c r="A159" s="56" t="s">
        <v>175</v>
      </c>
      <c r="B159" s="57" t="s">
        <v>153</v>
      </c>
      <c r="C159" s="57" t="s">
        <v>193</v>
      </c>
      <c r="D159" s="57" t="s">
        <v>368</v>
      </c>
      <c r="E159" s="57" t="s">
        <v>168</v>
      </c>
      <c r="F159" s="58">
        <f>F160</f>
        <v>3488.4</v>
      </c>
      <c r="G159" s="58">
        <f>G160</f>
        <v>2001.8</v>
      </c>
      <c r="H159" s="132">
        <f t="shared" si="2"/>
        <v>57.384474257539274</v>
      </c>
    </row>
    <row r="160" spans="1:8" ht="22.5" x14ac:dyDescent="0.25">
      <c r="A160" s="56" t="s">
        <v>169</v>
      </c>
      <c r="B160" s="57" t="s">
        <v>153</v>
      </c>
      <c r="C160" s="57" t="s">
        <v>193</v>
      </c>
      <c r="D160" s="57" t="s">
        <v>368</v>
      </c>
      <c r="E160" s="57" t="s">
        <v>170</v>
      </c>
      <c r="F160" s="58">
        <f>F161+F162</f>
        <v>3488.4</v>
      </c>
      <c r="G160" s="58">
        <f>G161+G162</f>
        <v>2001.8</v>
      </c>
      <c r="H160" s="132">
        <f t="shared" si="2"/>
        <v>57.384474257539274</v>
      </c>
    </row>
    <row r="161" spans="1:8" ht="22.5" x14ac:dyDescent="0.25">
      <c r="A161" s="56" t="s">
        <v>171</v>
      </c>
      <c r="B161" s="57" t="s">
        <v>153</v>
      </c>
      <c r="C161" s="57" t="s">
        <v>193</v>
      </c>
      <c r="D161" s="57" t="s">
        <v>368</v>
      </c>
      <c r="E161" s="57" t="s">
        <v>172</v>
      </c>
      <c r="F161" s="58">
        <v>3483.4</v>
      </c>
      <c r="G161" s="58">
        <v>2001.8</v>
      </c>
      <c r="H161" s="132">
        <f t="shared" si="2"/>
        <v>57.46684273985187</v>
      </c>
    </row>
    <row r="162" spans="1:8" ht="22.5" x14ac:dyDescent="0.25">
      <c r="A162" s="56" t="s">
        <v>181</v>
      </c>
      <c r="B162" s="57" t="s">
        <v>153</v>
      </c>
      <c r="C162" s="57" t="s">
        <v>193</v>
      </c>
      <c r="D162" s="57" t="s">
        <v>368</v>
      </c>
      <c r="E162" s="57" t="s">
        <v>182</v>
      </c>
      <c r="F162" s="58">
        <v>5</v>
      </c>
      <c r="G162" s="55"/>
      <c r="H162" s="132">
        <f t="shared" ref="H162:H231" si="3">G162*100/F162</f>
        <v>0</v>
      </c>
    </row>
    <row r="163" spans="1:8" ht="22.5" x14ac:dyDescent="0.25">
      <c r="A163" s="56" t="s">
        <v>197</v>
      </c>
      <c r="B163" s="57" t="s">
        <v>153</v>
      </c>
      <c r="C163" s="57" t="s">
        <v>193</v>
      </c>
      <c r="D163" s="57" t="s">
        <v>369</v>
      </c>
      <c r="E163" s="57"/>
      <c r="F163" s="58">
        <f>F164+F168</f>
        <v>725.09999999999991</v>
      </c>
      <c r="G163" s="58">
        <f>G164+G168</f>
        <v>320.09999999999997</v>
      </c>
      <c r="H163" s="132">
        <f t="shared" si="3"/>
        <v>44.145635084815886</v>
      </c>
    </row>
    <row r="164" spans="1:8" ht="22.5" x14ac:dyDescent="0.25">
      <c r="A164" s="56" t="s">
        <v>115</v>
      </c>
      <c r="B164" s="57" t="s">
        <v>153</v>
      </c>
      <c r="C164" s="57" t="s">
        <v>193</v>
      </c>
      <c r="D164" s="57" t="s">
        <v>369</v>
      </c>
      <c r="E164" s="57" t="s">
        <v>159</v>
      </c>
      <c r="F164" s="58">
        <f>F165</f>
        <v>713.8</v>
      </c>
      <c r="G164" s="58">
        <f>G165</f>
        <v>318.7</v>
      </c>
      <c r="H164" s="132">
        <f t="shared" si="3"/>
        <v>44.648360885402077</v>
      </c>
    </row>
    <row r="165" spans="1:8" ht="22.5" x14ac:dyDescent="0.25">
      <c r="A165" s="56" t="s">
        <v>116</v>
      </c>
      <c r="B165" s="57" t="s">
        <v>153</v>
      </c>
      <c r="C165" s="57" t="s">
        <v>193</v>
      </c>
      <c r="D165" s="57" t="s">
        <v>369</v>
      </c>
      <c r="E165" s="57" t="s">
        <v>160</v>
      </c>
      <c r="F165" s="58">
        <f>F166+F167</f>
        <v>713.8</v>
      </c>
      <c r="G165" s="58">
        <f>G166+G167</f>
        <v>318.7</v>
      </c>
      <c r="H165" s="132">
        <f t="shared" si="3"/>
        <v>44.648360885402077</v>
      </c>
    </row>
    <row r="166" spans="1:8" ht="22.5" x14ac:dyDescent="0.25">
      <c r="A166" s="56" t="s">
        <v>177</v>
      </c>
      <c r="B166" s="57" t="s">
        <v>153</v>
      </c>
      <c r="C166" s="57" t="s">
        <v>193</v>
      </c>
      <c r="D166" s="57" t="s">
        <v>369</v>
      </c>
      <c r="E166" s="57">
        <v>242</v>
      </c>
      <c r="F166" s="58">
        <v>432.5</v>
      </c>
      <c r="G166" s="58">
        <v>207.7</v>
      </c>
      <c r="H166" s="132">
        <f t="shared" si="3"/>
        <v>48.02312138728324</v>
      </c>
    </row>
    <row r="167" spans="1:8" ht="22.5" x14ac:dyDescent="0.25">
      <c r="A167" s="56" t="s">
        <v>117</v>
      </c>
      <c r="B167" s="57" t="s">
        <v>153</v>
      </c>
      <c r="C167" s="57" t="s">
        <v>193</v>
      </c>
      <c r="D167" s="57" t="s">
        <v>369</v>
      </c>
      <c r="E167" s="57" t="s">
        <v>161</v>
      </c>
      <c r="F167" s="58">
        <v>281.3</v>
      </c>
      <c r="G167" s="58">
        <v>111</v>
      </c>
      <c r="H167" s="132">
        <f t="shared" si="3"/>
        <v>39.459651617490223</v>
      </c>
    </row>
    <row r="168" spans="1:8" ht="22.5" x14ac:dyDescent="0.25">
      <c r="A168" s="56" t="s">
        <v>185</v>
      </c>
      <c r="B168" s="57" t="s">
        <v>153</v>
      </c>
      <c r="C168" s="57" t="s">
        <v>193</v>
      </c>
      <c r="D168" s="57" t="s">
        <v>369</v>
      </c>
      <c r="E168" s="57" t="s">
        <v>186</v>
      </c>
      <c r="F168" s="58">
        <f>F169</f>
        <v>11.3</v>
      </c>
      <c r="G168" s="58">
        <f>G169</f>
        <v>1.4</v>
      </c>
      <c r="H168" s="132">
        <f t="shared" si="3"/>
        <v>12.389380530973451</v>
      </c>
    </row>
    <row r="169" spans="1:8" ht="33.75" x14ac:dyDescent="0.25">
      <c r="A169" s="56" t="s">
        <v>187</v>
      </c>
      <c r="B169" s="57" t="s">
        <v>153</v>
      </c>
      <c r="C169" s="57" t="s">
        <v>193</v>
      </c>
      <c r="D169" s="57" t="s">
        <v>369</v>
      </c>
      <c r="E169" s="57" t="s">
        <v>188</v>
      </c>
      <c r="F169" s="58">
        <f>F170+F171+F172</f>
        <v>11.3</v>
      </c>
      <c r="G169" s="58">
        <f>G170+G171+G172</f>
        <v>1.4</v>
      </c>
      <c r="H169" s="132">
        <f t="shared" si="3"/>
        <v>12.389380530973451</v>
      </c>
    </row>
    <row r="170" spans="1:8" ht="22.5" x14ac:dyDescent="0.25">
      <c r="A170" s="56" t="s">
        <v>189</v>
      </c>
      <c r="B170" s="57" t="s">
        <v>153</v>
      </c>
      <c r="C170" s="57" t="s">
        <v>193</v>
      </c>
      <c r="D170" s="57" t="s">
        <v>369</v>
      </c>
      <c r="E170" s="57" t="s">
        <v>190</v>
      </c>
      <c r="F170" s="58">
        <v>8.8000000000000007</v>
      </c>
      <c r="G170" s="58"/>
      <c r="H170" s="132">
        <f t="shared" si="3"/>
        <v>0</v>
      </c>
    </row>
    <row r="171" spans="1:8" ht="22.5" x14ac:dyDescent="0.25">
      <c r="A171" s="56" t="s">
        <v>191</v>
      </c>
      <c r="B171" s="57" t="s">
        <v>153</v>
      </c>
      <c r="C171" s="57" t="s">
        <v>193</v>
      </c>
      <c r="D171" s="57" t="s">
        <v>369</v>
      </c>
      <c r="E171" s="57" t="s">
        <v>198</v>
      </c>
      <c r="F171" s="58">
        <v>2.2999999999999998</v>
      </c>
      <c r="G171" s="58">
        <v>1.2</v>
      </c>
      <c r="H171" s="132">
        <f t="shared" si="3"/>
        <v>52.173913043478265</v>
      </c>
    </row>
    <row r="172" spans="1:8" ht="22.5" x14ac:dyDescent="0.25">
      <c r="A172" s="56" t="s">
        <v>361</v>
      </c>
      <c r="B172" s="57" t="s">
        <v>153</v>
      </c>
      <c r="C172" s="57" t="s">
        <v>193</v>
      </c>
      <c r="D172" s="57" t="s">
        <v>369</v>
      </c>
      <c r="E172" s="57">
        <v>853</v>
      </c>
      <c r="F172" s="58">
        <v>0.2</v>
      </c>
      <c r="G172" s="58">
        <v>0.2</v>
      </c>
      <c r="H172" s="132">
        <f t="shared" si="3"/>
        <v>100</v>
      </c>
    </row>
    <row r="173" spans="1:8" x14ac:dyDescent="0.25">
      <c r="A173" s="53" t="s">
        <v>199</v>
      </c>
      <c r="B173" s="54" t="s">
        <v>153</v>
      </c>
      <c r="C173" s="54" t="s">
        <v>130</v>
      </c>
      <c r="D173" s="54"/>
      <c r="E173" s="54"/>
      <c r="F173" s="55">
        <f>F177</f>
        <v>471.1</v>
      </c>
      <c r="G173" s="55">
        <f>G177</f>
        <v>0</v>
      </c>
      <c r="H173" s="131">
        <f t="shared" si="3"/>
        <v>0</v>
      </c>
    </row>
    <row r="174" spans="1:8" x14ac:dyDescent="0.25">
      <c r="A174" s="56" t="s">
        <v>200</v>
      </c>
      <c r="B174" s="57" t="s">
        <v>153</v>
      </c>
      <c r="C174" s="57" t="s">
        <v>130</v>
      </c>
      <c r="D174" s="57" t="s">
        <v>370</v>
      </c>
      <c r="E174" s="57"/>
      <c r="F174" s="58">
        <v>471.1</v>
      </c>
      <c r="G174" s="58"/>
      <c r="H174" s="132">
        <f t="shared" si="3"/>
        <v>0</v>
      </c>
    </row>
    <row r="175" spans="1:8" ht="22.5" x14ac:dyDescent="0.25">
      <c r="A175" s="56" t="s">
        <v>115</v>
      </c>
      <c r="B175" s="57" t="s">
        <v>153</v>
      </c>
      <c r="C175" s="57" t="s">
        <v>130</v>
      </c>
      <c r="D175" s="57" t="s">
        <v>370</v>
      </c>
      <c r="E175" s="57">
        <v>200</v>
      </c>
      <c r="F175" s="58">
        <v>471.1</v>
      </c>
      <c r="G175" s="58"/>
      <c r="H175" s="132">
        <f t="shared" si="3"/>
        <v>0</v>
      </c>
    </row>
    <row r="176" spans="1:8" ht="22.5" x14ac:dyDescent="0.25">
      <c r="A176" s="56" t="s">
        <v>116</v>
      </c>
      <c r="B176" s="57" t="s">
        <v>153</v>
      </c>
      <c r="C176" s="57" t="s">
        <v>130</v>
      </c>
      <c r="D176" s="57" t="s">
        <v>370</v>
      </c>
      <c r="E176" s="57">
        <v>240</v>
      </c>
      <c r="F176" s="58">
        <v>471.1</v>
      </c>
      <c r="G176" s="58"/>
      <c r="H176" s="132">
        <f t="shared" si="3"/>
        <v>0</v>
      </c>
    </row>
    <row r="177" spans="1:8" ht="22.5" x14ac:dyDescent="0.25">
      <c r="A177" s="56" t="s">
        <v>117</v>
      </c>
      <c r="B177" s="57" t="s">
        <v>153</v>
      </c>
      <c r="C177" s="57" t="s">
        <v>130</v>
      </c>
      <c r="D177" s="57" t="s">
        <v>370</v>
      </c>
      <c r="E177" s="57">
        <v>244</v>
      </c>
      <c r="F177" s="58">
        <v>471.1</v>
      </c>
      <c r="G177" s="58"/>
      <c r="H177" s="132">
        <f t="shared" si="3"/>
        <v>0</v>
      </c>
    </row>
    <row r="178" spans="1:8" x14ac:dyDescent="0.25">
      <c r="A178" s="156" t="s">
        <v>201</v>
      </c>
      <c r="B178" s="157" t="s">
        <v>153</v>
      </c>
      <c r="C178" s="157" t="s">
        <v>158</v>
      </c>
      <c r="D178" s="157" t="s">
        <v>165</v>
      </c>
      <c r="E178" s="157" t="s">
        <v>123</v>
      </c>
      <c r="F178" s="161">
        <f>F188+F184+F181</f>
        <v>250</v>
      </c>
      <c r="G178" s="161">
        <f>G188+G184+G181</f>
        <v>65.900000000000006</v>
      </c>
      <c r="H178" s="131">
        <f t="shared" si="3"/>
        <v>26.360000000000003</v>
      </c>
    </row>
    <row r="179" spans="1:8" x14ac:dyDescent="0.25">
      <c r="A179" s="56" t="s">
        <v>201</v>
      </c>
      <c r="B179" s="57" t="s">
        <v>153</v>
      </c>
      <c r="C179" s="57" t="s">
        <v>158</v>
      </c>
      <c r="D179" s="57" t="s">
        <v>371</v>
      </c>
      <c r="E179" s="57" t="s">
        <v>123</v>
      </c>
      <c r="F179" s="58">
        <v>250</v>
      </c>
      <c r="G179" s="58">
        <v>65.900000000000006</v>
      </c>
      <c r="H179" s="132">
        <f t="shared" si="3"/>
        <v>26.360000000000003</v>
      </c>
    </row>
    <row r="180" spans="1:8" x14ac:dyDescent="0.25">
      <c r="A180" s="56" t="s">
        <v>202</v>
      </c>
      <c r="B180" s="57" t="s">
        <v>153</v>
      </c>
      <c r="C180" s="57" t="s">
        <v>158</v>
      </c>
      <c r="D180" s="57" t="s">
        <v>371</v>
      </c>
      <c r="E180" s="57" t="s">
        <v>123</v>
      </c>
      <c r="F180" s="58">
        <v>250</v>
      </c>
      <c r="G180" s="58">
        <v>65.900000000000006</v>
      </c>
      <c r="H180" s="132">
        <f t="shared" si="3"/>
        <v>26.360000000000003</v>
      </c>
    </row>
    <row r="181" spans="1:8" ht="22.5" x14ac:dyDescent="0.25">
      <c r="A181" s="56" t="s">
        <v>115</v>
      </c>
      <c r="B181" s="57" t="s">
        <v>153</v>
      </c>
      <c r="C181" s="57" t="s">
        <v>158</v>
      </c>
      <c r="D181" s="57" t="s">
        <v>371</v>
      </c>
      <c r="E181" s="57">
        <v>200</v>
      </c>
      <c r="F181" s="58">
        <v>42.8</v>
      </c>
      <c r="G181" s="58">
        <v>35.9</v>
      </c>
      <c r="H181" s="132">
        <f t="shared" si="3"/>
        <v>83.878504672897208</v>
      </c>
    </row>
    <row r="182" spans="1:8" ht="22.5" x14ac:dyDescent="0.25">
      <c r="A182" s="56" t="s">
        <v>116</v>
      </c>
      <c r="B182" s="57" t="s">
        <v>153</v>
      </c>
      <c r="C182" s="57" t="s">
        <v>158</v>
      </c>
      <c r="D182" s="57" t="s">
        <v>371</v>
      </c>
      <c r="E182" s="57">
        <v>240</v>
      </c>
      <c r="F182" s="58">
        <v>42.8</v>
      </c>
      <c r="G182" s="58">
        <v>35.9</v>
      </c>
      <c r="H182" s="132">
        <f t="shared" si="3"/>
        <v>83.878504672897208</v>
      </c>
    </row>
    <row r="183" spans="1:8" ht="22.5" x14ac:dyDescent="0.25">
      <c r="A183" s="56" t="s">
        <v>117</v>
      </c>
      <c r="B183" s="57" t="s">
        <v>153</v>
      </c>
      <c r="C183" s="57" t="s">
        <v>158</v>
      </c>
      <c r="D183" s="57" t="s">
        <v>371</v>
      </c>
      <c r="E183" s="57">
        <v>244</v>
      </c>
      <c r="F183" s="58">
        <v>42.8</v>
      </c>
      <c r="G183" s="58">
        <v>35.9</v>
      </c>
      <c r="H183" s="132">
        <f t="shared" si="3"/>
        <v>83.878504672897208</v>
      </c>
    </row>
    <row r="184" spans="1:8" ht="22.5" x14ac:dyDescent="0.25">
      <c r="A184" s="56" t="s">
        <v>125</v>
      </c>
      <c r="B184" s="57" t="s">
        <v>153</v>
      </c>
      <c r="C184" s="57" t="s">
        <v>158</v>
      </c>
      <c r="D184" s="57" t="s">
        <v>371</v>
      </c>
      <c r="E184" s="57">
        <v>300</v>
      </c>
      <c r="F184" s="58">
        <v>30</v>
      </c>
      <c r="G184" s="58">
        <v>30</v>
      </c>
      <c r="H184" s="132">
        <f t="shared" si="3"/>
        <v>100</v>
      </c>
    </row>
    <row r="185" spans="1:8" ht="22.5" x14ac:dyDescent="0.25">
      <c r="A185" s="56" t="s">
        <v>251</v>
      </c>
      <c r="B185" s="57" t="s">
        <v>153</v>
      </c>
      <c r="C185" s="57" t="s">
        <v>158</v>
      </c>
      <c r="D185" s="57" t="s">
        <v>371</v>
      </c>
      <c r="E185" s="57">
        <v>310</v>
      </c>
      <c r="F185" s="58">
        <v>30</v>
      </c>
      <c r="G185" s="58">
        <v>30</v>
      </c>
      <c r="H185" s="132">
        <f t="shared" si="3"/>
        <v>100</v>
      </c>
    </row>
    <row r="186" spans="1:8" ht="33.75" x14ac:dyDescent="0.25">
      <c r="A186" s="56" t="s">
        <v>252</v>
      </c>
      <c r="B186" s="57" t="s">
        <v>153</v>
      </c>
      <c r="C186" s="57" t="s">
        <v>158</v>
      </c>
      <c r="D186" s="57" t="s">
        <v>371</v>
      </c>
      <c r="E186" s="57">
        <v>313</v>
      </c>
      <c r="F186" s="58">
        <v>30</v>
      </c>
      <c r="G186" s="58">
        <v>30</v>
      </c>
      <c r="H186" s="132">
        <f t="shared" si="3"/>
        <v>100</v>
      </c>
    </row>
    <row r="187" spans="1:8" x14ac:dyDescent="0.25">
      <c r="A187" s="56" t="s">
        <v>185</v>
      </c>
      <c r="B187" s="57" t="s">
        <v>153</v>
      </c>
      <c r="C187" s="57" t="s">
        <v>158</v>
      </c>
      <c r="D187" s="57" t="s">
        <v>371</v>
      </c>
      <c r="E187" s="57" t="s">
        <v>186</v>
      </c>
      <c r="F187" s="58">
        <v>177.2</v>
      </c>
      <c r="G187" s="58"/>
      <c r="H187" s="132">
        <f t="shared" si="3"/>
        <v>0</v>
      </c>
    </row>
    <row r="188" spans="1:8" x14ac:dyDescent="0.25">
      <c r="A188" s="56" t="s">
        <v>203</v>
      </c>
      <c r="B188" s="57" t="s">
        <v>153</v>
      </c>
      <c r="C188" s="57" t="s">
        <v>158</v>
      </c>
      <c r="D188" s="57" t="s">
        <v>371</v>
      </c>
      <c r="E188" s="57" t="s">
        <v>204</v>
      </c>
      <c r="F188" s="58">
        <v>177.2</v>
      </c>
      <c r="G188" s="58"/>
      <c r="H188" s="132">
        <f t="shared" si="3"/>
        <v>0</v>
      </c>
    </row>
    <row r="189" spans="1:8" x14ac:dyDescent="0.25">
      <c r="A189" s="53" t="s">
        <v>205</v>
      </c>
      <c r="B189" s="54" t="s">
        <v>153</v>
      </c>
      <c r="C189" s="54">
        <v>13</v>
      </c>
      <c r="D189" s="54"/>
      <c r="E189" s="54"/>
      <c r="F189" s="55">
        <f>F190+F204+F197</f>
        <v>4729.8</v>
      </c>
      <c r="G189" s="55">
        <f>G190+G204+G197</f>
        <v>1401</v>
      </c>
      <c r="H189" s="131">
        <f t="shared" si="3"/>
        <v>29.620702778130152</v>
      </c>
    </row>
    <row r="190" spans="1:8" ht="22.5" x14ac:dyDescent="0.25">
      <c r="A190" s="56" t="s">
        <v>206</v>
      </c>
      <c r="B190" s="57" t="s">
        <v>153</v>
      </c>
      <c r="C190" s="57">
        <v>13</v>
      </c>
      <c r="D190" s="57" t="s">
        <v>372</v>
      </c>
      <c r="E190" s="54"/>
      <c r="F190" s="58">
        <v>7</v>
      </c>
      <c r="G190" s="58"/>
      <c r="H190" s="132">
        <f t="shared" si="3"/>
        <v>0</v>
      </c>
    </row>
    <row r="191" spans="1:8" ht="22.5" x14ac:dyDescent="0.25">
      <c r="A191" s="56" t="s">
        <v>207</v>
      </c>
      <c r="B191" s="57" t="s">
        <v>153</v>
      </c>
      <c r="C191" s="57">
        <v>13</v>
      </c>
      <c r="D191" s="57" t="s">
        <v>372</v>
      </c>
      <c r="E191" s="54"/>
      <c r="F191" s="58">
        <v>7</v>
      </c>
      <c r="G191" s="58"/>
      <c r="H191" s="132">
        <f t="shared" si="3"/>
        <v>0</v>
      </c>
    </row>
    <row r="192" spans="1:8" x14ac:dyDescent="0.25">
      <c r="A192" s="56" t="s">
        <v>208</v>
      </c>
      <c r="B192" s="57" t="s">
        <v>153</v>
      </c>
      <c r="C192" s="57">
        <v>13</v>
      </c>
      <c r="D192" s="57" t="s">
        <v>372</v>
      </c>
      <c r="E192" s="57">
        <v>500</v>
      </c>
      <c r="F192" s="58">
        <v>6</v>
      </c>
      <c r="G192" s="58"/>
      <c r="H192" s="132">
        <f t="shared" si="3"/>
        <v>0</v>
      </c>
    </row>
    <row r="193" spans="1:8" ht="22.5" x14ac:dyDescent="0.25">
      <c r="A193" s="56" t="s">
        <v>209</v>
      </c>
      <c r="B193" s="57" t="s">
        <v>153</v>
      </c>
      <c r="C193" s="57">
        <v>13</v>
      </c>
      <c r="D193" s="57" t="s">
        <v>372</v>
      </c>
      <c r="E193" s="57">
        <v>530</v>
      </c>
      <c r="F193" s="58">
        <v>6</v>
      </c>
      <c r="G193" s="58"/>
      <c r="H193" s="132">
        <f t="shared" si="3"/>
        <v>0</v>
      </c>
    </row>
    <row r="194" spans="1:8" ht="22.5" x14ac:dyDescent="0.25">
      <c r="A194" s="56" t="s">
        <v>115</v>
      </c>
      <c r="B194" s="57" t="s">
        <v>153</v>
      </c>
      <c r="C194" s="57">
        <v>13</v>
      </c>
      <c r="D194" s="57" t="s">
        <v>372</v>
      </c>
      <c r="E194" s="57">
        <v>200</v>
      </c>
      <c r="F194" s="58">
        <v>1</v>
      </c>
      <c r="G194" s="58"/>
      <c r="H194" s="132">
        <f t="shared" si="3"/>
        <v>0</v>
      </c>
    </row>
    <row r="195" spans="1:8" ht="22.5" x14ac:dyDescent="0.25">
      <c r="A195" s="56" t="s">
        <v>116</v>
      </c>
      <c r="B195" s="57" t="s">
        <v>153</v>
      </c>
      <c r="C195" s="57">
        <v>13</v>
      </c>
      <c r="D195" s="57" t="s">
        <v>372</v>
      </c>
      <c r="E195" s="57">
        <v>240</v>
      </c>
      <c r="F195" s="58">
        <v>1</v>
      </c>
      <c r="G195" s="58"/>
      <c r="H195" s="132">
        <f t="shared" si="3"/>
        <v>0</v>
      </c>
    </row>
    <row r="196" spans="1:8" ht="22.5" x14ac:dyDescent="0.25">
      <c r="A196" s="56" t="s">
        <v>117</v>
      </c>
      <c r="B196" s="57" t="s">
        <v>153</v>
      </c>
      <c r="C196" s="57">
        <v>13</v>
      </c>
      <c r="D196" s="57" t="s">
        <v>372</v>
      </c>
      <c r="E196" s="57">
        <v>244</v>
      </c>
      <c r="F196" s="58">
        <v>1</v>
      </c>
      <c r="G196" s="58"/>
      <c r="H196" s="132">
        <f t="shared" si="3"/>
        <v>0</v>
      </c>
    </row>
    <row r="197" spans="1:8" ht="45" x14ac:dyDescent="0.25">
      <c r="A197" s="56" t="s">
        <v>210</v>
      </c>
      <c r="B197" s="57" t="s">
        <v>153</v>
      </c>
      <c r="C197" s="57">
        <v>13</v>
      </c>
      <c r="D197" s="57" t="s">
        <v>373</v>
      </c>
      <c r="E197" s="57"/>
      <c r="F197" s="58">
        <f>F198+F201</f>
        <v>372</v>
      </c>
      <c r="G197" s="58">
        <f>G198+G201</f>
        <v>169.8</v>
      </c>
      <c r="H197" s="132">
        <f t="shared" si="3"/>
        <v>45.645161290322584</v>
      </c>
    </row>
    <row r="198" spans="1:8" ht="67.5" x14ac:dyDescent="0.25">
      <c r="A198" s="56" t="s">
        <v>211</v>
      </c>
      <c r="B198" s="57" t="s">
        <v>153</v>
      </c>
      <c r="C198" s="57">
        <v>13</v>
      </c>
      <c r="D198" s="57" t="s">
        <v>373</v>
      </c>
      <c r="E198" s="57">
        <v>100</v>
      </c>
      <c r="F198" s="58">
        <v>371</v>
      </c>
      <c r="G198" s="58">
        <v>169.8</v>
      </c>
      <c r="H198" s="132">
        <f t="shared" si="3"/>
        <v>45.76819407008086</v>
      </c>
    </row>
    <row r="199" spans="1:8" ht="22.5" x14ac:dyDescent="0.25">
      <c r="A199" s="56" t="s">
        <v>169</v>
      </c>
      <c r="B199" s="57" t="s">
        <v>153</v>
      </c>
      <c r="C199" s="57">
        <v>13</v>
      </c>
      <c r="D199" s="57" t="s">
        <v>373</v>
      </c>
      <c r="E199" s="57">
        <v>120</v>
      </c>
      <c r="F199" s="58">
        <v>371</v>
      </c>
      <c r="G199" s="58">
        <v>169.8</v>
      </c>
      <c r="H199" s="132">
        <f t="shared" si="3"/>
        <v>45.76819407008086</v>
      </c>
    </row>
    <row r="200" spans="1:8" x14ac:dyDescent="0.25">
      <c r="A200" s="56" t="s">
        <v>171</v>
      </c>
      <c r="B200" s="57" t="s">
        <v>153</v>
      </c>
      <c r="C200" s="57">
        <v>13</v>
      </c>
      <c r="D200" s="57" t="s">
        <v>373</v>
      </c>
      <c r="E200" s="57">
        <v>121</v>
      </c>
      <c r="F200" s="58">
        <v>371</v>
      </c>
      <c r="G200" s="58">
        <v>169.8</v>
      </c>
      <c r="H200" s="132">
        <f t="shared" si="3"/>
        <v>45.76819407008086</v>
      </c>
    </row>
    <row r="201" spans="1:8" ht="22.5" x14ac:dyDescent="0.25">
      <c r="A201" s="56" t="s">
        <v>115</v>
      </c>
      <c r="B201" s="57" t="s">
        <v>153</v>
      </c>
      <c r="C201" s="57">
        <v>13</v>
      </c>
      <c r="D201" s="57" t="s">
        <v>373</v>
      </c>
      <c r="E201" s="57">
        <v>200</v>
      </c>
      <c r="F201" s="58">
        <v>1</v>
      </c>
      <c r="G201" s="58"/>
      <c r="H201" s="132">
        <f t="shared" si="3"/>
        <v>0</v>
      </c>
    </row>
    <row r="202" spans="1:8" ht="22.5" x14ac:dyDescent="0.25">
      <c r="A202" s="56" t="s">
        <v>116</v>
      </c>
      <c r="B202" s="57" t="s">
        <v>153</v>
      </c>
      <c r="C202" s="57">
        <v>13</v>
      </c>
      <c r="D202" s="57" t="s">
        <v>373</v>
      </c>
      <c r="E202" s="57">
        <v>240</v>
      </c>
      <c r="F202" s="58">
        <v>1</v>
      </c>
      <c r="G202" s="58"/>
      <c r="H202" s="132">
        <f t="shared" si="3"/>
        <v>0</v>
      </c>
    </row>
    <row r="203" spans="1:8" ht="22.5" x14ac:dyDescent="0.25">
      <c r="A203" s="56" t="s">
        <v>117</v>
      </c>
      <c r="B203" s="57" t="s">
        <v>153</v>
      </c>
      <c r="C203" s="57">
        <v>13</v>
      </c>
      <c r="D203" s="57" t="s">
        <v>373</v>
      </c>
      <c r="E203" s="57">
        <v>244</v>
      </c>
      <c r="F203" s="58">
        <v>1</v>
      </c>
      <c r="G203" s="55"/>
      <c r="H203" s="132">
        <f t="shared" si="3"/>
        <v>0</v>
      </c>
    </row>
    <row r="204" spans="1:8" ht="22.5" x14ac:dyDescent="0.25">
      <c r="A204" s="56" t="s">
        <v>212</v>
      </c>
      <c r="B204" s="57" t="s">
        <v>153</v>
      </c>
      <c r="C204" s="57">
        <v>13</v>
      </c>
      <c r="D204" s="54"/>
      <c r="E204" s="54"/>
      <c r="F204" s="58">
        <v>4350.8</v>
      </c>
      <c r="G204" s="58">
        <v>1231.2</v>
      </c>
      <c r="H204" s="132">
        <f t="shared" si="3"/>
        <v>28.298244001103246</v>
      </c>
    </row>
    <row r="205" spans="1:8" ht="67.5" x14ac:dyDescent="0.25">
      <c r="A205" s="56" t="s">
        <v>211</v>
      </c>
      <c r="B205" s="57" t="s">
        <v>153</v>
      </c>
      <c r="C205" s="57">
        <v>13</v>
      </c>
      <c r="D205" s="57" t="s">
        <v>374</v>
      </c>
      <c r="E205" s="57">
        <v>100</v>
      </c>
      <c r="F205" s="58">
        <v>4350.8</v>
      </c>
      <c r="G205" s="58">
        <v>1231.2</v>
      </c>
      <c r="H205" s="132">
        <f t="shared" si="3"/>
        <v>28.298244001103246</v>
      </c>
    </row>
    <row r="206" spans="1:8" ht="22.5" x14ac:dyDescent="0.25">
      <c r="A206" s="56" t="s">
        <v>213</v>
      </c>
      <c r="B206" s="57" t="s">
        <v>153</v>
      </c>
      <c r="C206" s="57">
        <v>13</v>
      </c>
      <c r="D206" s="57" t="s">
        <v>374</v>
      </c>
      <c r="E206" s="57">
        <v>110</v>
      </c>
      <c r="F206" s="58">
        <v>4350.8</v>
      </c>
      <c r="G206" s="58">
        <v>1231.2</v>
      </c>
      <c r="H206" s="132">
        <f t="shared" si="3"/>
        <v>28.298244001103246</v>
      </c>
    </row>
    <row r="207" spans="1:8" x14ac:dyDescent="0.25">
      <c r="A207" s="56" t="s">
        <v>171</v>
      </c>
      <c r="B207" s="57" t="s">
        <v>153</v>
      </c>
      <c r="C207" s="57">
        <v>13</v>
      </c>
      <c r="D207" s="57" t="s">
        <v>374</v>
      </c>
      <c r="E207" s="57">
        <v>111</v>
      </c>
      <c r="F207" s="58">
        <v>4350.8</v>
      </c>
      <c r="G207" s="58">
        <v>1231.2</v>
      </c>
      <c r="H207" s="132">
        <f t="shared" si="3"/>
        <v>28.298244001103246</v>
      </c>
    </row>
    <row r="208" spans="1:8" x14ac:dyDescent="0.25">
      <c r="A208" s="156" t="s">
        <v>214</v>
      </c>
      <c r="B208" s="157" t="s">
        <v>144</v>
      </c>
      <c r="C208" s="157" t="s">
        <v>215</v>
      </c>
      <c r="D208" s="157" t="s">
        <v>165</v>
      </c>
      <c r="E208" s="157" t="s">
        <v>123</v>
      </c>
      <c r="F208" s="161">
        <f>F212</f>
        <v>450.7</v>
      </c>
      <c r="G208" s="161">
        <f>G212</f>
        <v>202.8</v>
      </c>
      <c r="H208" s="131">
        <f t="shared" si="3"/>
        <v>44.996671843798538</v>
      </c>
    </row>
    <row r="209" spans="1:8" ht="21" x14ac:dyDescent="0.25">
      <c r="A209" s="156" t="s">
        <v>216</v>
      </c>
      <c r="B209" s="157" t="s">
        <v>144</v>
      </c>
      <c r="C209" s="157" t="s">
        <v>113</v>
      </c>
      <c r="D209" s="57" t="s">
        <v>375</v>
      </c>
      <c r="E209" s="157" t="s">
        <v>123</v>
      </c>
      <c r="F209" s="161">
        <v>450.7</v>
      </c>
      <c r="G209" s="161">
        <v>202.8</v>
      </c>
      <c r="H209" s="131">
        <f t="shared" si="3"/>
        <v>44.996671843798538</v>
      </c>
    </row>
    <row r="210" spans="1:8" ht="33.75" x14ac:dyDescent="0.25">
      <c r="A210" s="56" t="s">
        <v>217</v>
      </c>
      <c r="B210" s="57" t="s">
        <v>144</v>
      </c>
      <c r="C210" s="57" t="s">
        <v>113</v>
      </c>
      <c r="D210" s="57" t="s">
        <v>375</v>
      </c>
      <c r="E210" s="57" t="s">
        <v>123</v>
      </c>
      <c r="F210" s="58">
        <v>450.7</v>
      </c>
      <c r="G210" s="58">
        <v>202.8</v>
      </c>
      <c r="H210" s="132">
        <f t="shared" si="3"/>
        <v>44.996671843798538</v>
      </c>
    </row>
    <row r="211" spans="1:8" x14ac:dyDescent="0.25">
      <c r="A211" s="56" t="s">
        <v>218</v>
      </c>
      <c r="B211" s="57" t="s">
        <v>144</v>
      </c>
      <c r="C211" s="57" t="s">
        <v>113</v>
      </c>
      <c r="D211" s="57" t="s">
        <v>375</v>
      </c>
      <c r="E211" s="57" t="s">
        <v>219</v>
      </c>
      <c r="F211" s="58">
        <v>450.7</v>
      </c>
      <c r="G211" s="58">
        <v>202.8</v>
      </c>
      <c r="H211" s="132">
        <f t="shared" si="3"/>
        <v>44.996671843798538</v>
      </c>
    </row>
    <row r="212" spans="1:8" x14ac:dyDescent="0.25">
      <c r="A212" s="56" t="s">
        <v>220</v>
      </c>
      <c r="B212" s="57" t="s">
        <v>144</v>
      </c>
      <c r="C212" s="57" t="s">
        <v>113</v>
      </c>
      <c r="D212" s="57" t="s">
        <v>375</v>
      </c>
      <c r="E212" s="57" t="s">
        <v>221</v>
      </c>
      <c r="F212" s="58">
        <v>450.7</v>
      </c>
      <c r="G212" s="58">
        <v>202.8</v>
      </c>
      <c r="H212" s="132">
        <f t="shared" si="3"/>
        <v>44.996671843798538</v>
      </c>
    </row>
    <row r="213" spans="1:8" ht="21" x14ac:dyDescent="0.25">
      <c r="A213" s="53" t="s">
        <v>222</v>
      </c>
      <c r="B213" s="54" t="s">
        <v>113</v>
      </c>
      <c r="C213" s="54" t="s">
        <v>122</v>
      </c>
      <c r="D213" s="54"/>
      <c r="E213" s="54"/>
      <c r="F213" s="55">
        <f t="shared" ref="F213:G215" si="4">F214</f>
        <v>1065.9000000000001</v>
      </c>
      <c r="G213" s="55">
        <f t="shared" si="4"/>
        <v>489.9</v>
      </c>
      <c r="H213" s="131">
        <f t="shared" si="3"/>
        <v>45.961159583450602</v>
      </c>
    </row>
    <row r="214" spans="1:8" ht="33.75" x14ac:dyDescent="0.25">
      <c r="A214" s="56" t="s">
        <v>223</v>
      </c>
      <c r="B214" s="57" t="s">
        <v>113</v>
      </c>
      <c r="C214" s="57" t="s">
        <v>224</v>
      </c>
      <c r="D214" s="57"/>
      <c r="E214" s="57"/>
      <c r="F214" s="58">
        <f t="shared" si="4"/>
        <v>1065.9000000000001</v>
      </c>
      <c r="G214" s="58">
        <f t="shared" si="4"/>
        <v>489.9</v>
      </c>
      <c r="H214" s="132">
        <f t="shared" si="3"/>
        <v>45.961159583450602</v>
      </c>
    </row>
    <row r="215" spans="1:8" ht="33.75" x14ac:dyDescent="0.25">
      <c r="A215" s="56" t="s">
        <v>225</v>
      </c>
      <c r="B215" s="57" t="s">
        <v>113</v>
      </c>
      <c r="C215" s="57" t="s">
        <v>224</v>
      </c>
      <c r="D215" s="57" t="s">
        <v>376</v>
      </c>
      <c r="E215" s="57"/>
      <c r="F215" s="58">
        <f t="shared" si="4"/>
        <v>1065.9000000000001</v>
      </c>
      <c r="G215" s="58">
        <f t="shared" si="4"/>
        <v>489.9</v>
      </c>
      <c r="H215" s="132">
        <f t="shared" si="3"/>
        <v>45.961159583450602</v>
      </c>
    </row>
    <row r="216" spans="1:8" ht="33.75" x14ac:dyDescent="0.25">
      <c r="A216" s="56" t="s">
        <v>226</v>
      </c>
      <c r="B216" s="57" t="s">
        <v>113</v>
      </c>
      <c r="C216" s="57" t="s">
        <v>224</v>
      </c>
      <c r="D216" s="57" t="s">
        <v>376</v>
      </c>
      <c r="E216" s="57"/>
      <c r="F216" s="58">
        <f>F217+F221</f>
        <v>1065.9000000000001</v>
      </c>
      <c r="G216" s="58">
        <f>G217+G221</f>
        <v>489.9</v>
      </c>
      <c r="H216" s="132">
        <f t="shared" si="3"/>
        <v>45.961159583450602</v>
      </c>
    </row>
    <row r="217" spans="1:8" ht="67.5" x14ac:dyDescent="0.25">
      <c r="A217" s="56" t="s">
        <v>211</v>
      </c>
      <c r="B217" s="57" t="s">
        <v>113</v>
      </c>
      <c r="C217" s="57" t="s">
        <v>224</v>
      </c>
      <c r="D217" s="57" t="s">
        <v>376</v>
      </c>
      <c r="E217" s="57">
        <v>100</v>
      </c>
      <c r="F217" s="58">
        <v>969</v>
      </c>
      <c r="G217" s="58">
        <v>486.9</v>
      </c>
      <c r="H217" s="132">
        <f t="shared" si="3"/>
        <v>50.247678018575854</v>
      </c>
    </row>
    <row r="218" spans="1:8" ht="22.5" x14ac:dyDescent="0.25">
      <c r="A218" s="56" t="s">
        <v>213</v>
      </c>
      <c r="B218" s="57" t="s">
        <v>113</v>
      </c>
      <c r="C218" s="57" t="s">
        <v>224</v>
      </c>
      <c r="D218" s="57" t="s">
        <v>376</v>
      </c>
      <c r="E218" s="57">
        <v>110</v>
      </c>
      <c r="F218" s="58">
        <v>969</v>
      </c>
      <c r="G218" s="58">
        <v>486.9</v>
      </c>
      <c r="H218" s="132">
        <f t="shared" si="3"/>
        <v>50.247678018575854</v>
      </c>
    </row>
    <row r="219" spans="1:8" x14ac:dyDescent="0.25">
      <c r="A219" s="56" t="s">
        <v>171</v>
      </c>
      <c r="B219" s="57" t="s">
        <v>113</v>
      </c>
      <c r="C219" s="57" t="s">
        <v>224</v>
      </c>
      <c r="D219" s="57" t="s">
        <v>376</v>
      </c>
      <c r="E219" s="57">
        <v>111</v>
      </c>
      <c r="F219" s="58">
        <v>969</v>
      </c>
      <c r="G219" s="58">
        <v>486.9</v>
      </c>
      <c r="H219" s="132">
        <f t="shared" si="3"/>
        <v>50.247678018575854</v>
      </c>
    </row>
    <row r="220" spans="1:8" ht="22.5" x14ac:dyDescent="0.25">
      <c r="A220" s="56" t="s">
        <v>169</v>
      </c>
      <c r="B220" s="57" t="s">
        <v>113</v>
      </c>
      <c r="C220" s="57" t="s">
        <v>224</v>
      </c>
      <c r="D220" s="57" t="s">
        <v>376</v>
      </c>
      <c r="E220" s="57"/>
      <c r="F220" s="58">
        <v>96.9</v>
      </c>
      <c r="G220" s="58">
        <v>3</v>
      </c>
      <c r="H220" s="132">
        <f t="shared" si="3"/>
        <v>3.0959752321981422</v>
      </c>
    </row>
    <row r="221" spans="1:8" ht="22.5" x14ac:dyDescent="0.25">
      <c r="A221" s="56" t="s">
        <v>115</v>
      </c>
      <c r="B221" s="57" t="s">
        <v>113</v>
      </c>
      <c r="C221" s="57" t="s">
        <v>224</v>
      </c>
      <c r="D221" s="57" t="s">
        <v>376</v>
      </c>
      <c r="E221" s="57">
        <v>200</v>
      </c>
      <c r="F221" s="58">
        <v>96.9</v>
      </c>
      <c r="G221" s="58">
        <v>3</v>
      </c>
      <c r="H221" s="132">
        <f t="shared" si="3"/>
        <v>3.0959752321981422</v>
      </c>
    </row>
    <row r="222" spans="1:8" ht="22.5" x14ac:dyDescent="0.25">
      <c r="A222" s="56" t="s">
        <v>116</v>
      </c>
      <c r="B222" s="57" t="s">
        <v>113</v>
      </c>
      <c r="C222" s="57" t="s">
        <v>224</v>
      </c>
      <c r="D222" s="57" t="s">
        <v>376</v>
      </c>
      <c r="E222" s="57">
        <v>240</v>
      </c>
      <c r="F222" s="58">
        <v>96.9</v>
      </c>
      <c r="G222" s="58">
        <v>3</v>
      </c>
      <c r="H222" s="132">
        <f t="shared" si="3"/>
        <v>3.0959752321981422</v>
      </c>
    </row>
    <row r="223" spans="1:8" ht="22.5" x14ac:dyDescent="0.25">
      <c r="A223" s="56" t="s">
        <v>117</v>
      </c>
      <c r="B223" s="57" t="s">
        <v>113</v>
      </c>
      <c r="C223" s="57" t="s">
        <v>224</v>
      </c>
      <c r="D223" s="57" t="s">
        <v>376</v>
      </c>
      <c r="E223" s="57">
        <v>244</v>
      </c>
      <c r="F223" s="58">
        <v>96.9</v>
      </c>
      <c r="G223" s="58">
        <v>3</v>
      </c>
      <c r="H223" s="132">
        <f t="shared" si="3"/>
        <v>3.0959752321981422</v>
      </c>
    </row>
    <row r="224" spans="1:8" x14ac:dyDescent="0.25">
      <c r="A224" s="156" t="s">
        <v>227</v>
      </c>
      <c r="B224" s="157" t="s">
        <v>121</v>
      </c>
      <c r="C224" s="157" t="s">
        <v>215</v>
      </c>
      <c r="D224" s="157" t="s">
        <v>165</v>
      </c>
      <c r="E224" s="157" t="s">
        <v>123</v>
      </c>
      <c r="F224" s="161">
        <f>F225+F249+F244</f>
        <v>10553.2</v>
      </c>
      <c r="G224" s="161">
        <f>G225+G249+G244</f>
        <v>2434.64</v>
      </c>
      <c r="H224" s="131">
        <f t="shared" si="3"/>
        <v>23.070158814388051</v>
      </c>
    </row>
    <row r="225" spans="1:8" x14ac:dyDescent="0.25">
      <c r="A225" s="156" t="s">
        <v>228</v>
      </c>
      <c r="B225" s="157" t="s">
        <v>121</v>
      </c>
      <c r="C225" s="157" t="s">
        <v>124</v>
      </c>
      <c r="D225" s="157" t="s">
        <v>165</v>
      </c>
      <c r="E225" s="157" t="s">
        <v>123</v>
      </c>
      <c r="F225" s="161">
        <f>F226+F234+F239</f>
        <v>2040.9</v>
      </c>
      <c r="G225" s="161">
        <f>G226+G234+G239</f>
        <v>955.34</v>
      </c>
      <c r="H225" s="131">
        <f t="shared" si="3"/>
        <v>46.809740800627175</v>
      </c>
    </row>
    <row r="226" spans="1:8" ht="22.5" x14ac:dyDescent="0.25">
      <c r="A226" s="56" t="s">
        <v>229</v>
      </c>
      <c r="B226" s="57" t="s">
        <v>121</v>
      </c>
      <c r="C226" s="57" t="s">
        <v>124</v>
      </c>
      <c r="D226" s="57" t="s">
        <v>377</v>
      </c>
      <c r="E226" s="57" t="s">
        <v>123</v>
      </c>
      <c r="F226" s="58">
        <f>F227+F230</f>
        <v>1600.4</v>
      </c>
      <c r="G226" s="58">
        <f>G227+G230</f>
        <v>955.34</v>
      </c>
      <c r="H226" s="132">
        <f t="shared" si="3"/>
        <v>59.693826543364153</v>
      </c>
    </row>
    <row r="227" spans="1:8" ht="67.5" x14ac:dyDescent="0.25">
      <c r="A227" s="56" t="s">
        <v>175</v>
      </c>
      <c r="B227" s="57" t="s">
        <v>121</v>
      </c>
      <c r="C227" s="57" t="s">
        <v>124</v>
      </c>
      <c r="D227" s="57" t="s">
        <v>378</v>
      </c>
      <c r="E227" s="57" t="s">
        <v>168</v>
      </c>
      <c r="F227" s="58">
        <v>1586</v>
      </c>
      <c r="G227" s="58">
        <v>955.34</v>
      </c>
      <c r="H227" s="132">
        <f t="shared" si="3"/>
        <v>60.235813366960905</v>
      </c>
    </row>
    <row r="228" spans="1:8" ht="22.5" x14ac:dyDescent="0.25">
      <c r="A228" s="56" t="s">
        <v>169</v>
      </c>
      <c r="B228" s="57" t="s">
        <v>121</v>
      </c>
      <c r="C228" s="57" t="s">
        <v>124</v>
      </c>
      <c r="D228" s="57" t="s">
        <v>378</v>
      </c>
      <c r="E228" s="57" t="s">
        <v>170</v>
      </c>
      <c r="F228" s="58">
        <v>1586</v>
      </c>
      <c r="G228" s="58">
        <v>955.34</v>
      </c>
      <c r="H228" s="132">
        <f t="shared" si="3"/>
        <v>60.235813366960905</v>
      </c>
    </row>
    <row r="229" spans="1:8" x14ac:dyDescent="0.25">
      <c r="A229" s="56" t="s">
        <v>171</v>
      </c>
      <c r="B229" s="57" t="s">
        <v>121</v>
      </c>
      <c r="C229" s="57" t="s">
        <v>124</v>
      </c>
      <c r="D229" s="57" t="s">
        <v>378</v>
      </c>
      <c r="E229" s="57" t="s">
        <v>172</v>
      </c>
      <c r="F229" s="58">
        <v>1586</v>
      </c>
      <c r="G229" s="58">
        <v>955.34</v>
      </c>
      <c r="H229" s="132">
        <f t="shared" si="3"/>
        <v>60.235813366960905</v>
      </c>
    </row>
    <row r="230" spans="1:8" ht="22.5" x14ac:dyDescent="0.25">
      <c r="A230" s="56" t="s">
        <v>169</v>
      </c>
      <c r="B230" s="57" t="s">
        <v>121</v>
      </c>
      <c r="C230" s="57" t="s">
        <v>124</v>
      </c>
      <c r="D230" s="57" t="s">
        <v>379</v>
      </c>
      <c r="E230" s="57"/>
      <c r="F230" s="58">
        <f>F231</f>
        <v>14.4</v>
      </c>
      <c r="G230" s="58">
        <f>G231</f>
        <v>0</v>
      </c>
      <c r="H230" s="132">
        <f t="shared" si="3"/>
        <v>0</v>
      </c>
    </row>
    <row r="231" spans="1:8" ht="22.5" x14ac:dyDescent="0.25">
      <c r="A231" s="56" t="s">
        <v>115</v>
      </c>
      <c r="B231" s="57" t="s">
        <v>121</v>
      </c>
      <c r="C231" s="57" t="s">
        <v>124</v>
      </c>
      <c r="D231" s="57" t="s">
        <v>379</v>
      </c>
      <c r="E231" s="57" t="s">
        <v>159</v>
      </c>
      <c r="F231" s="58">
        <f>F232</f>
        <v>14.4</v>
      </c>
      <c r="G231" s="58">
        <f>G232</f>
        <v>0</v>
      </c>
      <c r="H231" s="132">
        <f t="shared" si="3"/>
        <v>0</v>
      </c>
    </row>
    <row r="232" spans="1:8" ht="22.5" x14ac:dyDescent="0.25">
      <c r="A232" s="56" t="s">
        <v>116</v>
      </c>
      <c r="B232" s="57" t="s">
        <v>121</v>
      </c>
      <c r="C232" s="57" t="s">
        <v>124</v>
      </c>
      <c r="D232" s="57" t="s">
        <v>379</v>
      </c>
      <c r="E232" s="57" t="s">
        <v>160</v>
      </c>
      <c r="F232" s="58">
        <v>14.4</v>
      </c>
      <c r="G232" s="58"/>
      <c r="H232" s="132">
        <f t="shared" ref="H232:H295" si="5">G232*100/F232</f>
        <v>0</v>
      </c>
    </row>
    <row r="233" spans="1:8" ht="22.5" x14ac:dyDescent="0.25">
      <c r="A233" s="56" t="s">
        <v>117</v>
      </c>
      <c r="B233" s="57" t="s">
        <v>121</v>
      </c>
      <c r="C233" s="57" t="s">
        <v>124</v>
      </c>
      <c r="D233" s="57" t="s">
        <v>379</v>
      </c>
      <c r="E233" s="57" t="s">
        <v>161</v>
      </c>
      <c r="F233" s="58">
        <v>14.4</v>
      </c>
      <c r="G233" s="58"/>
      <c r="H233" s="132">
        <f t="shared" si="5"/>
        <v>0</v>
      </c>
    </row>
    <row r="234" spans="1:8" ht="22.5" x14ac:dyDescent="0.25">
      <c r="A234" s="56" t="s">
        <v>230</v>
      </c>
      <c r="B234" s="57" t="s">
        <v>121</v>
      </c>
      <c r="C234" s="57" t="s">
        <v>124</v>
      </c>
      <c r="D234" s="57" t="s">
        <v>380</v>
      </c>
      <c r="E234" s="57"/>
      <c r="F234" s="58"/>
      <c r="G234" s="58"/>
      <c r="H234" s="132"/>
    </row>
    <row r="235" spans="1:8" ht="22.5" x14ac:dyDescent="0.25">
      <c r="A235" s="56" t="s">
        <v>231</v>
      </c>
      <c r="B235" s="57" t="s">
        <v>121</v>
      </c>
      <c r="C235" s="57" t="s">
        <v>124</v>
      </c>
      <c r="D235" s="57" t="s">
        <v>380</v>
      </c>
      <c r="E235" s="57"/>
      <c r="F235" s="58"/>
      <c r="G235" s="58"/>
      <c r="H235" s="132"/>
    </row>
    <row r="236" spans="1:8" ht="22.5" x14ac:dyDescent="0.25">
      <c r="A236" s="56" t="s">
        <v>115</v>
      </c>
      <c r="B236" s="57" t="s">
        <v>121</v>
      </c>
      <c r="C236" s="57" t="s">
        <v>124</v>
      </c>
      <c r="D236" s="57" t="s">
        <v>380</v>
      </c>
      <c r="E236" s="57">
        <v>200</v>
      </c>
      <c r="F236" s="58"/>
      <c r="G236" s="58"/>
      <c r="H236" s="132"/>
    </row>
    <row r="237" spans="1:8" ht="22.5" x14ac:dyDescent="0.25">
      <c r="A237" s="56" t="s">
        <v>116</v>
      </c>
      <c r="B237" s="57" t="s">
        <v>121</v>
      </c>
      <c r="C237" s="57" t="s">
        <v>124</v>
      </c>
      <c r="D237" s="57" t="s">
        <v>380</v>
      </c>
      <c r="E237" s="57">
        <v>240</v>
      </c>
      <c r="F237" s="58"/>
      <c r="G237" s="58"/>
      <c r="H237" s="132"/>
    </row>
    <row r="238" spans="1:8" ht="22.5" x14ac:dyDescent="0.25">
      <c r="A238" s="56" t="s">
        <v>117</v>
      </c>
      <c r="B238" s="57" t="s">
        <v>121</v>
      </c>
      <c r="C238" s="57" t="s">
        <v>124</v>
      </c>
      <c r="D238" s="57" t="s">
        <v>380</v>
      </c>
      <c r="E238" s="57">
        <v>244</v>
      </c>
      <c r="F238" s="58"/>
      <c r="G238" s="58"/>
      <c r="H238" s="132"/>
    </row>
    <row r="239" spans="1:8" ht="33.75" x14ac:dyDescent="0.25">
      <c r="A239" s="56" t="s">
        <v>381</v>
      </c>
      <c r="B239" s="158" t="s">
        <v>121</v>
      </c>
      <c r="C239" s="158" t="s">
        <v>124</v>
      </c>
      <c r="D239" s="158" t="s">
        <v>382</v>
      </c>
      <c r="E239" s="158"/>
      <c r="F239" s="58">
        <f>F240</f>
        <v>440.5</v>
      </c>
      <c r="G239" s="58">
        <f>G240</f>
        <v>0</v>
      </c>
      <c r="H239" s="132">
        <f t="shared" si="5"/>
        <v>0</v>
      </c>
    </row>
    <row r="240" spans="1:8" ht="22.5" x14ac:dyDescent="0.25">
      <c r="A240" s="56" t="s">
        <v>115</v>
      </c>
      <c r="B240" s="158" t="s">
        <v>121</v>
      </c>
      <c r="C240" s="158" t="s">
        <v>124</v>
      </c>
      <c r="D240" s="158" t="s">
        <v>382</v>
      </c>
      <c r="E240" s="158" t="s">
        <v>159</v>
      </c>
      <c r="F240" s="58">
        <v>440.5</v>
      </c>
      <c r="G240" s="58"/>
      <c r="H240" s="132">
        <f t="shared" si="5"/>
        <v>0</v>
      </c>
    </row>
    <row r="241" spans="1:8" ht="22.5" x14ac:dyDescent="0.25">
      <c r="A241" s="56" t="s">
        <v>116</v>
      </c>
      <c r="B241" s="158" t="s">
        <v>121</v>
      </c>
      <c r="C241" s="158" t="s">
        <v>124</v>
      </c>
      <c r="D241" s="158" t="s">
        <v>382</v>
      </c>
      <c r="E241" s="158" t="s">
        <v>160</v>
      </c>
      <c r="F241" s="58">
        <v>440.5</v>
      </c>
      <c r="G241" s="58"/>
      <c r="H241" s="132">
        <f t="shared" si="5"/>
        <v>0</v>
      </c>
    </row>
    <row r="242" spans="1:8" ht="22.5" x14ac:dyDescent="0.25">
      <c r="A242" s="56" t="s">
        <v>117</v>
      </c>
      <c r="B242" s="158" t="s">
        <v>121</v>
      </c>
      <c r="C242" s="158" t="s">
        <v>124</v>
      </c>
      <c r="D242" s="158" t="s">
        <v>382</v>
      </c>
      <c r="E242" s="158" t="s">
        <v>184</v>
      </c>
      <c r="F242" s="58">
        <v>0</v>
      </c>
      <c r="G242" s="148"/>
      <c r="H242" s="132"/>
    </row>
    <row r="243" spans="1:8" ht="22.5" x14ac:dyDescent="0.25">
      <c r="A243" s="56" t="s">
        <v>117</v>
      </c>
      <c r="B243" s="158" t="s">
        <v>121</v>
      </c>
      <c r="C243" s="158" t="s">
        <v>124</v>
      </c>
      <c r="D243" s="158" t="s">
        <v>382</v>
      </c>
      <c r="E243" s="158" t="s">
        <v>161</v>
      </c>
      <c r="F243" s="58">
        <v>440.5</v>
      </c>
      <c r="G243" s="58"/>
      <c r="H243" s="132">
        <f t="shared" si="5"/>
        <v>0</v>
      </c>
    </row>
    <row r="244" spans="1:8" x14ac:dyDescent="0.25">
      <c r="A244" s="53" t="s">
        <v>232</v>
      </c>
      <c r="B244" s="54" t="s">
        <v>121</v>
      </c>
      <c r="C244" s="54" t="s">
        <v>224</v>
      </c>
      <c r="D244" s="54"/>
      <c r="E244" s="54"/>
      <c r="F244" s="55">
        <v>7894</v>
      </c>
      <c r="G244" s="55">
        <v>861.1</v>
      </c>
      <c r="H244" s="131">
        <f t="shared" si="5"/>
        <v>10.908284773245503</v>
      </c>
    </row>
    <row r="245" spans="1:8" ht="22.5" x14ac:dyDescent="0.25">
      <c r="A245" s="56" t="s">
        <v>233</v>
      </c>
      <c r="B245" s="57" t="s">
        <v>121</v>
      </c>
      <c r="C245" s="57" t="s">
        <v>224</v>
      </c>
      <c r="D245" s="57" t="s">
        <v>383</v>
      </c>
      <c r="E245" s="57"/>
      <c r="F245" s="58">
        <v>7894</v>
      </c>
      <c r="G245" s="58">
        <v>861.1</v>
      </c>
      <c r="H245" s="132">
        <f t="shared" si="5"/>
        <v>10.908284773245503</v>
      </c>
    </row>
    <row r="246" spans="1:8" ht="22.5" x14ac:dyDescent="0.25">
      <c r="A246" s="56" t="s">
        <v>115</v>
      </c>
      <c r="B246" s="57" t="s">
        <v>121</v>
      </c>
      <c r="C246" s="57" t="s">
        <v>224</v>
      </c>
      <c r="D246" s="57" t="s">
        <v>383</v>
      </c>
      <c r="E246" s="57">
        <v>200</v>
      </c>
      <c r="F246" s="58">
        <v>7894</v>
      </c>
      <c r="G246" s="58">
        <v>861.1</v>
      </c>
      <c r="H246" s="132">
        <f t="shared" si="5"/>
        <v>10.908284773245503</v>
      </c>
    </row>
    <row r="247" spans="1:8" ht="22.5" x14ac:dyDescent="0.25">
      <c r="A247" s="56" t="s">
        <v>116</v>
      </c>
      <c r="B247" s="57" t="s">
        <v>121</v>
      </c>
      <c r="C247" s="57" t="s">
        <v>224</v>
      </c>
      <c r="D247" s="57" t="s">
        <v>383</v>
      </c>
      <c r="E247" s="57">
        <v>240</v>
      </c>
      <c r="F247" s="58">
        <v>7894</v>
      </c>
      <c r="G247" s="58">
        <v>861.1</v>
      </c>
      <c r="H247" s="132">
        <f t="shared" si="5"/>
        <v>10.908284773245503</v>
      </c>
    </row>
    <row r="248" spans="1:8" ht="22.5" x14ac:dyDescent="0.25">
      <c r="A248" s="56" t="s">
        <v>117</v>
      </c>
      <c r="B248" s="57" t="s">
        <v>121</v>
      </c>
      <c r="C248" s="57" t="s">
        <v>224</v>
      </c>
      <c r="D248" s="57" t="s">
        <v>383</v>
      </c>
      <c r="E248" s="57">
        <v>244</v>
      </c>
      <c r="F248" s="58">
        <v>7894</v>
      </c>
      <c r="G248" s="58">
        <v>861.1</v>
      </c>
      <c r="H248" s="132">
        <f t="shared" si="5"/>
        <v>10.908284773245503</v>
      </c>
    </row>
    <row r="249" spans="1:8" ht="21" x14ac:dyDescent="0.25">
      <c r="A249" s="156" t="s">
        <v>234</v>
      </c>
      <c r="B249" s="157" t="s">
        <v>121</v>
      </c>
      <c r="C249" s="157" t="s">
        <v>126</v>
      </c>
      <c r="D249" s="157" t="s">
        <v>165</v>
      </c>
      <c r="E249" s="157" t="s">
        <v>123</v>
      </c>
      <c r="F249" s="161">
        <f>F250</f>
        <v>618.29999999999995</v>
      </c>
      <c r="G249" s="161">
        <f>G250</f>
        <v>618.20000000000005</v>
      </c>
      <c r="H249" s="131">
        <f t="shared" si="5"/>
        <v>99.983826621381226</v>
      </c>
    </row>
    <row r="250" spans="1:8" ht="22.5" x14ac:dyDescent="0.25">
      <c r="A250" s="56" t="s">
        <v>115</v>
      </c>
      <c r="B250" s="57" t="s">
        <v>121</v>
      </c>
      <c r="C250" s="57" t="s">
        <v>126</v>
      </c>
      <c r="D250" s="57" t="s">
        <v>384</v>
      </c>
      <c r="E250" s="57">
        <v>200</v>
      </c>
      <c r="F250" s="58">
        <v>618.29999999999995</v>
      </c>
      <c r="G250" s="58">
        <v>618.20000000000005</v>
      </c>
      <c r="H250" s="132">
        <f t="shared" si="5"/>
        <v>99.983826621381226</v>
      </c>
    </row>
    <row r="251" spans="1:8" ht="22.5" x14ac:dyDescent="0.25">
      <c r="A251" s="56" t="s">
        <v>116</v>
      </c>
      <c r="B251" s="57" t="s">
        <v>121</v>
      </c>
      <c r="C251" s="57" t="s">
        <v>126</v>
      </c>
      <c r="D251" s="57" t="s">
        <v>384</v>
      </c>
      <c r="E251" s="57">
        <v>240</v>
      </c>
      <c r="F251" s="58">
        <v>618.29999999999995</v>
      </c>
      <c r="G251" s="58">
        <v>618.20000000000005</v>
      </c>
      <c r="H251" s="132">
        <f t="shared" si="5"/>
        <v>99.983826621381226</v>
      </c>
    </row>
    <row r="252" spans="1:8" ht="22.5" x14ac:dyDescent="0.25">
      <c r="A252" s="56" t="s">
        <v>117</v>
      </c>
      <c r="B252" s="57" t="s">
        <v>121</v>
      </c>
      <c r="C252" s="57" t="s">
        <v>126</v>
      </c>
      <c r="D252" s="57" t="s">
        <v>384</v>
      </c>
      <c r="E252" s="57">
        <v>244</v>
      </c>
      <c r="F252" s="58">
        <v>618.29999999999995</v>
      </c>
      <c r="G252" s="58">
        <v>618.20000000000005</v>
      </c>
      <c r="H252" s="132">
        <f t="shared" si="5"/>
        <v>99.983826621381226</v>
      </c>
    </row>
    <row r="253" spans="1:8" x14ac:dyDescent="0.25">
      <c r="A253" s="53" t="s">
        <v>414</v>
      </c>
      <c r="B253" s="54" t="s">
        <v>127</v>
      </c>
      <c r="C253" s="54" t="s">
        <v>128</v>
      </c>
      <c r="D253" s="54" t="s">
        <v>385</v>
      </c>
      <c r="E253" s="54"/>
      <c r="F253" s="55">
        <v>300</v>
      </c>
      <c r="G253" s="55">
        <v>215.4</v>
      </c>
      <c r="H253" s="131">
        <f t="shared" si="5"/>
        <v>71.8</v>
      </c>
    </row>
    <row r="254" spans="1:8" ht="22.5" x14ac:dyDescent="0.25">
      <c r="A254" s="56" t="s">
        <v>115</v>
      </c>
      <c r="B254" s="57" t="s">
        <v>127</v>
      </c>
      <c r="C254" s="57" t="s">
        <v>128</v>
      </c>
      <c r="D254" s="57" t="s">
        <v>385</v>
      </c>
      <c r="E254" s="57">
        <v>200</v>
      </c>
      <c r="F254" s="58">
        <v>300</v>
      </c>
      <c r="G254" s="58">
        <v>215.4</v>
      </c>
      <c r="H254" s="132">
        <f t="shared" si="5"/>
        <v>71.8</v>
      </c>
    </row>
    <row r="255" spans="1:8" ht="22.5" x14ac:dyDescent="0.25">
      <c r="A255" s="56" t="s">
        <v>116</v>
      </c>
      <c r="B255" s="57" t="s">
        <v>127</v>
      </c>
      <c r="C255" s="57" t="s">
        <v>128</v>
      </c>
      <c r="D255" s="57" t="s">
        <v>385</v>
      </c>
      <c r="E255" s="57">
        <v>240</v>
      </c>
      <c r="F255" s="58">
        <v>300</v>
      </c>
      <c r="G255" s="58">
        <v>215.4</v>
      </c>
      <c r="H255" s="132">
        <f t="shared" si="5"/>
        <v>71.8</v>
      </c>
    </row>
    <row r="256" spans="1:8" ht="22.5" x14ac:dyDescent="0.25">
      <c r="A256" s="56" t="s">
        <v>117</v>
      </c>
      <c r="B256" s="57" t="s">
        <v>127</v>
      </c>
      <c r="C256" s="57" t="s">
        <v>128</v>
      </c>
      <c r="D256" s="57" t="s">
        <v>385</v>
      </c>
      <c r="E256" s="57">
        <v>244</v>
      </c>
      <c r="F256" s="58">
        <v>300</v>
      </c>
      <c r="G256" s="58">
        <v>215.4</v>
      </c>
      <c r="H256" s="132">
        <f t="shared" si="5"/>
        <v>71.8</v>
      </c>
    </row>
    <row r="257" spans="1:8" x14ac:dyDescent="0.25">
      <c r="A257" s="156" t="s">
        <v>235</v>
      </c>
      <c r="B257" s="157" t="s">
        <v>130</v>
      </c>
      <c r="C257" s="157" t="s">
        <v>215</v>
      </c>
      <c r="D257" s="157" t="s">
        <v>165</v>
      </c>
      <c r="E257" s="157" t="s">
        <v>123</v>
      </c>
      <c r="F257" s="161">
        <f>F258+F264</f>
        <v>5318.5</v>
      </c>
      <c r="G257" s="161">
        <f>G258+G264</f>
        <v>2816.1</v>
      </c>
      <c r="H257" s="131">
        <f t="shared" si="5"/>
        <v>52.949139795054997</v>
      </c>
    </row>
    <row r="258" spans="1:8" ht="21" x14ac:dyDescent="0.25">
      <c r="A258" s="156" t="s">
        <v>236</v>
      </c>
      <c r="B258" s="157" t="s">
        <v>130</v>
      </c>
      <c r="C258" s="157" t="s">
        <v>124</v>
      </c>
      <c r="D258" s="157" t="s">
        <v>165</v>
      </c>
      <c r="E258" s="157" t="s">
        <v>123</v>
      </c>
      <c r="F258" s="161">
        <v>70</v>
      </c>
      <c r="G258" s="161">
        <v>52.5</v>
      </c>
      <c r="H258" s="131">
        <f t="shared" si="5"/>
        <v>75</v>
      </c>
    </row>
    <row r="259" spans="1:8" ht="22.5" x14ac:dyDescent="0.25">
      <c r="A259" s="56" t="s">
        <v>237</v>
      </c>
      <c r="B259" s="57" t="s">
        <v>130</v>
      </c>
      <c r="C259" s="57" t="s">
        <v>124</v>
      </c>
      <c r="D259" s="57" t="s">
        <v>386</v>
      </c>
      <c r="E259" s="57" t="s">
        <v>123</v>
      </c>
      <c r="F259" s="58">
        <v>70</v>
      </c>
      <c r="G259" s="58">
        <v>52.5</v>
      </c>
      <c r="H259" s="132">
        <f t="shared" si="5"/>
        <v>75</v>
      </c>
    </row>
    <row r="260" spans="1:8" ht="22.5" x14ac:dyDescent="0.25">
      <c r="A260" s="56" t="s">
        <v>238</v>
      </c>
      <c r="B260" s="57" t="s">
        <v>130</v>
      </c>
      <c r="C260" s="57" t="s">
        <v>124</v>
      </c>
      <c r="D260" s="57" t="s">
        <v>386</v>
      </c>
      <c r="E260" s="57" t="s">
        <v>123</v>
      </c>
      <c r="F260" s="58">
        <v>70</v>
      </c>
      <c r="G260" s="58">
        <v>52.5</v>
      </c>
      <c r="H260" s="132">
        <f t="shared" si="5"/>
        <v>75</v>
      </c>
    </row>
    <row r="261" spans="1:8" ht="22.5" x14ac:dyDescent="0.25">
      <c r="A261" s="56" t="s">
        <v>115</v>
      </c>
      <c r="B261" s="57" t="s">
        <v>130</v>
      </c>
      <c r="C261" s="57" t="s">
        <v>124</v>
      </c>
      <c r="D261" s="57" t="s">
        <v>386</v>
      </c>
      <c r="E261" s="57" t="s">
        <v>159</v>
      </c>
      <c r="F261" s="58">
        <v>70</v>
      </c>
      <c r="G261" s="58">
        <v>52.5</v>
      </c>
      <c r="H261" s="132">
        <f t="shared" si="5"/>
        <v>75</v>
      </c>
    </row>
    <row r="262" spans="1:8" ht="22.5" x14ac:dyDescent="0.25">
      <c r="A262" s="56" t="s">
        <v>116</v>
      </c>
      <c r="B262" s="57" t="s">
        <v>130</v>
      </c>
      <c r="C262" s="57" t="s">
        <v>124</v>
      </c>
      <c r="D262" s="57" t="s">
        <v>386</v>
      </c>
      <c r="E262" s="57" t="s">
        <v>160</v>
      </c>
      <c r="F262" s="58">
        <v>70</v>
      </c>
      <c r="G262" s="58">
        <v>52.5</v>
      </c>
      <c r="H262" s="132">
        <f t="shared" si="5"/>
        <v>75</v>
      </c>
    </row>
    <row r="263" spans="1:8" ht="22.5" x14ac:dyDescent="0.25">
      <c r="A263" s="56" t="s">
        <v>117</v>
      </c>
      <c r="B263" s="57" t="s">
        <v>130</v>
      </c>
      <c r="C263" s="57" t="s">
        <v>124</v>
      </c>
      <c r="D263" s="57" t="s">
        <v>386</v>
      </c>
      <c r="E263" s="57" t="s">
        <v>161</v>
      </c>
      <c r="F263" s="58">
        <v>70</v>
      </c>
      <c r="G263" s="58">
        <v>52.5</v>
      </c>
      <c r="H263" s="132">
        <f t="shared" si="5"/>
        <v>75</v>
      </c>
    </row>
    <row r="264" spans="1:8" x14ac:dyDescent="0.25">
      <c r="A264" s="156" t="s">
        <v>239</v>
      </c>
      <c r="B264" s="157" t="s">
        <v>130</v>
      </c>
      <c r="C264" s="157" t="s">
        <v>240</v>
      </c>
      <c r="D264" s="157" t="s">
        <v>165</v>
      </c>
      <c r="E264" s="157" t="s">
        <v>123</v>
      </c>
      <c r="F264" s="161">
        <f>F265+F269+F276+F280+F284</f>
        <v>5248.5</v>
      </c>
      <c r="G264" s="161">
        <f>G265+G269+G276+G280+G284</f>
        <v>2763.6</v>
      </c>
      <c r="H264" s="131">
        <f t="shared" si="5"/>
        <v>52.65504429837096</v>
      </c>
    </row>
    <row r="265" spans="1:8" ht="22.5" x14ac:dyDescent="0.25">
      <c r="A265" s="56" t="s">
        <v>229</v>
      </c>
      <c r="B265" s="57" t="s">
        <v>130</v>
      </c>
      <c r="C265" s="57" t="s">
        <v>240</v>
      </c>
      <c r="D265" s="57" t="s">
        <v>387</v>
      </c>
      <c r="E265" s="57" t="s">
        <v>123</v>
      </c>
      <c r="F265" s="58">
        <f>F268</f>
        <v>1105</v>
      </c>
      <c r="G265" s="58">
        <f>G268</f>
        <v>664.9</v>
      </c>
      <c r="H265" s="132">
        <f t="shared" si="5"/>
        <v>60.171945701357465</v>
      </c>
    </row>
    <row r="266" spans="1:8" ht="67.5" x14ac:dyDescent="0.25">
      <c r="A266" s="56" t="s">
        <v>175</v>
      </c>
      <c r="B266" s="57" t="s">
        <v>130</v>
      </c>
      <c r="C266" s="57" t="s">
        <v>240</v>
      </c>
      <c r="D266" s="57" t="s">
        <v>388</v>
      </c>
      <c r="E266" s="57" t="s">
        <v>168</v>
      </c>
      <c r="F266" s="58">
        <v>1105</v>
      </c>
      <c r="G266" s="58">
        <v>664.9</v>
      </c>
      <c r="H266" s="132">
        <f t="shared" si="5"/>
        <v>60.171945701357465</v>
      </c>
    </row>
    <row r="267" spans="1:8" ht="22.5" x14ac:dyDescent="0.25">
      <c r="A267" s="56" t="s">
        <v>169</v>
      </c>
      <c r="B267" s="57" t="s">
        <v>130</v>
      </c>
      <c r="C267" s="57" t="s">
        <v>240</v>
      </c>
      <c r="D267" s="57" t="s">
        <v>388</v>
      </c>
      <c r="E267" s="57" t="s">
        <v>170</v>
      </c>
      <c r="F267" s="58">
        <v>1105</v>
      </c>
      <c r="G267" s="58">
        <v>664.9</v>
      </c>
      <c r="H267" s="132">
        <f t="shared" si="5"/>
        <v>60.171945701357465</v>
      </c>
    </row>
    <row r="268" spans="1:8" x14ac:dyDescent="0.25">
      <c r="A268" s="56" t="s">
        <v>171</v>
      </c>
      <c r="B268" s="57" t="s">
        <v>130</v>
      </c>
      <c r="C268" s="57" t="s">
        <v>240</v>
      </c>
      <c r="D268" s="57" t="s">
        <v>388</v>
      </c>
      <c r="E268" s="57" t="s">
        <v>172</v>
      </c>
      <c r="F268" s="58">
        <v>1105</v>
      </c>
      <c r="G268" s="58">
        <v>664.9</v>
      </c>
      <c r="H268" s="132">
        <f t="shared" si="5"/>
        <v>60.171945701357465</v>
      </c>
    </row>
    <row r="269" spans="1:8" ht="22.5" x14ac:dyDescent="0.25">
      <c r="A269" s="56" t="s">
        <v>241</v>
      </c>
      <c r="B269" s="57" t="s">
        <v>130</v>
      </c>
      <c r="C269" s="57" t="s">
        <v>240</v>
      </c>
      <c r="D269" s="57" t="s">
        <v>389</v>
      </c>
      <c r="E269" s="57"/>
      <c r="F269" s="58">
        <f>F270+F273</f>
        <v>407</v>
      </c>
      <c r="G269" s="58">
        <f>G270+G273</f>
        <v>170.5</v>
      </c>
      <c r="H269" s="132">
        <f t="shared" si="5"/>
        <v>41.891891891891895</v>
      </c>
    </row>
    <row r="270" spans="1:8" ht="67.5" x14ac:dyDescent="0.25">
      <c r="A270" s="56" t="s">
        <v>175</v>
      </c>
      <c r="B270" s="57" t="s">
        <v>130</v>
      </c>
      <c r="C270" s="57" t="s">
        <v>240</v>
      </c>
      <c r="D270" s="57" t="s">
        <v>389</v>
      </c>
      <c r="E270" s="57">
        <v>100</v>
      </c>
      <c r="F270" s="58">
        <v>326</v>
      </c>
      <c r="G270" s="58">
        <v>158.4</v>
      </c>
      <c r="H270" s="132">
        <f t="shared" si="5"/>
        <v>48.588957055214721</v>
      </c>
    </row>
    <row r="271" spans="1:8" ht="22.5" x14ac:dyDescent="0.25">
      <c r="A271" s="56" t="s">
        <v>213</v>
      </c>
      <c r="B271" s="57" t="s">
        <v>130</v>
      </c>
      <c r="C271" s="57" t="s">
        <v>240</v>
      </c>
      <c r="D271" s="57" t="s">
        <v>389</v>
      </c>
      <c r="E271" s="57">
        <v>110</v>
      </c>
      <c r="F271" s="58">
        <v>326</v>
      </c>
      <c r="G271" s="58">
        <v>158.4</v>
      </c>
      <c r="H271" s="132">
        <f t="shared" si="5"/>
        <v>48.588957055214721</v>
      </c>
    </row>
    <row r="272" spans="1:8" x14ac:dyDescent="0.25">
      <c r="A272" s="56" t="s">
        <v>171</v>
      </c>
      <c r="B272" s="57" t="s">
        <v>130</v>
      </c>
      <c r="C272" s="57" t="s">
        <v>240</v>
      </c>
      <c r="D272" s="57" t="s">
        <v>389</v>
      </c>
      <c r="E272" s="57">
        <v>111</v>
      </c>
      <c r="F272" s="58">
        <v>326</v>
      </c>
      <c r="G272" s="58">
        <v>158.4</v>
      </c>
      <c r="H272" s="132">
        <f t="shared" si="5"/>
        <v>48.588957055214721</v>
      </c>
    </row>
    <row r="273" spans="1:8" ht="22.5" x14ac:dyDescent="0.25">
      <c r="A273" s="56" t="s">
        <v>115</v>
      </c>
      <c r="B273" s="57" t="s">
        <v>130</v>
      </c>
      <c r="C273" s="57" t="s">
        <v>240</v>
      </c>
      <c r="D273" s="57" t="s">
        <v>389</v>
      </c>
      <c r="E273" s="57">
        <v>200</v>
      </c>
      <c r="F273" s="58">
        <v>81</v>
      </c>
      <c r="G273" s="58">
        <v>12.1</v>
      </c>
      <c r="H273" s="132">
        <f t="shared" si="5"/>
        <v>14.938271604938272</v>
      </c>
    </row>
    <row r="274" spans="1:8" ht="22.5" x14ac:dyDescent="0.25">
      <c r="A274" s="56" t="s">
        <v>116</v>
      </c>
      <c r="B274" s="57" t="s">
        <v>130</v>
      </c>
      <c r="C274" s="57" t="s">
        <v>240</v>
      </c>
      <c r="D274" s="57" t="s">
        <v>389</v>
      </c>
      <c r="E274" s="57">
        <v>240</v>
      </c>
      <c r="F274" s="58">
        <v>81</v>
      </c>
      <c r="G274" s="58">
        <v>12.1</v>
      </c>
      <c r="H274" s="132">
        <f t="shared" si="5"/>
        <v>14.938271604938272</v>
      </c>
    </row>
    <row r="275" spans="1:8" ht="22.5" x14ac:dyDescent="0.25">
      <c r="A275" s="56" t="s">
        <v>117</v>
      </c>
      <c r="B275" s="57" t="s">
        <v>130</v>
      </c>
      <c r="C275" s="57" t="s">
        <v>240</v>
      </c>
      <c r="D275" s="57" t="s">
        <v>389</v>
      </c>
      <c r="E275" s="57">
        <v>244</v>
      </c>
      <c r="F275" s="58">
        <v>81</v>
      </c>
      <c r="G275" s="58">
        <v>12.1</v>
      </c>
      <c r="H275" s="132">
        <f t="shared" si="5"/>
        <v>14.938271604938272</v>
      </c>
    </row>
    <row r="276" spans="1:8" ht="22.5" x14ac:dyDescent="0.25">
      <c r="A276" s="56" t="s">
        <v>242</v>
      </c>
      <c r="B276" s="57" t="s">
        <v>130</v>
      </c>
      <c r="C276" s="57" t="s">
        <v>240</v>
      </c>
      <c r="D276" s="57" t="s">
        <v>390</v>
      </c>
      <c r="E276" s="57" t="s">
        <v>123</v>
      </c>
      <c r="F276" s="58">
        <v>20</v>
      </c>
      <c r="G276" s="148"/>
      <c r="H276" s="132">
        <f t="shared" si="5"/>
        <v>0</v>
      </c>
    </row>
    <row r="277" spans="1:8" ht="22.5" x14ac:dyDescent="0.25">
      <c r="A277" s="56" t="s">
        <v>115</v>
      </c>
      <c r="B277" s="57" t="s">
        <v>130</v>
      </c>
      <c r="C277" s="57" t="s">
        <v>240</v>
      </c>
      <c r="D277" s="57" t="s">
        <v>390</v>
      </c>
      <c r="E277" s="57" t="s">
        <v>159</v>
      </c>
      <c r="F277" s="58">
        <v>20</v>
      </c>
      <c r="G277" s="58"/>
      <c r="H277" s="132">
        <f t="shared" si="5"/>
        <v>0</v>
      </c>
    </row>
    <row r="278" spans="1:8" ht="22.5" x14ac:dyDescent="0.25">
      <c r="A278" s="56" t="s">
        <v>116</v>
      </c>
      <c r="B278" s="57" t="s">
        <v>130</v>
      </c>
      <c r="C278" s="57" t="s">
        <v>240</v>
      </c>
      <c r="D278" s="57" t="s">
        <v>390</v>
      </c>
      <c r="E278" s="57" t="s">
        <v>160</v>
      </c>
      <c r="F278" s="58">
        <v>20</v>
      </c>
      <c r="G278" s="58"/>
      <c r="H278" s="132">
        <f t="shared" si="5"/>
        <v>0</v>
      </c>
    </row>
    <row r="279" spans="1:8" ht="22.5" x14ac:dyDescent="0.25">
      <c r="A279" s="56" t="s">
        <v>117</v>
      </c>
      <c r="B279" s="57" t="s">
        <v>130</v>
      </c>
      <c r="C279" s="57" t="s">
        <v>240</v>
      </c>
      <c r="D279" s="57" t="s">
        <v>390</v>
      </c>
      <c r="E279" s="57" t="s">
        <v>161</v>
      </c>
      <c r="F279" s="58">
        <v>20</v>
      </c>
      <c r="G279" s="58"/>
      <c r="H279" s="132">
        <f t="shared" si="5"/>
        <v>0</v>
      </c>
    </row>
    <row r="280" spans="1:8" ht="22.5" x14ac:dyDescent="0.25">
      <c r="A280" s="56" t="s">
        <v>243</v>
      </c>
      <c r="B280" s="57" t="s">
        <v>130</v>
      </c>
      <c r="C280" s="57" t="s">
        <v>240</v>
      </c>
      <c r="D280" s="57" t="s">
        <v>391</v>
      </c>
      <c r="E280" s="57" t="s">
        <v>123</v>
      </c>
      <c r="F280" s="58">
        <v>60</v>
      </c>
      <c r="G280" s="58">
        <v>10</v>
      </c>
      <c r="H280" s="132">
        <f t="shared" si="5"/>
        <v>16.666666666666668</v>
      </c>
    </row>
    <row r="281" spans="1:8" ht="22.5" x14ac:dyDescent="0.25">
      <c r="A281" s="56" t="s">
        <v>115</v>
      </c>
      <c r="B281" s="57" t="s">
        <v>130</v>
      </c>
      <c r="C281" s="57" t="s">
        <v>240</v>
      </c>
      <c r="D281" s="57" t="s">
        <v>391</v>
      </c>
      <c r="E281" s="57" t="s">
        <v>159</v>
      </c>
      <c r="F281" s="58">
        <v>60</v>
      </c>
      <c r="G281" s="58">
        <v>10</v>
      </c>
      <c r="H281" s="132">
        <f t="shared" si="5"/>
        <v>16.666666666666668</v>
      </c>
    </row>
    <row r="282" spans="1:8" ht="22.5" x14ac:dyDescent="0.25">
      <c r="A282" s="56" t="s">
        <v>116</v>
      </c>
      <c r="B282" s="57" t="s">
        <v>130</v>
      </c>
      <c r="C282" s="57" t="s">
        <v>240</v>
      </c>
      <c r="D282" s="57" t="s">
        <v>391</v>
      </c>
      <c r="E282" s="57" t="s">
        <v>160</v>
      </c>
      <c r="F282" s="58">
        <v>60</v>
      </c>
      <c r="G282" s="58">
        <v>10</v>
      </c>
      <c r="H282" s="132">
        <f t="shared" si="5"/>
        <v>16.666666666666668</v>
      </c>
    </row>
    <row r="283" spans="1:8" ht="22.5" x14ac:dyDescent="0.25">
      <c r="A283" s="56" t="s">
        <v>117</v>
      </c>
      <c r="B283" s="57" t="s">
        <v>130</v>
      </c>
      <c r="C283" s="57" t="s">
        <v>240</v>
      </c>
      <c r="D283" s="57" t="s">
        <v>391</v>
      </c>
      <c r="E283" s="57" t="s">
        <v>161</v>
      </c>
      <c r="F283" s="58">
        <v>60</v>
      </c>
      <c r="G283" s="58">
        <v>10</v>
      </c>
      <c r="H283" s="132">
        <f t="shared" si="5"/>
        <v>16.666666666666668</v>
      </c>
    </row>
    <row r="284" spans="1:8" ht="67.5" x14ac:dyDescent="0.25">
      <c r="A284" s="56" t="s">
        <v>244</v>
      </c>
      <c r="B284" s="57" t="s">
        <v>130</v>
      </c>
      <c r="C284" s="57" t="s">
        <v>240</v>
      </c>
      <c r="D284" s="57"/>
      <c r="E284" s="57" t="s">
        <v>123</v>
      </c>
      <c r="F284" s="58">
        <f>F285+F288</f>
        <v>3656.5</v>
      </c>
      <c r="G284" s="58">
        <f>G285+G288</f>
        <v>1918.2</v>
      </c>
      <c r="H284" s="132">
        <f t="shared" si="5"/>
        <v>52.460002734855735</v>
      </c>
    </row>
    <row r="285" spans="1:8" ht="67.5" x14ac:dyDescent="0.25">
      <c r="A285" s="56" t="s">
        <v>175</v>
      </c>
      <c r="B285" s="57" t="s">
        <v>130</v>
      </c>
      <c r="C285" s="57" t="s">
        <v>240</v>
      </c>
      <c r="D285" s="57" t="s">
        <v>392</v>
      </c>
      <c r="E285" s="57">
        <v>100</v>
      </c>
      <c r="F285" s="58">
        <v>3606.5</v>
      </c>
      <c r="G285" s="58">
        <v>1918.2</v>
      </c>
      <c r="H285" s="132">
        <f t="shared" si="5"/>
        <v>53.1873007070567</v>
      </c>
    </row>
    <row r="286" spans="1:8" ht="22.5" x14ac:dyDescent="0.25">
      <c r="A286" s="56" t="s">
        <v>213</v>
      </c>
      <c r="B286" s="57" t="s">
        <v>130</v>
      </c>
      <c r="C286" s="57" t="s">
        <v>240</v>
      </c>
      <c r="D286" s="57" t="s">
        <v>392</v>
      </c>
      <c r="E286" s="57">
        <v>110</v>
      </c>
      <c r="F286" s="58">
        <v>3606.5</v>
      </c>
      <c r="G286" s="58">
        <v>1918.2</v>
      </c>
      <c r="H286" s="132">
        <f t="shared" si="5"/>
        <v>53.1873007070567</v>
      </c>
    </row>
    <row r="287" spans="1:8" x14ac:dyDescent="0.25">
      <c r="A287" s="56" t="s">
        <v>171</v>
      </c>
      <c r="B287" s="57" t="s">
        <v>130</v>
      </c>
      <c r="C287" s="57" t="s">
        <v>240</v>
      </c>
      <c r="D287" s="57" t="s">
        <v>392</v>
      </c>
      <c r="E287" s="57">
        <v>111</v>
      </c>
      <c r="F287" s="58">
        <v>3606.5</v>
      </c>
      <c r="G287" s="58">
        <v>1918.2</v>
      </c>
      <c r="H287" s="132">
        <f t="shared" si="5"/>
        <v>53.1873007070567</v>
      </c>
    </row>
    <row r="288" spans="1:8" ht="22.5" x14ac:dyDescent="0.25">
      <c r="A288" s="56" t="s">
        <v>115</v>
      </c>
      <c r="B288" s="57" t="s">
        <v>130</v>
      </c>
      <c r="C288" s="57" t="s">
        <v>240</v>
      </c>
      <c r="D288" s="57" t="s">
        <v>392</v>
      </c>
      <c r="E288" s="57">
        <v>200</v>
      </c>
      <c r="F288" s="58">
        <f>F289</f>
        <v>50</v>
      </c>
      <c r="G288" s="58">
        <f>G289</f>
        <v>0</v>
      </c>
      <c r="H288" s="132">
        <f t="shared" si="5"/>
        <v>0</v>
      </c>
    </row>
    <row r="289" spans="1:8" ht="22.5" x14ac:dyDescent="0.25">
      <c r="A289" s="56" t="s">
        <v>116</v>
      </c>
      <c r="B289" s="57" t="s">
        <v>130</v>
      </c>
      <c r="C289" s="57" t="s">
        <v>240</v>
      </c>
      <c r="D289" s="57" t="s">
        <v>392</v>
      </c>
      <c r="E289" s="57">
        <v>240</v>
      </c>
      <c r="F289" s="58">
        <f>F290+F291</f>
        <v>50</v>
      </c>
      <c r="G289" s="58">
        <f>G290+G291</f>
        <v>0</v>
      </c>
      <c r="H289" s="132">
        <f t="shared" si="5"/>
        <v>0</v>
      </c>
    </row>
    <row r="290" spans="1:8" ht="22.5" x14ac:dyDescent="0.25">
      <c r="A290" s="56" t="s">
        <v>177</v>
      </c>
      <c r="B290" s="57" t="s">
        <v>130</v>
      </c>
      <c r="C290" s="57" t="s">
        <v>240</v>
      </c>
      <c r="D290" s="57" t="s">
        <v>392</v>
      </c>
      <c r="E290" s="57">
        <v>242</v>
      </c>
      <c r="F290" s="58"/>
      <c r="G290" s="58"/>
      <c r="H290" s="132"/>
    </row>
    <row r="291" spans="1:8" ht="22.5" x14ac:dyDescent="0.25">
      <c r="A291" s="56" t="s">
        <v>117</v>
      </c>
      <c r="B291" s="57" t="s">
        <v>130</v>
      </c>
      <c r="C291" s="57" t="s">
        <v>240</v>
      </c>
      <c r="D291" s="57" t="s">
        <v>392</v>
      </c>
      <c r="E291" s="57">
        <v>244</v>
      </c>
      <c r="F291" s="58">
        <v>50</v>
      </c>
      <c r="G291" s="58"/>
      <c r="H291" s="132">
        <f t="shared" si="5"/>
        <v>0</v>
      </c>
    </row>
    <row r="292" spans="1:8" x14ac:dyDescent="0.25">
      <c r="A292" s="156" t="s">
        <v>245</v>
      </c>
      <c r="B292" s="157" t="s">
        <v>152</v>
      </c>
      <c r="C292" s="157" t="s">
        <v>215</v>
      </c>
      <c r="D292" s="157" t="s">
        <v>165</v>
      </c>
      <c r="E292" s="157" t="s">
        <v>123</v>
      </c>
      <c r="F292" s="161">
        <f>F293</f>
        <v>11089.5</v>
      </c>
      <c r="G292" s="161">
        <f>G293</f>
        <v>5176.0999999999995</v>
      </c>
      <c r="H292" s="131">
        <f t="shared" si="5"/>
        <v>46.675684205780236</v>
      </c>
    </row>
    <row r="293" spans="1:8" ht="21" x14ac:dyDescent="0.25">
      <c r="A293" s="156" t="s">
        <v>246</v>
      </c>
      <c r="B293" s="157" t="s">
        <v>152</v>
      </c>
      <c r="C293" s="157" t="s">
        <v>121</v>
      </c>
      <c r="D293" s="157" t="s">
        <v>165</v>
      </c>
      <c r="E293" s="157" t="s">
        <v>123</v>
      </c>
      <c r="F293" s="161">
        <f>F298+F294</f>
        <v>11089.5</v>
      </c>
      <c r="G293" s="161">
        <f>G298+G294</f>
        <v>5176.0999999999995</v>
      </c>
      <c r="H293" s="131">
        <f t="shared" si="5"/>
        <v>46.675684205780236</v>
      </c>
    </row>
    <row r="294" spans="1:8" ht="22.5" x14ac:dyDescent="0.25">
      <c r="A294" s="56" t="s">
        <v>229</v>
      </c>
      <c r="B294" s="57" t="s">
        <v>152</v>
      </c>
      <c r="C294" s="57" t="s">
        <v>121</v>
      </c>
      <c r="D294" s="57" t="s">
        <v>393</v>
      </c>
      <c r="E294" s="57" t="s">
        <v>123</v>
      </c>
      <c r="F294" s="58">
        <f>F297</f>
        <v>463</v>
      </c>
      <c r="G294" s="58">
        <f>G297</f>
        <v>234.9</v>
      </c>
      <c r="H294" s="132">
        <f t="shared" si="5"/>
        <v>50.734341252699785</v>
      </c>
    </row>
    <row r="295" spans="1:8" ht="67.5" x14ac:dyDescent="0.25">
      <c r="A295" s="56" t="s">
        <v>175</v>
      </c>
      <c r="B295" s="57" t="s">
        <v>152</v>
      </c>
      <c r="C295" s="57" t="s">
        <v>121</v>
      </c>
      <c r="D295" s="57" t="s">
        <v>393</v>
      </c>
      <c r="E295" s="57" t="s">
        <v>168</v>
      </c>
      <c r="F295" s="58">
        <v>463</v>
      </c>
      <c r="G295" s="58">
        <v>234.9</v>
      </c>
      <c r="H295" s="132">
        <f t="shared" si="5"/>
        <v>50.734341252699785</v>
      </c>
    </row>
    <row r="296" spans="1:8" ht="22.5" x14ac:dyDescent="0.25">
      <c r="A296" s="56" t="s">
        <v>169</v>
      </c>
      <c r="B296" s="57" t="s">
        <v>152</v>
      </c>
      <c r="C296" s="57" t="s">
        <v>121</v>
      </c>
      <c r="D296" s="57" t="s">
        <v>393</v>
      </c>
      <c r="E296" s="57" t="s">
        <v>170</v>
      </c>
      <c r="F296" s="58">
        <v>463</v>
      </c>
      <c r="G296" s="58">
        <v>234.9</v>
      </c>
      <c r="H296" s="132">
        <f t="shared" ref="H296:H356" si="6">G296*100/F296</f>
        <v>50.734341252699785</v>
      </c>
    </row>
    <row r="297" spans="1:8" x14ac:dyDescent="0.25">
      <c r="A297" s="56" t="s">
        <v>171</v>
      </c>
      <c r="B297" s="57" t="s">
        <v>152</v>
      </c>
      <c r="C297" s="57" t="s">
        <v>121</v>
      </c>
      <c r="D297" s="57" t="s">
        <v>393</v>
      </c>
      <c r="E297" s="57" t="s">
        <v>172</v>
      </c>
      <c r="F297" s="58">
        <v>463</v>
      </c>
      <c r="G297" s="58">
        <v>234.9</v>
      </c>
      <c r="H297" s="132">
        <f t="shared" si="6"/>
        <v>50.734341252699785</v>
      </c>
    </row>
    <row r="298" spans="1:8" ht="67.5" x14ac:dyDescent="0.25">
      <c r="A298" s="56" t="s">
        <v>244</v>
      </c>
      <c r="B298" s="57" t="s">
        <v>152</v>
      </c>
      <c r="C298" s="57" t="s">
        <v>121</v>
      </c>
      <c r="D298" s="57" t="s">
        <v>394</v>
      </c>
      <c r="E298" s="57"/>
      <c r="F298" s="58">
        <f>F299</f>
        <v>10626.5</v>
      </c>
      <c r="G298" s="58">
        <f>G299</f>
        <v>4941.2</v>
      </c>
      <c r="H298" s="132">
        <f t="shared" si="6"/>
        <v>46.498847221568717</v>
      </c>
    </row>
    <row r="299" spans="1:8" ht="22.5" x14ac:dyDescent="0.25">
      <c r="A299" s="56" t="s">
        <v>146</v>
      </c>
      <c r="B299" s="57" t="s">
        <v>152</v>
      </c>
      <c r="C299" s="57" t="s">
        <v>121</v>
      </c>
      <c r="D299" s="57" t="s">
        <v>394</v>
      </c>
      <c r="E299" s="57"/>
      <c r="F299" s="58">
        <f>F300+F303+F307</f>
        <v>10626.5</v>
      </c>
      <c r="G299" s="58">
        <f>G300+G303+G307</f>
        <v>4941.2</v>
      </c>
      <c r="H299" s="132">
        <f t="shared" si="6"/>
        <v>46.498847221568717</v>
      </c>
    </row>
    <row r="300" spans="1:8" ht="67.5" x14ac:dyDescent="0.25">
      <c r="A300" s="56" t="s">
        <v>175</v>
      </c>
      <c r="B300" s="57" t="s">
        <v>152</v>
      </c>
      <c r="C300" s="57" t="s">
        <v>121</v>
      </c>
      <c r="D300" s="57" t="s">
        <v>394</v>
      </c>
      <c r="E300" s="57">
        <v>100</v>
      </c>
      <c r="F300" s="58">
        <v>10366</v>
      </c>
      <c r="G300" s="58">
        <v>4908.6000000000004</v>
      </c>
      <c r="H300" s="132">
        <f t="shared" si="6"/>
        <v>47.352884429866876</v>
      </c>
    </row>
    <row r="301" spans="1:8" ht="22.5" x14ac:dyDescent="0.25">
      <c r="A301" s="56" t="s">
        <v>213</v>
      </c>
      <c r="B301" s="57" t="s">
        <v>152</v>
      </c>
      <c r="C301" s="57" t="s">
        <v>121</v>
      </c>
      <c r="D301" s="57" t="s">
        <v>394</v>
      </c>
      <c r="E301" s="57">
        <v>110</v>
      </c>
      <c r="F301" s="58">
        <v>10366</v>
      </c>
      <c r="G301" s="58">
        <v>4908.6000000000004</v>
      </c>
      <c r="H301" s="132">
        <f t="shared" si="6"/>
        <v>47.352884429866876</v>
      </c>
    </row>
    <row r="302" spans="1:8" x14ac:dyDescent="0.25">
      <c r="A302" s="56" t="s">
        <v>171</v>
      </c>
      <c r="B302" s="57" t="s">
        <v>152</v>
      </c>
      <c r="C302" s="57" t="s">
        <v>121</v>
      </c>
      <c r="D302" s="57" t="s">
        <v>394</v>
      </c>
      <c r="E302" s="57">
        <v>111</v>
      </c>
      <c r="F302" s="58">
        <v>10366</v>
      </c>
      <c r="G302" s="58">
        <v>4908.6000000000004</v>
      </c>
      <c r="H302" s="132">
        <f t="shared" si="6"/>
        <v>47.352884429866876</v>
      </c>
    </row>
    <row r="303" spans="1:8" ht="22.5" x14ac:dyDescent="0.25">
      <c r="A303" s="56" t="s">
        <v>115</v>
      </c>
      <c r="B303" s="57" t="s">
        <v>152</v>
      </c>
      <c r="C303" s="57" t="s">
        <v>121</v>
      </c>
      <c r="D303" s="57" t="s">
        <v>394</v>
      </c>
      <c r="E303" s="57">
        <v>200</v>
      </c>
      <c r="F303" s="58">
        <f>F304</f>
        <v>254.8</v>
      </c>
      <c r="G303" s="58">
        <f>G304</f>
        <v>31.4</v>
      </c>
      <c r="H303" s="132">
        <f t="shared" si="6"/>
        <v>12.323390894819466</v>
      </c>
    </row>
    <row r="304" spans="1:8" ht="22.5" x14ac:dyDescent="0.25">
      <c r="A304" s="56" t="s">
        <v>116</v>
      </c>
      <c r="B304" s="57" t="s">
        <v>152</v>
      </c>
      <c r="C304" s="57" t="s">
        <v>121</v>
      </c>
      <c r="D304" s="57" t="s">
        <v>394</v>
      </c>
      <c r="E304" s="57">
        <v>240</v>
      </c>
      <c r="F304" s="58">
        <f>F305+F306</f>
        <v>254.8</v>
      </c>
      <c r="G304" s="58">
        <f>G305+G306</f>
        <v>31.4</v>
      </c>
      <c r="H304" s="132">
        <f t="shared" si="6"/>
        <v>12.323390894819466</v>
      </c>
    </row>
    <row r="305" spans="1:8" ht="22.5" x14ac:dyDescent="0.25">
      <c r="A305" s="56" t="s">
        <v>177</v>
      </c>
      <c r="B305" s="57" t="s">
        <v>152</v>
      </c>
      <c r="C305" s="57" t="s">
        <v>121</v>
      </c>
      <c r="D305" s="57" t="s">
        <v>394</v>
      </c>
      <c r="E305" s="57">
        <v>242</v>
      </c>
      <c r="F305" s="58">
        <v>93</v>
      </c>
      <c r="G305" s="58">
        <v>15.4</v>
      </c>
      <c r="H305" s="132">
        <f t="shared" si="6"/>
        <v>16.559139784946236</v>
      </c>
    </row>
    <row r="306" spans="1:8" ht="22.5" x14ac:dyDescent="0.25">
      <c r="A306" s="56" t="s">
        <v>117</v>
      </c>
      <c r="B306" s="57" t="s">
        <v>152</v>
      </c>
      <c r="C306" s="57" t="s">
        <v>121</v>
      </c>
      <c r="D306" s="57" t="s">
        <v>394</v>
      </c>
      <c r="E306" s="57">
        <v>244</v>
      </c>
      <c r="F306" s="58">
        <v>161.80000000000001</v>
      </c>
      <c r="G306" s="58">
        <v>16</v>
      </c>
      <c r="H306" s="132">
        <f t="shared" si="6"/>
        <v>9.8887515451174277</v>
      </c>
    </row>
    <row r="307" spans="1:8" x14ac:dyDescent="0.25">
      <c r="A307" s="56" t="s">
        <v>185</v>
      </c>
      <c r="B307" s="57" t="s">
        <v>152</v>
      </c>
      <c r="C307" s="57" t="s">
        <v>121</v>
      </c>
      <c r="D307" s="57" t="s">
        <v>394</v>
      </c>
      <c r="E307" s="57">
        <v>800</v>
      </c>
      <c r="F307" s="58">
        <f>F308</f>
        <v>5.7</v>
      </c>
      <c r="G307" s="58">
        <f>G308</f>
        <v>1.2</v>
      </c>
      <c r="H307" s="132">
        <f t="shared" si="6"/>
        <v>21.052631578947366</v>
      </c>
    </row>
    <row r="308" spans="1:8" ht="33.75" x14ac:dyDescent="0.25">
      <c r="A308" s="56" t="s">
        <v>187</v>
      </c>
      <c r="B308" s="57" t="s">
        <v>152</v>
      </c>
      <c r="C308" s="57" t="s">
        <v>121</v>
      </c>
      <c r="D308" s="57" t="s">
        <v>394</v>
      </c>
      <c r="E308" s="57">
        <v>850</v>
      </c>
      <c r="F308" s="58">
        <f>F309+F310</f>
        <v>5.7</v>
      </c>
      <c r="G308" s="58">
        <f>G309+G310</f>
        <v>1.2</v>
      </c>
      <c r="H308" s="132">
        <f t="shared" si="6"/>
        <v>21.052631578947366</v>
      </c>
    </row>
    <row r="309" spans="1:8" ht="22.5" x14ac:dyDescent="0.25">
      <c r="A309" s="56" t="s">
        <v>189</v>
      </c>
      <c r="B309" s="57" t="s">
        <v>152</v>
      </c>
      <c r="C309" s="57" t="s">
        <v>121</v>
      </c>
      <c r="D309" s="57" t="s">
        <v>394</v>
      </c>
      <c r="E309" s="57">
        <v>851</v>
      </c>
      <c r="F309" s="58">
        <v>4.4000000000000004</v>
      </c>
      <c r="G309" s="58"/>
      <c r="H309" s="132">
        <f t="shared" si="6"/>
        <v>0</v>
      </c>
    </row>
    <row r="310" spans="1:8" ht="22.5" x14ac:dyDescent="0.25">
      <c r="A310" s="56" t="s">
        <v>191</v>
      </c>
      <c r="B310" s="57" t="s">
        <v>152</v>
      </c>
      <c r="C310" s="57" t="s">
        <v>121</v>
      </c>
      <c r="D310" s="57" t="s">
        <v>394</v>
      </c>
      <c r="E310" s="57">
        <v>852</v>
      </c>
      <c r="F310" s="58">
        <v>1.3</v>
      </c>
      <c r="G310" s="58">
        <v>1.2</v>
      </c>
      <c r="H310" s="132">
        <f t="shared" si="6"/>
        <v>92.307692307692307</v>
      </c>
    </row>
    <row r="311" spans="1:8" x14ac:dyDescent="0.25">
      <c r="A311" s="156" t="s">
        <v>247</v>
      </c>
      <c r="B311" s="157" t="s">
        <v>248</v>
      </c>
      <c r="C311" s="157" t="s">
        <v>215</v>
      </c>
      <c r="D311" s="157" t="s">
        <v>165</v>
      </c>
      <c r="E311" s="157" t="s">
        <v>123</v>
      </c>
      <c r="F311" s="161">
        <f>F312+F347+F353</f>
        <v>56252.7</v>
      </c>
      <c r="G311" s="161">
        <f t="shared" ref="G311" si="7">G312+G347+G353</f>
        <v>25235.3</v>
      </c>
      <c r="H311" s="131">
        <f t="shared" si="6"/>
        <v>44.860602246647716</v>
      </c>
    </row>
    <row r="312" spans="1:8" x14ac:dyDescent="0.25">
      <c r="A312" s="156" t="s">
        <v>249</v>
      </c>
      <c r="B312" s="157" t="s">
        <v>248</v>
      </c>
      <c r="C312" s="157" t="s">
        <v>113</v>
      </c>
      <c r="D312" s="157" t="s">
        <v>165</v>
      </c>
      <c r="E312" s="157" t="s">
        <v>123</v>
      </c>
      <c r="F312" s="161">
        <f>F313+F317+F321+F325+F329+F333+F337+F341</f>
        <v>50164.1</v>
      </c>
      <c r="G312" s="161">
        <f>G313+G317+G321+G325+G329+G333+G337+G341</f>
        <v>22275.8</v>
      </c>
      <c r="H312" s="132">
        <f t="shared" si="6"/>
        <v>44.40585996758638</v>
      </c>
    </row>
    <row r="313" spans="1:8" ht="22.5" x14ac:dyDescent="0.25">
      <c r="A313" s="56" t="s">
        <v>250</v>
      </c>
      <c r="B313" s="57" t="s">
        <v>248</v>
      </c>
      <c r="C313" s="57" t="s">
        <v>113</v>
      </c>
      <c r="D313" s="57" t="s">
        <v>395</v>
      </c>
      <c r="E313" s="57"/>
      <c r="F313" s="58">
        <v>155</v>
      </c>
      <c r="G313" s="58">
        <v>73.400000000000006</v>
      </c>
      <c r="H313" s="132">
        <f t="shared" si="6"/>
        <v>47.354838709677423</v>
      </c>
    </row>
    <row r="314" spans="1:8" ht="22.5" x14ac:dyDescent="0.25">
      <c r="A314" s="56" t="s">
        <v>125</v>
      </c>
      <c r="B314" s="57" t="s">
        <v>248</v>
      </c>
      <c r="C314" s="57" t="s">
        <v>113</v>
      </c>
      <c r="D314" s="57" t="s">
        <v>395</v>
      </c>
      <c r="E314" s="57">
        <v>300</v>
      </c>
      <c r="F314" s="58">
        <v>155</v>
      </c>
      <c r="G314" s="58">
        <v>73.400000000000006</v>
      </c>
      <c r="H314" s="132">
        <f t="shared" si="6"/>
        <v>47.354838709677423</v>
      </c>
    </row>
    <row r="315" spans="1:8" ht="22.5" x14ac:dyDescent="0.25">
      <c r="A315" s="56" t="s">
        <v>251</v>
      </c>
      <c r="B315" s="57" t="s">
        <v>248</v>
      </c>
      <c r="C315" s="57" t="s">
        <v>113</v>
      </c>
      <c r="D315" s="57" t="s">
        <v>395</v>
      </c>
      <c r="E315" s="57">
        <v>310</v>
      </c>
      <c r="F315" s="58">
        <v>155</v>
      </c>
      <c r="G315" s="58">
        <v>73.400000000000006</v>
      </c>
      <c r="H315" s="132">
        <f t="shared" si="6"/>
        <v>47.354838709677423</v>
      </c>
    </row>
    <row r="316" spans="1:8" ht="33.75" x14ac:dyDescent="0.25">
      <c r="A316" s="56" t="s">
        <v>252</v>
      </c>
      <c r="B316" s="57" t="s">
        <v>248</v>
      </c>
      <c r="C316" s="57" t="s">
        <v>113</v>
      </c>
      <c r="D316" s="150" t="s">
        <v>395</v>
      </c>
      <c r="E316" s="57">
        <v>313</v>
      </c>
      <c r="F316" s="58">
        <v>155</v>
      </c>
      <c r="G316" s="58">
        <v>73.400000000000006</v>
      </c>
      <c r="H316" s="132">
        <f t="shared" si="6"/>
        <v>47.354838709677423</v>
      </c>
    </row>
    <row r="317" spans="1:8" ht="78.75" x14ac:dyDescent="0.25">
      <c r="A317" s="56" t="s">
        <v>253</v>
      </c>
      <c r="B317" s="57" t="s">
        <v>248</v>
      </c>
      <c r="C317" s="57" t="s">
        <v>113</v>
      </c>
      <c r="D317" s="57" t="s">
        <v>396</v>
      </c>
      <c r="E317" s="57"/>
      <c r="F317" s="58">
        <v>208</v>
      </c>
      <c r="G317" s="58"/>
      <c r="H317" s="132">
        <f t="shared" si="6"/>
        <v>0</v>
      </c>
    </row>
    <row r="318" spans="1:8" ht="22.5" x14ac:dyDescent="0.25">
      <c r="A318" s="56" t="s">
        <v>125</v>
      </c>
      <c r="B318" s="57" t="s">
        <v>248</v>
      </c>
      <c r="C318" s="57" t="s">
        <v>113</v>
      </c>
      <c r="D318" s="57" t="s">
        <v>396</v>
      </c>
      <c r="E318" s="57">
        <v>300</v>
      </c>
      <c r="F318" s="58">
        <v>208</v>
      </c>
      <c r="G318" s="58"/>
      <c r="H318" s="132">
        <f t="shared" si="6"/>
        <v>0</v>
      </c>
    </row>
    <row r="319" spans="1:8" ht="22.5" x14ac:dyDescent="0.25">
      <c r="A319" s="56" t="s">
        <v>251</v>
      </c>
      <c r="B319" s="57" t="s">
        <v>248</v>
      </c>
      <c r="C319" s="57" t="s">
        <v>113</v>
      </c>
      <c r="D319" s="57" t="s">
        <v>396</v>
      </c>
      <c r="E319" s="57">
        <v>310</v>
      </c>
      <c r="F319" s="58">
        <v>208</v>
      </c>
      <c r="G319" s="58"/>
      <c r="H319" s="132">
        <f t="shared" si="6"/>
        <v>0</v>
      </c>
    </row>
    <row r="320" spans="1:8" ht="33.75" x14ac:dyDescent="0.25">
      <c r="A320" s="56" t="s">
        <v>252</v>
      </c>
      <c r="B320" s="57" t="s">
        <v>248</v>
      </c>
      <c r="C320" s="57" t="s">
        <v>113</v>
      </c>
      <c r="D320" s="57" t="s">
        <v>396</v>
      </c>
      <c r="E320" s="57">
        <v>313</v>
      </c>
      <c r="F320" s="58">
        <v>208</v>
      </c>
      <c r="G320" s="58"/>
      <c r="H320" s="132">
        <f t="shared" si="6"/>
        <v>0</v>
      </c>
    </row>
    <row r="321" spans="1:8" ht="22.5" x14ac:dyDescent="0.25">
      <c r="A321" s="56" t="s">
        <v>254</v>
      </c>
      <c r="B321" s="57" t="s">
        <v>248</v>
      </c>
      <c r="C321" s="57" t="s">
        <v>113</v>
      </c>
      <c r="D321" s="57" t="s">
        <v>397</v>
      </c>
      <c r="E321" s="57" t="s">
        <v>123</v>
      </c>
      <c r="F321" s="58">
        <v>4359.1000000000004</v>
      </c>
      <c r="G321" s="58">
        <v>1969.8</v>
      </c>
      <c r="H321" s="132">
        <f t="shared" si="6"/>
        <v>45.188226927576792</v>
      </c>
    </row>
    <row r="322" spans="1:8" ht="22.5" x14ac:dyDescent="0.25">
      <c r="A322" s="56" t="s">
        <v>125</v>
      </c>
      <c r="B322" s="57" t="s">
        <v>248</v>
      </c>
      <c r="C322" s="57" t="s">
        <v>113</v>
      </c>
      <c r="D322" s="57" t="s">
        <v>397</v>
      </c>
      <c r="E322" s="57">
        <v>300</v>
      </c>
      <c r="F322" s="58">
        <v>4359.1000000000004</v>
      </c>
      <c r="G322" s="58">
        <v>1969.8</v>
      </c>
      <c r="H322" s="132">
        <f t="shared" si="6"/>
        <v>45.188226927576792</v>
      </c>
    </row>
    <row r="323" spans="1:8" ht="22.5" x14ac:dyDescent="0.25">
      <c r="A323" s="56" t="s">
        <v>251</v>
      </c>
      <c r="B323" s="57" t="s">
        <v>248</v>
      </c>
      <c r="C323" s="57" t="s">
        <v>113</v>
      </c>
      <c r="D323" s="57" t="s">
        <v>397</v>
      </c>
      <c r="E323" s="57">
        <v>310</v>
      </c>
      <c r="F323" s="58">
        <v>4359.1000000000004</v>
      </c>
      <c r="G323" s="58">
        <v>1969.8</v>
      </c>
      <c r="H323" s="132">
        <f t="shared" si="6"/>
        <v>45.188226927576792</v>
      </c>
    </row>
    <row r="324" spans="1:8" ht="33.75" x14ac:dyDescent="0.25">
      <c r="A324" s="56" t="s">
        <v>252</v>
      </c>
      <c r="B324" s="57" t="s">
        <v>248</v>
      </c>
      <c r="C324" s="57" t="s">
        <v>113</v>
      </c>
      <c r="D324" s="57" t="s">
        <v>397</v>
      </c>
      <c r="E324" s="57">
        <v>313</v>
      </c>
      <c r="F324" s="58">
        <v>4359.1000000000004</v>
      </c>
      <c r="G324" s="58">
        <v>1969.8</v>
      </c>
      <c r="H324" s="132">
        <f t="shared" si="6"/>
        <v>45.188226927576792</v>
      </c>
    </row>
    <row r="325" spans="1:8" ht="22.5" x14ac:dyDescent="0.25">
      <c r="A325" s="56" t="s">
        <v>255</v>
      </c>
      <c r="B325" s="57" t="s">
        <v>248</v>
      </c>
      <c r="C325" s="57" t="s">
        <v>113</v>
      </c>
      <c r="D325" s="57" t="s">
        <v>398</v>
      </c>
      <c r="E325" s="57"/>
      <c r="F325" s="58">
        <v>6744</v>
      </c>
      <c r="G325" s="58">
        <v>4128.6000000000004</v>
      </c>
      <c r="H325" s="132">
        <f t="shared" si="6"/>
        <v>61.218861209964423</v>
      </c>
    </row>
    <row r="326" spans="1:8" ht="22.5" x14ac:dyDescent="0.25">
      <c r="A326" s="56" t="s">
        <v>125</v>
      </c>
      <c r="B326" s="57" t="s">
        <v>248</v>
      </c>
      <c r="C326" s="57" t="s">
        <v>113</v>
      </c>
      <c r="D326" s="57" t="s">
        <v>398</v>
      </c>
      <c r="E326" s="57">
        <v>300</v>
      </c>
      <c r="F326" s="58">
        <v>6744</v>
      </c>
      <c r="G326" s="58">
        <v>4128.6000000000004</v>
      </c>
      <c r="H326" s="132">
        <f t="shared" si="6"/>
        <v>61.218861209964423</v>
      </c>
    </row>
    <row r="327" spans="1:8" ht="22.5" x14ac:dyDescent="0.25">
      <c r="A327" s="56" t="s">
        <v>251</v>
      </c>
      <c r="B327" s="57" t="s">
        <v>248</v>
      </c>
      <c r="C327" s="57" t="s">
        <v>113</v>
      </c>
      <c r="D327" s="57" t="s">
        <v>398</v>
      </c>
      <c r="E327" s="57">
        <v>310</v>
      </c>
      <c r="F327" s="58">
        <v>6744</v>
      </c>
      <c r="G327" s="58">
        <v>4128.6000000000004</v>
      </c>
      <c r="H327" s="132">
        <f t="shared" si="6"/>
        <v>61.218861209964423</v>
      </c>
    </row>
    <row r="328" spans="1:8" ht="33.75" x14ac:dyDescent="0.25">
      <c r="A328" s="56" t="s">
        <v>252</v>
      </c>
      <c r="B328" s="57" t="s">
        <v>248</v>
      </c>
      <c r="C328" s="57" t="s">
        <v>113</v>
      </c>
      <c r="D328" s="57" t="s">
        <v>398</v>
      </c>
      <c r="E328" s="57">
        <v>313</v>
      </c>
      <c r="F328" s="58">
        <v>6744</v>
      </c>
      <c r="G328" s="58">
        <v>4128.6000000000004</v>
      </c>
      <c r="H328" s="132">
        <f t="shared" si="6"/>
        <v>61.218861209964423</v>
      </c>
    </row>
    <row r="329" spans="1:8" x14ac:dyDescent="0.25">
      <c r="A329" s="56" t="s">
        <v>256</v>
      </c>
      <c r="B329" s="57" t="s">
        <v>248</v>
      </c>
      <c r="C329" s="57" t="s">
        <v>113</v>
      </c>
      <c r="D329" s="57" t="s">
        <v>399</v>
      </c>
      <c r="E329" s="57" t="s">
        <v>123</v>
      </c>
      <c r="F329" s="58">
        <v>7378</v>
      </c>
      <c r="G329" s="58">
        <v>3511.2</v>
      </c>
      <c r="H329" s="132">
        <f t="shared" si="6"/>
        <v>47.590132827324481</v>
      </c>
    </row>
    <row r="330" spans="1:8" ht="22.5" x14ac:dyDescent="0.25">
      <c r="A330" s="56" t="s">
        <v>125</v>
      </c>
      <c r="B330" s="57" t="s">
        <v>248</v>
      </c>
      <c r="C330" s="57" t="s">
        <v>113</v>
      </c>
      <c r="D330" s="57" t="s">
        <v>399</v>
      </c>
      <c r="E330" s="57">
        <v>300</v>
      </c>
      <c r="F330" s="58">
        <v>7378</v>
      </c>
      <c r="G330" s="58">
        <v>3511.2</v>
      </c>
      <c r="H330" s="132">
        <f t="shared" si="6"/>
        <v>47.590132827324481</v>
      </c>
    </row>
    <row r="331" spans="1:8" ht="22.5" x14ac:dyDescent="0.25">
      <c r="A331" s="56" t="s">
        <v>251</v>
      </c>
      <c r="B331" s="57" t="s">
        <v>248</v>
      </c>
      <c r="C331" s="57" t="s">
        <v>113</v>
      </c>
      <c r="D331" s="57" t="s">
        <v>399</v>
      </c>
      <c r="E331" s="57">
        <v>310</v>
      </c>
      <c r="F331" s="58">
        <v>7378</v>
      </c>
      <c r="G331" s="58">
        <v>3511.2</v>
      </c>
      <c r="H331" s="132">
        <f t="shared" si="6"/>
        <v>47.590132827324481</v>
      </c>
    </row>
    <row r="332" spans="1:8" ht="33.75" x14ac:dyDescent="0.25">
      <c r="A332" s="56" t="s">
        <v>252</v>
      </c>
      <c r="B332" s="57" t="s">
        <v>248</v>
      </c>
      <c r="C332" s="57" t="s">
        <v>113</v>
      </c>
      <c r="D332" s="57" t="s">
        <v>399</v>
      </c>
      <c r="E332" s="57">
        <v>313</v>
      </c>
      <c r="F332" s="58">
        <v>7378</v>
      </c>
      <c r="G332" s="58">
        <v>3511.2</v>
      </c>
      <c r="H332" s="132">
        <f t="shared" si="6"/>
        <v>47.590132827324481</v>
      </c>
    </row>
    <row r="333" spans="1:8" ht="22.5" x14ac:dyDescent="0.25">
      <c r="A333" s="56" t="s">
        <v>257</v>
      </c>
      <c r="B333" s="57" t="s">
        <v>248</v>
      </c>
      <c r="C333" s="57" t="s">
        <v>113</v>
      </c>
      <c r="D333" s="57" t="s">
        <v>400</v>
      </c>
      <c r="E333" s="57" t="s">
        <v>123</v>
      </c>
      <c r="F333" s="58">
        <v>3072</v>
      </c>
      <c r="G333" s="58">
        <v>1522.8</v>
      </c>
      <c r="H333" s="132">
        <f t="shared" si="6"/>
        <v>49.5703125</v>
      </c>
    </row>
    <row r="334" spans="1:8" ht="22.5" x14ac:dyDescent="0.25">
      <c r="A334" s="56" t="s">
        <v>125</v>
      </c>
      <c r="B334" s="57" t="s">
        <v>248</v>
      </c>
      <c r="C334" s="57" t="s">
        <v>113</v>
      </c>
      <c r="D334" s="57" t="s">
        <v>400</v>
      </c>
      <c r="E334" s="57">
        <v>300</v>
      </c>
      <c r="F334" s="58">
        <v>3072</v>
      </c>
      <c r="G334" s="58">
        <v>1522.8</v>
      </c>
      <c r="H334" s="132">
        <f t="shared" si="6"/>
        <v>49.5703125</v>
      </c>
    </row>
    <row r="335" spans="1:8" ht="22.5" x14ac:dyDescent="0.25">
      <c r="A335" s="56" t="s">
        <v>251</v>
      </c>
      <c r="B335" s="57" t="s">
        <v>248</v>
      </c>
      <c r="C335" s="57" t="s">
        <v>113</v>
      </c>
      <c r="D335" s="57" t="s">
        <v>400</v>
      </c>
      <c r="E335" s="57">
        <v>310</v>
      </c>
      <c r="F335" s="58">
        <v>3072</v>
      </c>
      <c r="G335" s="58">
        <v>1522.8</v>
      </c>
      <c r="H335" s="132">
        <f t="shared" si="6"/>
        <v>49.5703125</v>
      </c>
    </row>
    <row r="336" spans="1:8" ht="33.75" x14ac:dyDescent="0.25">
      <c r="A336" s="56" t="s">
        <v>252</v>
      </c>
      <c r="B336" s="57" t="s">
        <v>248</v>
      </c>
      <c r="C336" s="57" t="s">
        <v>113</v>
      </c>
      <c r="D336" s="57" t="s">
        <v>400</v>
      </c>
      <c r="E336" s="57">
        <v>313</v>
      </c>
      <c r="F336" s="58">
        <v>3072</v>
      </c>
      <c r="G336" s="58">
        <v>1522.8</v>
      </c>
      <c r="H336" s="132">
        <f t="shared" si="6"/>
        <v>49.5703125</v>
      </c>
    </row>
    <row r="337" spans="1:8" ht="67.5" x14ac:dyDescent="0.25">
      <c r="A337" s="56" t="s">
        <v>258</v>
      </c>
      <c r="B337" s="57" t="s">
        <v>248</v>
      </c>
      <c r="C337" s="57" t="s">
        <v>113</v>
      </c>
      <c r="D337" s="57" t="s">
        <v>401</v>
      </c>
      <c r="E337" s="57"/>
      <c r="F337" s="58">
        <v>26956</v>
      </c>
      <c r="G337" s="58">
        <v>11070</v>
      </c>
      <c r="H337" s="132">
        <f t="shared" si="6"/>
        <v>41.066923875945989</v>
      </c>
    </row>
    <row r="338" spans="1:8" ht="22.5" x14ac:dyDescent="0.25">
      <c r="A338" s="56" t="s">
        <v>125</v>
      </c>
      <c r="B338" s="57" t="s">
        <v>248</v>
      </c>
      <c r="C338" s="57" t="s">
        <v>113</v>
      </c>
      <c r="D338" s="57" t="s">
        <v>401</v>
      </c>
      <c r="E338" s="57">
        <v>300</v>
      </c>
      <c r="F338" s="58">
        <v>26956</v>
      </c>
      <c r="G338" s="58">
        <v>11070</v>
      </c>
      <c r="H338" s="132">
        <f t="shared" si="6"/>
        <v>41.066923875945989</v>
      </c>
    </row>
    <row r="339" spans="1:8" ht="22.5" x14ac:dyDescent="0.25">
      <c r="A339" s="56" t="s">
        <v>251</v>
      </c>
      <c r="B339" s="57" t="s">
        <v>248</v>
      </c>
      <c r="C339" s="57" t="s">
        <v>113</v>
      </c>
      <c r="D339" s="57" t="s">
        <v>401</v>
      </c>
      <c r="E339" s="57">
        <v>310</v>
      </c>
      <c r="F339" s="58">
        <v>26956</v>
      </c>
      <c r="G339" s="58">
        <v>11070</v>
      </c>
      <c r="H339" s="132">
        <f t="shared" si="6"/>
        <v>41.066923875945989</v>
      </c>
    </row>
    <row r="340" spans="1:8" ht="33.75" x14ac:dyDescent="0.25">
      <c r="A340" s="56" t="s">
        <v>252</v>
      </c>
      <c r="B340" s="57" t="s">
        <v>248</v>
      </c>
      <c r="C340" s="57" t="s">
        <v>113</v>
      </c>
      <c r="D340" s="57" t="s">
        <v>401</v>
      </c>
      <c r="E340" s="57">
        <v>313</v>
      </c>
      <c r="F340" s="58">
        <v>26956</v>
      </c>
      <c r="G340" s="58">
        <v>11070</v>
      </c>
      <c r="H340" s="132">
        <f t="shared" si="6"/>
        <v>41.066923875945989</v>
      </c>
    </row>
    <row r="341" spans="1:8" x14ac:dyDescent="0.25">
      <c r="A341" s="56" t="s">
        <v>259</v>
      </c>
      <c r="B341" s="57" t="s">
        <v>248</v>
      </c>
      <c r="C341" s="158" t="s">
        <v>113</v>
      </c>
      <c r="D341" s="158" t="s">
        <v>165</v>
      </c>
      <c r="E341" s="158" t="s">
        <v>123</v>
      </c>
      <c r="F341" s="58">
        <v>1292</v>
      </c>
      <c r="G341" s="58"/>
      <c r="H341" s="132">
        <f t="shared" si="6"/>
        <v>0</v>
      </c>
    </row>
    <row r="342" spans="1:8" ht="45" x14ac:dyDescent="0.25">
      <c r="A342" s="56" t="s">
        <v>402</v>
      </c>
      <c r="B342" s="57" t="s">
        <v>248</v>
      </c>
      <c r="C342" s="158" t="s">
        <v>113</v>
      </c>
      <c r="D342" s="158" t="s">
        <v>403</v>
      </c>
      <c r="E342" s="158" t="s">
        <v>123</v>
      </c>
      <c r="F342" s="58">
        <v>1292</v>
      </c>
      <c r="G342" s="58"/>
      <c r="H342" s="132">
        <f t="shared" si="6"/>
        <v>0</v>
      </c>
    </row>
    <row r="343" spans="1:8" ht="22.5" x14ac:dyDescent="0.25">
      <c r="A343" s="56" t="s">
        <v>125</v>
      </c>
      <c r="B343" s="57" t="s">
        <v>248</v>
      </c>
      <c r="C343" s="158" t="s">
        <v>113</v>
      </c>
      <c r="D343" s="158" t="s">
        <v>403</v>
      </c>
      <c r="E343" s="158"/>
      <c r="F343" s="58">
        <v>1292</v>
      </c>
      <c r="G343" s="58"/>
      <c r="H343" s="132">
        <f t="shared" si="6"/>
        <v>0</v>
      </c>
    </row>
    <row r="344" spans="1:8" ht="22.5" x14ac:dyDescent="0.25">
      <c r="A344" s="56" t="s">
        <v>251</v>
      </c>
      <c r="B344" s="57" t="s">
        <v>248</v>
      </c>
      <c r="C344" s="158" t="s">
        <v>113</v>
      </c>
      <c r="D344" s="158" t="s">
        <v>403</v>
      </c>
      <c r="E344" s="158">
        <v>300</v>
      </c>
      <c r="F344" s="58">
        <v>1292</v>
      </c>
      <c r="G344" s="58"/>
      <c r="H344" s="132">
        <f t="shared" si="6"/>
        <v>0</v>
      </c>
    </row>
    <row r="345" spans="1:8" ht="22.5" x14ac:dyDescent="0.25">
      <c r="A345" s="56" t="s">
        <v>261</v>
      </c>
      <c r="B345" s="57" t="s">
        <v>248</v>
      </c>
      <c r="C345" s="158" t="s">
        <v>113</v>
      </c>
      <c r="D345" s="158" t="s">
        <v>403</v>
      </c>
      <c r="E345" s="158">
        <v>310</v>
      </c>
      <c r="F345" s="58">
        <v>1292</v>
      </c>
      <c r="G345" s="58"/>
      <c r="H345" s="132">
        <f t="shared" si="6"/>
        <v>0</v>
      </c>
    </row>
    <row r="346" spans="1:8" ht="33.75" x14ac:dyDescent="0.25">
      <c r="A346" s="56" t="s">
        <v>252</v>
      </c>
      <c r="B346" s="57" t="s">
        <v>248</v>
      </c>
      <c r="C346" s="158" t="s">
        <v>113</v>
      </c>
      <c r="D346" s="158" t="s">
        <v>403</v>
      </c>
      <c r="E346" s="158">
        <v>313</v>
      </c>
      <c r="F346" s="58">
        <v>1292</v>
      </c>
      <c r="G346" s="58"/>
      <c r="H346" s="132">
        <f t="shared" si="6"/>
        <v>0</v>
      </c>
    </row>
    <row r="347" spans="1:8" x14ac:dyDescent="0.25">
      <c r="A347" s="156" t="s">
        <v>259</v>
      </c>
      <c r="B347" s="157" t="s">
        <v>248</v>
      </c>
      <c r="C347" s="157" t="s">
        <v>121</v>
      </c>
      <c r="D347" s="157" t="s">
        <v>165</v>
      </c>
      <c r="E347" s="157" t="s">
        <v>123</v>
      </c>
      <c r="F347" s="161">
        <f>F352</f>
        <v>3352.6</v>
      </c>
      <c r="G347" s="161">
        <f>G352</f>
        <v>1187</v>
      </c>
      <c r="H347" s="131">
        <f t="shared" si="6"/>
        <v>35.405357036330017</v>
      </c>
    </row>
    <row r="348" spans="1:8" ht="56.25" x14ac:dyDescent="0.25">
      <c r="A348" s="56" t="s">
        <v>260</v>
      </c>
      <c r="B348" s="57" t="s">
        <v>248</v>
      </c>
      <c r="C348" s="57" t="s">
        <v>121</v>
      </c>
      <c r="D348" s="57" t="s">
        <v>404</v>
      </c>
      <c r="E348" s="57" t="s">
        <v>123</v>
      </c>
      <c r="F348" s="58">
        <v>3352.6</v>
      </c>
      <c r="G348" s="58">
        <v>1187</v>
      </c>
      <c r="H348" s="132">
        <f t="shared" si="6"/>
        <v>35.405357036330017</v>
      </c>
    </row>
    <row r="349" spans="1:8" ht="22.5" x14ac:dyDescent="0.25">
      <c r="A349" s="56" t="s">
        <v>125</v>
      </c>
      <c r="B349" s="57" t="s">
        <v>248</v>
      </c>
      <c r="C349" s="57" t="s">
        <v>121</v>
      </c>
      <c r="D349" s="57" t="s">
        <v>404</v>
      </c>
      <c r="E349" s="57"/>
      <c r="F349" s="58">
        <v>3352.6</v>
      </c>
      <c r="G349" s="58">
        <v>1187</v>
      </c>
      <c r="H349" s="132">
        <f t="shared" si="6"/>
        <v>35.405357036330017</v>
      </c>
    </row>
    <row r="350" spans="1:8" ht="22.5" x14ac:dyDescent="0.25">
      <c r="A350" s="56" t="s">
        <v>251</v>
      </c>
      <c r="B350" s="57" t="s">
        <v>248</v>
      </c>
      <c r="C350" s="57" t="s">
        <v>121</v>
      </c>
      <c r="D350" s="57" t="s">
        <v>404</v>
      </c>
      <c r="E350" s="57">
        <v>300</v>
      </c>
      <c r="F350" s="58">
        <v>3352.6</v>
      </c>
      <c r="G350" s="58">
        <v>1187</v>
      </c>
      <c r="H350" s="132">
        <f t="shared" si="6"/>
        <v>35.405357036330017</v>
      </c>
    </row>
    <row r="351" spans="1:8" ht="22.5" x14ac:dyDescent="0.25">
      <c r="A351" s="56" t="s">
        <v>261</v>
      </c>
      <c r="B351" s="57" t="s">
        <v>248</v>
      </c>
      <c r="C351" s="57" t="s">
        <v>121</v>
      </c>
      <c r="D351" s="57" t="s">
        <v>404</v>
      </c>
      <c r="E351" s="57">
        <v>310</v>
      </c>
      <c r="F351" s="58">
        <v>3352.6</v>
      </c>
      <c r="G351" s="58">
        <v>1187</v>
      </c>
      <c r="H351" s="132">
        <f t="shared" si="6"/>
        <v>35.405357036330017</v>
      </c>
    </row>
    <row r="352" spans="1:8" ht="33.75" x14ac:dyDescent="0.25">
      <c r="A352" s="56" t="s">
        <v>252</v>
      </c>
      <c r="B352" s="57" t="s">
        <v>248</v>
      </c>
      <c r="C352" s="57" t="s">
        <v>121</v>
      </c>
      <c r="D352" s="57" t="s">
        <v>404</v>
      </c>
      <c r="E352" s="57">
        <v>313</v>
      </c>
      <c r="F352" s="58">
        <v>3352.6</v>
      </c>
      <c r="G352" s="58">
        <v>1187</v>
      </c>
      <c r="H352" s="132">
        <f t="shared" si="6"/>
        <v>35.405357036330017</v>
      </c>
    </row>
    <row r="353" spans="1:8" ht="21" x14ac:dyDescent="0.25">
      <c r="A353" s="156" t="s">
        <v>262</v>
      </c>
      <c r="B353" s="157" t="s">
        <v>248</v>
      </c>
      <c r="C353" s="157" t="s">
        <v>193</v>
      </c>
      <c r="D353" s="157" t="s">
        <v>165</v>
      </c>
      <c r="E353" s="157" t="s">
        <v>123</v>
      </c>
      <c r="F353" s="161">
        <f>F367+F354</f>
        <v>2736</v>
      </c>
      <c r="G353" s="161">
        <f t="shared" ref="G353" si="8">G367+G354</f>
        <v>1772.5</v>
      </c>
      <c r="H353" s="131">
        <f t="shared" si="6"/>
        <v>64.784356725146196</v>
      </c>
    </row>
    <row r="354" spans="1:8" ht="22.5" x14ac:dyDescent="0.25">
      <c r="A354" s="56" t="s">
        <v>229</v>
      </c>
      <c r="B354" s="57">
        <v>10</v>
      </c>
      <c r="C354" s="57" t="s">
        <v>193</v>
      </c>
      <c r="D354" s="57" t="s">
        <v>405</v>
      </c>
      <c r="E354" s="57" t="s">
        <v>123</v>
      </c>
      <c r="F354" s="58">
        <f>F355+F358</f>
        <v>2415</v>
      </c>
      <c r="G354" s="58">
        <f>G355+G358</f>
        <v>1656</v>
      </c>
      <c r="H354" s="132">
        <f t="shared" si="6"/>
        <v>68.571428571428569</v>
      </c>
    </row>
    <row r="355" spans="1:8" ht="67.5" x14ac:dyDescent="0.25">
      <c r="A355" s="56" t="s">
        <v>175</v>
      </c>
      <c r="B355" s="57">
        <v>10</v>
      </c>
      <c r="C355" s="57" t="s">
        <v>193</v>
      </c>
      <c r="D355" s="57" t="s">
        <v>406</v>
      </c>
      <c r="E355" s="57" t="s">
        <v>168</v>
      </c>
      <c r="F355" s="58">
        <f>F356</f>
        <v>2301</v>
      </c>
      <c r="G355" s="58">
        <f>G356</f>
        <v>1553.1</v>
      </c>
      <c r="H355" s="132">
        <f t="shared" si="6"/>
        <v>67.496740547588004</v>
      </c>
    </row>
    <row r="356" spans="1:8" ht="22.5" x14ac:dyDescent="0.25">
      <c r="A356" s="56" t="s">
        <v>169</v>
      </c>
      <c r="B356" s="57">
        <v>10</v>
      </c>
      <c r="C356" s="57" t="s">
        <v>193</v>
      </c>
      <c r="D356" s="57" t="s">
        <v>406</v>
      </c>
      <c r="E356" s="57" t="s">
        <v>170</v>
      </c>
      <c r="F356" s="58">
        <f>F357</f>
        <v>2301</v>
      </c>
      <c r="G356" s="58">
        <f>G357</f>
        <v>1553.1</v>
      </c>
      <c r="H356" s="132">
        <f t="shared" si="6"/>
        <v>67.496740547588004</v>
      </c>
    </row>
    <row r="357" spans="1:8" x14ac:dyDescent="0.25">
      <c r="A357" s="56" t="s">
        <v>171</v>
      </c>
      <c r="B357" s="57">
        <v>10</v>
      </c>
      <c r="C357" s="57" t="s">
        <v>193</v>
      </c>
      <c r="D357" s="57" t="s">
        <v>406</v>
      </c>
      <c r="E357" s="57" t="s">
        <v>172</v>
      </c>
      <c r="F357" s="58">
        <v>2301</v>
      </c>
      <c r="G357" s="147">
        <v>1553.1</v>
      </c>
      <c r="H357" s="132">
        <f t="shared" ref="H357:H374" si="9">G357*100/F357</f>
        <v>67.496740547588004</v>
      </c>
    </row>
    <row r="358" spans="1:8" ht="22.5" x14ac:dyDescent="0.25">
      <c r="A358" s="56" t="s">
        <v>263</v>
      </c>
      <c r="B358" s="57">
        <v>10</v>
      </c>
      <c r="C358" s="57" t="s">
        <v>193</v>
      </c>
      <c r="D358" s="57" t="s">
        <v>407</v>
      </c>
      <c r="E358" s="57"/>
      <c r="F358" s="58">
        <f>F359+F363</f>
        <v>114</v>
      </c>
      <c r="G358" s="58">
        <f>G359+G363</f>
        <v>102.89999999999999</v>
      </c>
      <c r="H358" s="132">
        <f t="shared" si="9"/>
        <v>90.263157894736835</v>
      </c>
    </row>
    <row r="359" spans="1:8" ht="22.5" x14ac:dyDescent="0.25">
      <c r="A359" s="56" t="s">
        <v>115</v>
      </c>
      <c r="B359" s="57">
        <v>10</v>
      </c>
      <c r="C359" s="57" t="s">
        <v>193</v>
      </c>
      <c r="D359" s="57" t="s">
        <v>407</v>
      </c>
      <c r="E359" s="57" t="s">
        <v>159</v>
      </c>
      <c r="F359" s="58">
        <f>F360</f>
        <v>113.5</v>
      </c>
      <c r="G359" s="58">
        <f>G360</f>
        <v>102.6</v>
      </c>
      <c r="H359" s="132">
        <f t="shared" si="9"/>
        <v>90.396475770925107</v>
      </c>
    </row>
    <row r="360" spans="1:8" ht="22.5" x14ac:dyDescent="0.25">
      <c r="A360" s="56" t="s">
        <v>116</v>
      </c>
      <c r="B360" s="57">
        <v>10</v>
      </c>
      <c r="C360" s="57" t="s">
        <v>193</v>
      </c>
      <c r="D360" s="57" t="s">
        <v>407</v>
      </c>
      <c r="E360" s="57" t="s">
        <v>160</v>
      </c>
      <c r="F360" s="58">
        <f>F361+F362</f>
        <v>113.5</v>
      </c>
      <c r="G360" s="58">
        <f>G361+G362</f>
        <v>102.6</v>
      </c>
      <c r="H360" s="132">
        <f t="shared" si="9"/>
        <v>90.396475770925107</v>
      </c>
    </row>
    <row r="361" spans="1:8" ht="22.5" x14ac:dyDescent="0.25">
      <c r="A361" s="56" t="s">
        <v>177</v>
      </c>
      <c r="B361" s="57">
        <v>10</v>
      </c>
      <c r="C361" s="57" t="s">
        <v>193</v>
      </c>
      <c r="D361" s="57" t="s">
        <v>407</v>
      </c>
      <c r="E361" s="57">
        <v>242</v>
      </c>
      <c r="F361" s="58">
        <v>55</v>
      </c>
      <c r="G361" s="58">
        <v>51</v>
      </c>
      <c r="H361" s="132">
        <f t="shared" si="9"/>
        <v>92.727272727272734</v>
      </c>
    </row>
    <row r="362" spans="1:8" ht="22.5" x14ac:dyDescent="0.25">
      <c r="A362" s="56" t="s">
        <v>117</v>
      </c>
      <c r="B362" s="57">
        <v>10</v>
      </c>
      <c r="C362" s="57" t="s">
        <v>193</v>
      </c>
      <c r="D362" s="57" t="s">
        <v>407</v>
      </c>
      <c r="E362" s="57" t="s">
        <v>161</v>
      </c>
      <c r="F362" s="58">
        <v>58.5</v>
      </c>
      <c r="G362" s="58">
        <v>51.6</v>
      </c>
      <c r="H362" s="132">
        <f t="shared" si="9"/>
        <v>88.205128205128204</v>
      </c>
    </row>
    <row r="363" spans="1:8" x14ac:dyDescent="0.25">
      <c r="A363" s="56" t="s">
        <v>185</v>
      </c>
      <c r="B363" s="57">
        <v>10</v>
      </c>
      <c r="C363" s="57" t="s">
        <v>193</v>
      </c>
      <c r="D363" s="57" t="s">
        <v>407</v>
      </c>
      <c r="E363" s="57" t="s">
        <v>186</v>
      </c>
      <c r="F363" s="58">
        <f>F364</f>
        <v>0.5</v>
      </c>
      <c r="G363" s="58">
        <f>G364</f>
        <v>0.3</v>
      </c>
      <c r="H363" s="132">
        <f t="shared" si="9"/>
        <v>60</v>
      </c>
    </row>
    <row r="364" spans="1:8" ht="33.75" x14ac:dyDescent="0.25">
      <c r="A364" s="56" t="s">
        <v>187</v>
      </c>
      <c r="B364" s="57">
        <v>10</v>
      </c>
      <c r="C364" s="57" t="s">
        <v>193</v>
      </c>
      <c r="D364" s="57" t="s">
        <v>407</v>
      </c>
      <c r="E364" s="57" t="s">
        <v>188</v>
      </c>
      <c r="F364" s="58">
        <f>F365+F366</f>
        <v>0.5</v>
      </c>
      <c r="G364" s="58">
        <f>G365+G366</f>
        <v>0.3</v>
      </c>
      <c r="H364" s="132">
        <f t="shared" si="9"/>
        <v>60</v>
      </c>
    </row>
    <row r="365" spans="1:8" ht="22.5" x14ac:dyDescent="0.25">
      <c r="A365" s="56" t="s">
        <v>189</v>
      </c>
      <c r="B365" s="57">
        <v>10</v>
      </c>
      <c r="C365" s="57" t="s">
        <v>193</v>
      </c>
      <c r="D365" s="57" t="s">
        <v>407</v>
      </c>
      <c r="E365" s="57" t="s">
        <v>190</v>
      </c>
      <c r="F365" s="58">
        <v>0.5</v>
      </c>
      <c r="G365" s="58">
        <v>0.3</v>
      </c>
      <c r="H365" s="132">
        <f t="shared" si="9"/>
        <v>60</v>
      </c>
    </row>
    <row r="366" spans="1:8" ht="22.5" x14ac:dyDescent="0.25">
      <c r="A366" s="56" t="s">
        <v>191</v>
      </c>
      <c r="B366" s="57">
        <v>10</v>
      </c>
      <c r="C366" s="57" t="s">
        <v>193</v>
      </c>
      <c r="D366" s="57" t="s">
        <v>407</v>
      </c>
      <c r="E366" s="57" t="s">
        <v>198</v>
      </c>
      <c r="F366" s="58"/>
      <c r="G366" s="58"/>
      <c r="H366" s="132"/>
    </row>
    <row r="367" spans="1:8" ht="22.5" x14ac:dyDescent="0.25">
      <c r="A367" s="56" t="s">
        <v>264</v>
      </c>
      <c r="B367" s="57" t="s">
        <v>248</v>
      </c>
      <c r="C367" s="57" t="s">
        <v>193</v>
      </c>
      <c r="D367" s="57" t="s">
        <v>408</v>
      </c>
      <c r="E367" s="57" t="s">
        <v>123</v>
      </c>
      <c r="F367" s="58">
        <f>F368+F371</f>
        <v>321</v>
      </c>
      <c r="G367" s="58">
        <f>G368+G371</f>
        <v>116.5</v>
      </c>
      <c r="H367" s="132">
        <f t="shared" si="9"/>
        <v>36.292834890965729</v>
      </c>
    </row>
    <row r="368" spans="1:8" ht="67.5" x14ac:dyDescent="0.25">
      <c r="A368" s="56" t="s">
        <v>175</v>
      </c>
      <c r="B368" s="57" t="s">
        <v>248</v>
      </c>
      <c r="C368" s="57" t="s">
        <v>193</v>
      </c>
      <c r="D368" s="57" t="s">
        <v>408</v>
      </c>
      <c r="E368" s="57">
        <v>100</v>
      </c>
      <c r="F368" s="58"/>
      <c r="G368" s="58"/>
      <c r="H368" s="132"/>
    </row>
    <row r="369" spans="1:8" ht="22.5" x14ac:dyDescent="0.25">
      <c r="A369" s="56" t="s">
        <v>169</v>
      </c>
      <c r="B369" s="57" t="s">
        <v>248</v>
      </c>
      <c r="C369" s="57" t="s">
        <v>193</v>
      </c>
      <c r="D369" s="57" t="s">
        <v>408</v>
      </c>
      <c r="E369" s="57">
        <v>120</v>
      </c>
      <c r="F369" s="58"/>
      <c r="G369" s="55"/>
      <c r="H369" s="132"/>
    </row>
    <row r="370" spans="1:8" x14ac:dyDescent="0.25">
      <c r="A370" s="56" t="s">
        <v>171</v>
      </c>
      <c r="B370" s="57" t="s">
        <v>248</v>
      </c>
      <c r="C370" s="57" t="s">
        <v>193</v>
      </c>
      <c r="D370" s="57" t="s">
        <v>408</v>
      </c>
      <c r="E370" s="57">
        <v>121</v>
      </c>
      <c r="F370" s="58"/>
      <c r="G370" s="147"/>
      <c r="H370" s="132"/>
    </row>
    <row r="371" spans="1:8" ht="22.5" x14ac:dyDescent="0.25">
      <c r="A371" s="56" t="s">
        <v>115</v>
      </c>
      <c r="B371" s="57" t="s">
        <v>248</v>
      </c>
      <c r="C371" s="57" t="s">
        <v>193</v>
      </c>
      <c r="D371" s="57" t="s">
        <v>408</v>
      </c>
      <c r="E371" s="57" t="s">
        <v>159</v>
      </c>
      <c r="F371" s="58">
        <v>321</v>
      </c>
      <c r="G371" s="58">
        <v>116.5</v>
      </c>
      <c r="H371" s="132">
        <f t="shared" si="9"/>
        <v>36.292834890965729</v>
      </c>
    </row>
    <row r="372" spans="1:8" ht="22.5" x14ac:dyDescent="0.25">
      <c r="A372" s="56" t="s">
        <v>116</v>
      </c>
      <c r="B372" s="57" t="s">
        <v>248</v>
      </c>
      <c r="C372" s="57" t="s">
        <v>193</v>
      </c>
      <c r="D372" s="57" t="s">
        <v>408</v>
      </c>
      <c r="E372" s="57" t="s">
        <v>160</v>
      </c>
      <c r="F372" s="58">
        <v>321</v>
      </c>
      <c r="G372" s="58">
        <v>116.5</v>
      </c>
      <c r="H372" s="132">
        <f t="shared" si="9"/>
        <v>36.292834890965729</v>
      </c>
    </row>
    <row r="373" spans="1:8" ht="22.5" x14ac:dyDescent="0.25">
      <c r="A373" s="56" t="s">
        <v>177</v>
      </c>
      <c r="B373" s="57" t="s">
        <v>248</v>
      </c>
      <c r="C373" s="57" t="s">
        <v>193</v>
      </c>
      <c r="D373" s="57" t="s">
        <v>408</v>
      </c>
      <c r="E373" s="57">
        <v>242</v>
      </c>
      <c r="F373" s="58"/>
      <c r="G373" s="58"/>
      <c r="H373" s="132"/>
    </row>
    <row r="374" spans="1:8" ht="22.5" x14ac:dyDescent="0.25">
      <c r="A374" s="56" t="s">
        <v>117</v>
      </c>
      <c r="B374" s="57" t="s">
        <v>248</v>
      </c>
      <c r="C374" s="57" t="s">
        <v>193</v>
      </c>
      <c r="D374" s="57" t="s">
        <v>408</v>
      </c>
      <c r="E374" s="57" t="s">
        <v>161</v>
      </c>
      <c r="F374" s="58">
        <v>321</v>
      </c>
      <c r="G374" s="58">
        <v>116.5</v>
      </c>
      <c r="H374" s="132">
        <f t="shared" si="9"/>
        <v>36.292834890965729</v>
      </c>
    </row>
    <row r="375" spans="1:8" x14ac:dyDescent="0.25">
      <c r="A375" s="156" t="s">
        <v>265</v>
      </c>
      <c r="B375" s="157" t="s">
        <v>126</v>
      </c>
      <c r="C375" s="157" t="s">
        <v>215</v>
      </c>
      <c r="D375" s="157" t="s">
        <v>165</v>
      </c>
      <c r="E375" s="157" t="s">
        <v>123</v>
      </c>
      <c r="F375" s="161">
        <f>F380</f>
        <v>360</v>
      </c>
      <c r="G375" s="161">
        <f>G380</f>
        <v>65.3</v>
      </c>
      <c r="H375" s="131">
        <f>G375*100/F375</f>
        <v>18.138888888888889</v>
      </c>
    </row>
    <row r="376" spans="1:8" x14ac:dyDescent="0.25">
      <c r="A376" s="156" t="s">
        <v>266</v>
      </c>
      <c r="B376" s="157" t="s">
        <v>126</v>
      </c>
      <c r="C376" s="157" t="s">
        <v>144</v>
      </c>
      <c r="D376" s="57" t="s">
        <v>409</v>
      </c>
      <c r="E376" s="157" t="s">
        <v>123</v>
      </c>
      <c r="F376" s="161">
        <v>360</v>
      </c>
      <c r="G376" s="161">
        <v>65.3</v>
      </c>
      <c r="H376" s="131">
        <f t="shared" ref="H376:H380" si="10">G376*100/F376</f>
        <v>18.138888888888889</v>
      </c>
    </row>
    <row r="377" spans="1:8" ht="22.5" x14ac:dyDescent="0.25">
      <c r="A377" s="56" t="s">
        <v>267</v>
      </c>
      <c r="B377" s="57" t="s">
        <v>126</v>
      </c>
      <c r="C377" s="57" t="s">
        <v>144</v>
      </c>
      <c r="D377" s="57" t="s">
        <v>409</v>
      </c>
      <c r="E377" s="57" t="s">
        <v>123</v>
      </c>
      <c r="F377" s="58">
        <v>360</v>
      </c>
      <c r="G377" s="58">
        <v>65.3</v>
      </c>
      <c r="H377" s="132">
        <f t="shared" si="10"/>
        <v>18.138888888888889</v>
      </c>
    </row>
    <row r="378" spans="1:8" ht="22.5" x14ac:dyDescent="0.25">
      <c r="A378" s="56" t="s">
        <v>115</v>
      </c>
      <c r="B378" s="57" t="s">
        <v>126</v>
      </c>
      <c r="C378" s="57" t="s">
        <v>144</v>
      </c>
      <c r="D378" s="57" t="s">
        <v>409</v>
      </c>
      <c r="E378" s="57" t="s">
        <v>159</v>
      </c>
      <c r="F378" s="58">
        <v>360</v>
      </c>
      <c r="G378" s="58">
        <v>65.3</v>
      </c>
      <c r="H378" s="132">
        <f t="shared" si="10"/>
        <v>18.138888888888889</v>
      </c>
    </row>
    <row r="379" spans="1:8" ht="22.5" x14ac:dyDescent="0.25">
      <c r="A379" s="56" t="s">
        <v>116</v>
      </c>
      <c r="B379" s="57" t="s">
        <v>126</v>
      </c>
      <c r="C379" s="57" t="s">
        <v>144</v>
      </c>
      <c r="D379" s="57" t="s">
        <v>409</v>
      </c>
      <c r="E379" s="57" t="s">
        <v>160</v>
      </c>
      <c r="F379" s="58">
        <v>360</v>
      </c>
      <c r="G379" s="58">
        <v>65.3</v>
      </c>
      <c r="H379" s="132">
        <f t="shared" si="10"/>
        <v>18.138888888888889</v>
      </c>
    </row>
    <row r="380" spans="1:8" ht="22.5" x14ac:dyDescent="0.25">
      <c r="A380" s="56" t="s">
        <v>117</v>
      </c>
      <c r="B380" s="57" t="s">
        <v>126</v>
      </c>
      <c r="C380" s="57" t="s">
        <v>144</v>
      </c>
      <c r="D380" s="57" t="s">
        <v>409</v>
      </c>
      <c r="E380" s="57" t="s">
        <v>161</v>
      </c>
      <c r="F380" s="58">
        <v>360</v>
      </c>
      <c r="G380" s="58">
        <v>65.3</v>
      </c>
      <c r="H380" s="132">
        <f t="shared" si="10"/>
        <v>18.138888888888889</v>
      </c>
    </row>
    <row r="381" spans="1:8" ht="21" x14ac:dyDescent="0.25">
      <c r="A381" s="156" t="s">
        <v>268</v>
      </c>
      <c r="B381" s="157" t="s">
        <v>269</v>
      </c>
      <c r="C381" s="157" t="s">
        <v>215</v>
      </c>
      <c r="D381" s="157" t="s">
        <v>165</v>
      </c>
      <c r="E381" s="157" t="s">
        <v>123</v>
      </c>
      <c r="F381" s="161">
        <v>100</v>
      </c>
      <c r="G381" s="161"/>
      <c r="H381" s="131">
        <f t="shared" ref="H381:H386" si="11">G381*100/F381</f>
        <v>0</v>
      </c>
    </row>
    <row r="382" spans="1:8" ht="21" x14ac:dyDescent="0.25">
      <c r="A382" s="156" t="s">
        <v>270</v>
      </c>
      <c r="B382" s="157" t="s">
        <v>269</v>
      </c>
      <c r="C382" s="157" t="s">
        <v>153</v>
      </c>
      <c r="D382" s="157" t="s">
        <v>165</v>
      </c>
      <c r="E382" s="157" t="s">
        <v>123</v>
      </c>
      <c r="F382" s="161">
        <v>100</v>
      </c>
      <c r="G382" s="161"/>
      <c r="H382" s="131">
        <f t="shared" si="11"/>
        <v>0</v>
      </c>
    </row>
    <row r="383" spans="1:8" ht="22.5" x14ac:dyDescent="0.25">
      <c r="A383" s="56" t="s">
        <v>271</v>
      </c>
      <c r="B383" s="57" t="s">
        <v>269</v>
      </c>
      <c r="C383" s="57" t="s">
        <v>153</v>
      </c>
      <c r="D383" s="57" t="s">
        <v>410</v>
      </c>
      <c r="E383" s="57" t="s">
        <v>123</v>
      </c>
      <c r="F383" s="58">
        <v>100</v>
      </c>
      <c r="H383" s="132">
        <f t="shared" si="11"/>
        <v>0</v>
      </c>
    </row>
    <row r="384" spans="1:8" ht="22.5" x14ac:dyDescent="0.25">
      <c r="A384" s="56" t="s">
        <v>272</v>
      </c>
      <c r="B384" s="57" t="s">
        <v>269</v>
      </c>
      <c r="C384" s="57" t="s">
        <v>153</v>
      </c>
      <c r="D384" s="57" t="s">
        <v>410</v>
      </c>
      <c r="E384" s="57" t="s">
        <v>123</v>
      </c>
      <c r="F384" s="58">
        <v>100</v>
      </c>
      <c r="H384" s="132">
        <f t="shared" si="11"/>
        <v>0</v>
      </c>
    </row>
    <row r="385" spans="1:8" ht="22.5" x14ac:dyDescent="0.25">
      <c r="A385" s="56" t="s">
        <v>273</v>
      </c>
      <c r="B385" s="57" t="s">
        <v>269</v>
      </c>
      <c r="C385" s="57" t="s">
        <v>153</v>
      </c>
      <c r="D385" s="57" t="s">
        <v>410</v>
      </c>
      <c r="E385" s="57" t="s">
        <v>274</v>
      </c>
      <c r="F385" s="58">
        <v>100</v>
      </c>
      <c r="H385" s="132">
        <f t="shared" si="11"/>
        <v>0</v>
      </c>
    </row>
    <row r="386" spans="1:8" ht="22.5" x14ac:dyDescent="0.25">
      <c r="A386" s="56" t="s">
        <v>275</v>
      </c>
      <c r="B386" s="57" t="s">
        <v>269</v>
      </c>
      <c r="C386" s="57" t="s">
        <v>153</v>
      </c>
      <c r="D386" s="57" t="s">
        <v>410</v>
      </c>
      <c r="E386" s="57" t="s">
        <v>276</v>
      </c>
      <c r="F386" s="58">
        <v>100</v>
      </c>
      <c r="H386" s="132">
        <f t="shared" si="11"/>
        <v>0</v>
      </c>
    </row>
    <row r="387" spans="1:8" ht="31.5" x14ac:dyDescent="0.25">
      <c r="A387" s="156" t="s">
        <v>277</v>
      </c>
      <c r="B387" s="157" t="s">
        <v>278</v>
      </c>
      <c r="C387" s="157" t="s">
        <v>215</v>
      </c>
      <c r="D387" s="157" t="s">
        <v>165</v>
      </c>
      <c r="E387" s="157" t="s">
        <v>123</v>
      </c>
      <c r="F387" s="161">
        <f>F388</f>
        <v>10429.6</v>
      </c>
      <c r="G387" s="161">
        <f>G388</f>
        <v>5548.3</v>
      </c>
      <c r="H387" s="131">
        <f t="shared" ref="H387:H391" si="12">G387*100/F387</f>
        <v>53.197629822811997</v>
      </c>
    </row>
    <row r="388" spans="1:8" ht="31.5" x14ac:dyDescent="0.25">
      <c r="A388" s="156" t="s">
        <v>279</v>
      </c>
      <c r="B388" s="157" t="s">
        <v>278</v>
      </c>
      <c r="C388" s="157" t="s">
        <v>153</v>
      </c>
      <c r="D388" s="157" t="s">
        <v>165</v>
      </c>
      <c r="E388" s="157" t="s">
        <v>123</v>
      </c>
      <c r="F388" s="161">
        <f>F389</f>
        <v>10429.6</v>
      </c>
      <c r="G388" s="161">
        <f>G389</f>
        <v>5548.3</v>
      </c>
      <c r="H388" s="131">
        <f t="shared" si="12"/>
        <v>53.197629822811997</v>
      </c>
    </row>
    <row r="389" spans="1:8" x14ac:dyDescent="0.25">
      <c r="A389" s="56" t="s">
        <v>280</v>
      </c>
      <c r="B389" s="57" t="s">
        <v>278</v>
      </c>
      <c r="C389" s="57" t="s">
        <v>153</v>
      </c>
      <c r="D389" s="57" t="s">
        <v>411</v>
      </c>
      <c r="E389" s="57" t="s">
        <v>123</v>
      </c>
      <c r="F389" s="58">
        <v>10429.6</v>
      </c>
      <c r="G389" s="58">
        <v>5548.3</v>
      </c>
      <c r="H389" s="132">
        <f t="shared" si="12"/>
        <v>53.197629822811997</v>
      </c>
    </row>
    <row r="390" spans="1:8" ht="33.75" x14ac:dyDescent="0.25">
      <c r="A390" s="56" t="s">
        <v>281</v>
      </c>
      <c r="B390" s="57" t="s">
        <v>278</v>
      </c>
      <c r="C390" s="57" t="s">
        <v>153</v>
      </c>
      <c r="D390" s="57" t="s">
        <v>411</v>
      </c>
      <c r="E390" s="57" t="s">
        <v>282</v>
      </c>
      <c r="F390" s="58">
        <v>10429.6</v>
      </c>
      <c r="G390" s="58">
        <v>5548.3</v>
      </c>
      <c r="H390" s="132">
        <f t="shared" si="12"/>
        <v>53.197629822811997</v>
      </c>
    </row>
    <row r="391" spans="1:8" ht="33.75" x14ac:dyDescent="0.25">
      <c r="A391" s="56" t="s">
        <v>283</v>
      </c>
      <c r="B391" s="57" t="s">
        <v>278</v>
      </c>
      <c r="C391" s="57" t="s">
        <v>153</v>
      </c>
      <c r="D391" s="57" t="s">
        <v>411</v>
      </c>
      <c r="E391" s="57" t="s">
        <v>284</v>
      </c>
      <c r="F391" s="58">
        <v>10429.6</v>
      </c>
      <c r="G391" s="58">
        <v>5548.3</v>
      </c>
      <c r="H391" s="132">
        <f t="shared" si="12"/>
        <v>53.197629822811997</v>
      </c>
    </row>
  </sheetData>
  <mergeCells count="12">
    <mergeCell ref="G9:G10"/>
    <mergeCell ref="H9:H10"/>
    <mergeCell ref="B3:H3"/>
    <mergeCell ref="A4:H4"/>
    <mergeCell ref="A5:H5"/>
    <mergeCell ref="A7:H7"/>
    <mergeCell ref="A9:A10"/>
    <mergeCell ref="B9:B10"/>
    <mergeCell ref="C9:C10"/>
    <mergeCell ref="D9:D10"/>
    <mergeCell ref="E9:E10"/>
    <mergeCell ref="F9:F10"/>
  </mergeCells>
  <pageMargins left="0.47" right="0.17" top="0.17" bottom="0.17" header="0.17" footer="0.1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пр 3</vt:lpstr>
      <vt:lpstr>пр 8</vt:lpstr>
      <vt:lpstr>пр 9</vt:lpstr>
      <vt:lpstr>пр 10 табл.1</vt:lpstr>
      <vt:lpstr>пр 10 табл.2</vt:lpstr>
      <vt:lpstr>пр 6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2016-07-29T08:56:37Z</dcterms:modified>
</cp:coreProperties>
</file>