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75" yWindow="1650" windowWidth="12945" windowHeight="8625" tabRatio="849" firstSheet="1" activeTab="3"/>
  </bookViews>
  <sheets>
    <sheet name="пр1 ист" sheetId="105" state="hidden" r:id="rId1"/>
    <sheet name="Пр 4" sheetId="116" r:id="rId2"/>
    <sheet name="Пр 10 функц18 (2)" sheetId="124" r:id="rId3"/>
    <sheet name="Пр 12 ведом" sheetId="114" r:id="rId4"/>
    <sheet name="Пр14 Прогр расх" sheetId="115" state="hidden" r:id="rId5"/>
    <sheet name="Пр10 ПО" sheetId="121" state="hidden" r:id="rId6"/>
    <sheet name="Пр 14 мун.прог." sheetId="123" r:id="rId7"/>
    <sheet name="Пр 16 табл.1" sheetId="125" r:id="rId8"/>
  </sheets>
  <definedNames>
    <definedName name="_xlnm._FilterDatabase" localSheetId="2" hidden="1">'Пр 10 функц18 (2)'!$A$13:$H$418</definedName>
    <definedName name="_xlnm._FilterDatabase" localSheetId="3" hidden="1">'Пр 12 ведом'!$A$12:$L$12</definedName>
    <definedName name="_xlnm.Print_Titles" localSheetId="2">'Пр 10 функц18 (2)'!$10:$11</definedName>
    <definedName name="_xlnm.Print_Titles" localSheetId="3">'Пр 12 ведом'!$10:$11</definedName>
    <definedName name="_xlnm.Print_Titles" localSheetId="1">'Пр 4'!$13:$14</definedName>
    <definedName name="_xlnm.Print_Titles" localSheetId="0">'пр1 ист'!$9:$9</definedName>
    <definedName name="_xlnm.Print_Titles" localSheetId="4">'Пр14 Прогр расх'!$10:$10</definedName>
    <definedName name="_xlnm.Print_Area" localSheetId="2">'Пр 10 функц18 (2)'!$A$1:$H$444</definedName>
    <definedName name="_xlnm.Print_Area" localSheetId="3">'Пр 12 ведом'!$A$1:$I$465</definedName>
    <definedName name="_xlnm.Print_Area" localSheetId="1">'Пр 4'!$A$1:$E$82</definedName>
    <definedName name="_xlnm.Print_Area" localSheetId="0">'пр1 ист'!$A$1:$C$20</definedName>
    <definedName name="_xlnm.Print_Area" localSheetId="4">'Пр14 Прогр расх'!$A$1:$C$19</definedName>
  </definedNames>
  <calcPr calcId="145621"/>
</workbook>
</file>

<file path=xl/calcChain.xml><?xml version="1.0" encoding="utf-8"?>
<calcChain xmlns="http://schemas.openxmlformats.org/spreadsheetml/2006/main">
  <c r="D18" i="125" l="1"/>
  <c r="D17" i="125"/>
  <c r="D16" i="125"/>
  <c r="D15" i="125"/>
  <c r="D14" i="125"/>
  <c r="E20" i="125"/>
  <c r="D13" i="125"/>
  <c r="C20" i="125"/>
  <c r="H433" i="114" l="1"/>
  <c r="H438" i="114"/>
  <c r="I110" i="114" l="1"/>
  <c r="I369" i="114"/>
  <c r="I372" i="114"/>
  <c r="I373" i="114"/>
  <c r="G220" i="114"/>
  <c r="I195" i="114"/>
  <c r="H195" i="114"/>
  <c r="I179" i="114"/>
  <c r="I124" i="114"/>
  <c r="H177" i="124" l="1"/>
  <c r="H176" i="124" s="1"/>
  <c r="H175" i="124" s="1"/>
  <c r="G177" i="124"/>
  <c r="G176" i="124" s="1"/>
  <c r="G175" i="124" s="1"/>
  <c r="F177" i="124"/>
  <c r="F176" i="124" s="1"/>
  <c r="F175" i="124" s="1"/>
  <c r="H173" i="124"/>
  <c r="H172" i="124" s="1"/>
  <c r="H171" i="124" s="1"/>
  <c r="G173" i="124"/>
  <c r="G172" i="124" s="1"/>
  <c r="G171" i="124" s="1"/>
  <c r="G170" i="124" s="1"/>
  <c r="F173" i="124"/>
  <c r="F172" i="124" s="1"/>
  <c r="F171" i="124" s="1"/>
  <c r="F170" i="124" s="1"/>
  <c r="H170" i="124"/>
  <c r="H168" i="124"/>
  <c r="H167" i="124" s="1"/>
  <c r="H166" i="124" s="1"/>
  <c r="G168" i="124"/>
  <c r="G167" i="124" s="1"/>
  <c r="G166" i="124" s="1"/>
  <c r="F168" i="124"/>
  <c r="F167" i="124"/>
  <c r="F166" i="124" s="1"/>
  <c r="H164" i="124"/>
  <c r="H163" i="124" s="1"/>
  <c r="H162" i="124" s="1"/>
  <c r="H160" i="124" s="1"/>
  <c r="G164" i="124"/>
  <c r="G163" i="124" s="1"/>
  <c r="G162" i="124" s="1"/>
  <c r="F164" i="124"/>
  <c r="F163" i="124" s="1"/>
  <c r="F162" i="124" s="1"/>
  <c r="H158" i="124"/>
  <c r="H157" i="124" s="1"/>
  <c r="H156" i="124" s="1"/>
  <c r="G158" i="124"/>
  <c r="G157" i="124" s="1"/>
  <c r="G156" i="124" s="1"/>
  <c r="G155" i="124" s="1"/>
  <c r="F158" i="124"/>
  <c r="F157" i="124"/>
  <c r="F156" i="124" s="1"/>
  <c r="F155" i="124" s="1"/>
  <c r="H155" i="124"/>
  <c r="H153" i="124"/>
  <c r="H152" i="124" s="1"/>
  <c r="G153" i="124"/>
  <c r="G152" i="124" s="1"/>
  <c r="F153" i="124"/>
  <c r="F152" i="124" s="1"/>
  <c r="H150" i="124"/>
  <c r="H149" i="124" s="1"/>
  <c r="G150" i="124"/>
  <c r="G149" i="124" s="1"/>
  <c r="F150" i="124"/>
  <c r="F149" i="124" s="1"/>
  <c r="H147" i="124"/>
  <c r="G147" i="124"/>
  <c r="F147" i="124"/>
  <c r="H145" i="124"/>
  <c r="G145" i="124"/>
  <c r="F145" i="124"/>
  <c r="H141" i="124"/>
  <c r="H140" i="124" s="1"/>
  <c r="H139" i="124" s="1"/>
  <c r="G141" i="124"/>
  <c r="G140" i="124" s="1"/>
  <c r="G139" i="124" s="1"/>
  <c r="F141" i="124"/>
  <c r="F140" i="124" s="1"/>
  <c r="F139" i="124" s="1"/>
  <c r="H137" i="124"/>
  <c r="H136" i="124" s="1"/>
  <c r="H135" i="124" s="1"/>
  <c r="G137" i="124"/>
  <c r="F137" i="124"/>
  <c r="F136" i="124" s="1"/>
  <c r="G136" i="124"/>
  <c r="G135" i="124" s="1"/>
  <c r="F135" i="124"/>
  <c r="H133" i="124"/>
  <c r="G133" i="124"/>
  <c r="G132" i="124" s="1"/>
  <c r="G131" i="124" s="1"/>
  <c r="F133" i="124"/>
  <c r="F132" i="124" s="1"/>
  <c r="F131" i="124" s="1"/>
  <c r="H132" i="124"/>
  <c r="H131" i="124" s="1"/>
  <c r="H129" i="124"/>
  <c r="G129" i="124"/>
  <c r="F129" i="124"/>
  <c r="H127" i="124"/>
  <c r="H126" i="124" s="1"/>
  <c r="H125" i="124" s="1"/>
  <c r="H124" i="124" s="1"/>
  <c r="G127" i="124"/>
  <c r="F127" i="124"/>
  <c r="H121" i="124"/>
  <c r="H120" i="124" s="1"/>
  <c r="H119" i="124" s="1"/>
  <c r="G121" i="124"/>
  <c r="G120" i="124" s="1"/>
  <c r="G119" i="124" s="1"/>
  <c r="F121" i="124"/>
  <c r="F120" i="124" s="1"/>
  <c r="F119" i="124" s="1"/>
  <c r="H116" i="124"/>
  <c r="H115" i="124" s="1"/>
  <c r="H114" i="124" s="1"/>
  <c r="G116" i="124"/>
  <c r="G115" i="124" s="1"/>
  <c r="G114" i="124" s="1"/>
  <c r="F116" i="124"/>
  <c r="F115" i="124" s="1"/>
  <c r="F114" i="124" s="1"/>
  <c r="H112" i="124"/>
  <c r="H111" i="124" s="1"/>
  <c r="H110" i="124" s="1"/>
  <c r="G112" i="124"/>
  <c r="G111" i="124" s="1"/>
  <c r="G110" i="124" s="1"/>
  <c r="F112" i="124"/>
  <c r="F111" i="124" s="1"/>
  <c r="F110" i="124" s="1"/>
  <c r="H100" i="124"/>
  <c r="H99" i="124" s="1"/>
  <c r="H98" i="124" s="1"/>
  <c r="G100" i="124"/>
  <c r="G99" i="124" s="1"/>
  <c r="G98" i="124" s="1"/>
  <c r="F100" i="124"/>
  <c r="F99" i="124"/>
  <c r="F98" i="124" s="1"/>
  <c r="H94" i="124"/>
  <c r="H93" i="124" s="1"/>
  <c r="H92" i="124" s="1"/>
  <c r="G94" i="124"/>
  <c r="G93" i="124" s="1"/>
  <c r="G92" i="124" s="1"/>
  <c r="F94" i="124"/>
  <c r="F93" i="124" s="1"/>
  <c r="F92" i="124" s="1"/>
  <c r="H84" i="124"/>
  <c r="H83" i="124" s="1"/>
  <c r="H82" i="124" s="1"/>
  <c r="G84" i="124"/>
  <c r="G83" i="124" s="1"/>
  <c r="G82" i="124" s="1"/>
  <c r="F84" i="124"/>
  <c r="F83" i="124" s="1"/>
  <c r="F82" i="124" s="1"/>
  <c r="H76" i="124"/>
  <c r="H75" i="124" s="1"/>
  <c r="H74" i="124" s="1"/>
  <c r="G76" i="124"/>
  <c r="G75" i="124" s="1"/>
  <c r="G74" i="124" s="1"/>
  <c r="G73" i="124" s="1"/>
  <c r="F76" i="124"/>
  <c r="F75" i="124" s="1"/>
  <c r="F74" i="124" s="1"/>
  <c r="F73" i="124" s="1"/>
  <c r="H73" i="124"/>
  <c r="H71" i="124"/>
  <c r="H70" i="124" s="1"/>
  <c r="H69" i="124" s="1"/>
  <c r="G71" i="124"/>
  <c r="G70" i="124" s="1"/>
  <c r="G69" i="124" s="1"/>
  <c r="F71" i="124"/>
  <c r="F70" i="124"/>
  <c r="F69" i="124" s="1"/>
  <c r="H67" i="124"/>
  <c r="H66" i="124" s="1"/>
  <c r="H65" i="124" s="1"/>
  <c r="G67" i="124"/>
  <c r="G66" i="124" s="1"/>
  <c r="G65" i="124" s="1"/>
  <c r="F67" i="124"/>
  <c r="F66" i="124" s="1"/>
  <c r="F65" i="124" s="1"/>
  <c r="H63" i="124"/>
  <c r="H62" i="124" s="1"/>
  <c r="H61" i="124" s="1"/>
  <c r="H60" i="124" s="1"/>
  <c r="H59" i="124" s="1"/>
  <c r="G63" i="124"/>
  <c r="G62" i="124" s="1"/>
  <c r="G61" i="124" s="1"/>
  <c r="F63" i="124"/>
  <c r="F62" i="124" s="1"/>
  <c r="F61" i="124" s="1"/>
  <c r="H57" i="124"/>
  <c r="H56" i="124" s="1"/>
  <c r="H55" i="124" s="1"/>
  <c r="G57" i="124"/>
  <c r="G56" i="124" s="1"/>
  <c r="G55" i="124" s="1"/>
  <c r="F57" i="124"/>
  <c r="F56" i="124" s="1"/>
  <c r="F55" i="124"/>
  <c r="H53" i="124"/>
  <c r="H52" i="124" s="1"/>
  <c r="H51" i="124" s="1"/>
  <c r="G53" i="124"/>
  <c r="G52" i="124" s="1"/>
  <c r="G51" i="124" s="1"/>
  <c r="F53" i="124"/>
  <c r="F52" i="124" s="1"/>
  <c r="F51" i="124" s="1"/>
  <c r="H46" i="124"/>
  <c r="H45" i="124" s="1"/>
  <c r="H44" i="124" s="1"/>
  <c r="G46" i="124"/>
  <c r="G45" i="124" s="1"/>
  <c r="G44" i="124" s="1"/>
  <c r="F46" i="124"/>
  <c r="F45" i="124" s="1"/>
  <c r="F44" i="124" s="1"/>
  <c r="H42" i="124"/>
  <c r="H41" i="124" s="1"/>
  <c r="H40" i="124" s="1"/>
  <c r="G42" i="124"/>
  <c r="G41" i="124" s="1"/>
  <c r="G40" i="124" s="1"/>
  <c r="F42" i="124"/>
  <c r="F41" i="124"/>
  <c r="F40" i="124" s="1"/>
  <c r="H38" i="124"/>
  <c r="H37" i="124" s="1"/>
  <c r="H36" i="124" s="1"/>
  <c r="G38" i="124"/>
  <c r="G37" i="124" s="1"/>
  <c r="G36" i="124" s="1"/>
  <c r="F38" i="124"/>
  <c r="F37" i="124"/>
  <c r="F36" i="124" s="1"/>
  <c r="H34" i="124"/>
  <c r="H33" i="124" s="1"/>
  <c r="H32" i="124" s="1"/>
  <c r="G34" i="124"/>
  <c r="G33" i="124" s="1"/>
  <c r="F34" i="124"/>
  <c r="F33" i="124" s="1"/>
  <c r="F32" i="124" s="1"/>
  <c r="G32" i="124"/>
  <c r="H27" i="124"/>
  <c r="H26" i="124" s="1"/>
  <c r="H25" i="124" s="1"/>
  <c r="G27" i="124"/>
  <c r="G26" i="124" s="1"/>
  <c r="G25" i="124" s="1"/>
  <c r="F27" i="124"/>
  <c r="F26" i="124"/>
  <c r="F25" i="124" s="1"/>
  <c r="H23" i="124"/>
  <c r="H22" i="124" s="1"/>
  <c r="H21" i="124" s="1"/>
  <c r="G23" i="124"/>
  <c r="F23" i="124"/>
  <c r="F22" i="124" s="1"/>
  <c r="F21" i="124" s="1"/>
  <c r="G22" i="124"/>
  <c r="G21" i="124" s="1"/>
  <c r="H19" i="124"/>
  <c r="H18" i="124" s="1"/>
  <c r="H17" i="124" s="1"/>
  <c r="G19" i="124"/>
  <c r="G18" i="124" s="1"/>
  <c r="G17" i="124" s="1"/>
  <c r="F19" i="124"/>
  <c r="F18" i="124" s="1"/>
  <c r="F17" i="124" s="1"/>
  <c r="F30" i="124" l="1"/>
  <c r="F16" i="124"/>
  <c r="F15" i="124" s="1"/>
  <c r="F14" i="124" s="1"/>
  <c r="G91" i="124"/>
  <c r="G90" i="124" s="1"/>
  <c r="G89" i="124" s="1"/>
  <c r="G60" i="124"/>
  <c r="G59" i="124" s="1"/>
  <c r="F31" i="124"/>
  <c r="G126" i="124"/>
  <c r="G125" i="124" s="1"/>
  <c r="G124" i="124" s="1"/>
  <c r="G118" i="124" s="1"/>
  <c r="G144" i="124"/>
  <c r="G143" i="124" s="1"/>
  <c r="F60" i="124"/>
  <c r="F59" i="124" s="1"/>
  <c r="F29" i="124" s="1"/>
  <c r="F91" i="124"/>
  <c r="F90" i="124" s="1"/>
  <c r="F89" i="124" s="1"/>
  <c r="H144" i="124"/>
  <c r="H143" i="124" s="1"/>
  <c r="H118" i="124" s="1"/>
  <c r="F144" i="124"/>
  <c r="F143" i="124" s="1"/>
  <c r="G16" i="124"/>
  <c r="G15" i="124" s="1"/>
  <c r="G14" i="124" s="1"/>
  <c r="G31" i="124"/>
  <c r="H16" i="124"/>
  <c r="H15" i="124" s="1"/>
  <c r="H14" i="124" s="1"/>
  <c r="F160" i="124"/>
  <c r="F161" i="124"/>
  <c r="F126" i="124"/>
  <c r="F125" i="124" s="1"/>
  <c r="F124" i="124" s="1"/>
  <c r="F118" i="124" s="1"/>
  <c r="G30" i="124"/>
  <c r="H91" i="124"/>
  <c r="H90" i="124" s="1"/>
  <c r="H89" i="124" s="1"/>
  <c r="H161" i="124"/>
  <c r="H31" i="124"/>
  <c r="H30" i="124"/>
  <c r="H29" i="124" s="1"/>
  <c r="G161" i="124"/>
  <c r="G160" i="124"/>
  <c r="F13" i="124" l="1"/>
  <c r="G29" i="124"/>
  <c r="G13" i="124" s="1"/>
  <c r="H13" i="124"/>
  <c r="H178" i="123"/>
  <c r="G178" i="123"/>
  <c r="G177" i="123" s="1"/>
  <c r="G176" i="123" s="1"/>
  <c r="F178" i="123"/>
  <c r="F177" i="123" s="1"/>
  <c r="F176" i="123" s="1"/>
  <c r="H177" i="123"/>
  <c r="H176" i="123"/>
  <c r="H174" i="123"/>
  <c r="H173" i="123" s="1"/>
  <c r="H172" i="123" s="1"/>
  <c r="G174" i="123"/>
  <c r="G173" i="123" s="1"/>
  <c r="G172" i="123" s="1"/>
  <c r="G171" i="123" s="1"/>
  <c r="F174" i="123"/>
  <c r="F173" i="123"/>
  <c r="F172" i="123" s="1"/>
  <c r="F171" i="123" s="1"/>
  <c r="H171" i="123"/>
  <c r="H169" i="123"/>
  <c r="H168" i="123" s="1"/>
  <c r="H167" i="123" s="1"/>
  <c r="G169" i="123"/>
  <c r="G168" i="123" s="1"/>
  <c r="G167" i="123" s="1"/>
  <c r="F169" i="123"/>
  <c r="F168" i="123"/>
  <c r="F167" i="123" s="1"/>
  <c r="H165" i="123"/>
  <c r="H164" i="123" s="1"/>
  <c r="H163" i="123" s="1"/>
  <c r="H162" i="123" s="1"/>
  <c r="G165" i="123"/>
  <c r="F165" i="123"/>
  <c r="G164" i="123"/>
  <c r="G163" i="123" s="1"/>
  <c r="F164" i="123"/>
  <c r="F163" i="123"/>
  <c r="H159" i="123"/>
  <c r="H158" i="123" s="1"/>
  <c r="H157" i="123" s="1"/>
  <c r="G159" i="123"/>
  <c r="G158" i="123" s="1"/>
  <c r="G157" i="123" s="1"/>
  <c r="G156" i="123" s="1"/>
  <c r="F159" i="123"/>
  <c r="F158" i="123"/>
  <c r="F157" i="123" s="1"/>
  <c r="F156" i="123" s="1"/>
  <c r="H156" i="123"/>
  <c r="H154" i="123"/>
  <c r="H153" i="123" s="1"/>
  <c r="H144" i="123" s="1"/>
  <c r="G154" i="123"/>
  <c r="G153" i="123" s="1"/>
  <c r="F154" i="123"/>
  <c r="F153" i="123"/>
  <c r="H151" i="123"/>
  <c r="G151" i="123"/>
  <c r="F151" i="123"/>
  <c r="F150" i="123" s="1"/>
  <c r="H150" i="123"/>
  <c r="G150" i="123"/>
  <c r="H148" i="123"/>
  <c r="H145" i="123" s="1"/>
  <c r="G148" i="123"/>
  <c r="F148" i="123"/>
  <c r="H146" i="123"/>
  <c r="G146" i="123"/>
  <c r="F146" i="123"/>
  <c r="F145" i="123" s="1"/>
  <c r="H142" i="123"/>
  <c r="H141" i="123" s="1"/>
  <c r="H140" i="123" s="1"/>
  <c r="G142" i="123"/>
  <c r="G141" i="123" s="1"/>
  <c r="G140" i="123" s="1"/>
  <c r="F142" i="123"/>
  <c r="F141" i="123"/>
  <c r="F140" i="123" s="1"/>
  <c r="H138" i="123"/>
  <c r="H137" i="123" s="1"/>
  <c r="H136" i="123" s="1"/>
  <c r="G138" i="123"/>
  <c r="F138" i="123"/>
  <c r="G137" i="123"/>
  <c r="G136" i="123" s="1"/>
  <c r="F137" i="123"/>
  <c r="F136" i="123"/>
  <c r="H134" i="123"/>
  <c r="G134" i="123"/>
  <c r="F134" i="123"/>
  <c r="F133" i="123" s="1"/>
  <c r="F132" i="123" s="1"/>
  <c r="H133" i="123"/>
  <c r="G133" i="123"/>
  <c r="G132" i="123"/>
  <c r="H130" i="123"/>
  <c r="G130" i="123"/>
  <c r="G127" i="123" s="1"/>
  <c r="F130" i="123"/>
  <c r="H128" i="123"/>
  <c r="G128" i="123"/>
  <c r="F128" i="123"/>
  <c r="H127" i="123"/>
  <c r="H126" i="123" s="1"/>
  <c r="G126" i="123"/>
  <c r="H122" i="123"/>
  <c r="G122" i="123"/>
  <c r="F122" i="123"/>
  <c r="F121" i="123" s="1"/>
  <c r="F120" i="123" s="1"/>
  <c r="H121" i="123"/>
  <c r="H120" i="123" s="1"/>
  <c r="G121" i="123"/>
  <c r="G120" i="123"/>
  <c r="H117" i="123"/>
  <c r="G117" i="123"/>
  <c r="F117" i="123"/>
  <c r="F116" i="123" s="1"/>
  <c r="F115" i="123" s="1"/>
  <c r="H116" i="123"/>
  <c r="H115" i="123" s="1"/>
  <c r="G116" i="123"/>
  <c r="G115" i="123"/>
  <c r="H113" i="123"/>
  <c r="G113" i="123"/>
  <c r="G112" i="123" s="1"/>
  <c r="G111" i="123" s="1"/>
  <c r="F113" i="123"/>
  <c r="F112" i="123" s="1"/>
  <c r="F111" i="123" s="1"/>
  <c r="H112" i="123"/>
  <c r="H111" i="123"/>
  <c r="H101" i="123"/>
  <c r="H100" i="123" s="1"/>
  <c r="H99" i="123" s="1"/>
  <c r="G101" i="123"/>
  <c r="G100" i="123" s="1"/>
  <c r="G99" i="123" s="1"/>
  <c r="F101" i="123"/>
  <c r="F100" i="123"/>
  <c r="F99" i="123" s="1"/>
  <c r="H95" i="123"/>
  <c r="H94" i="123" s="1"/>
  <c r="H93" i="123" s="1"/>
  <c r="H92" i="123" s="1"/>
  <c r="H91" i="123" s="1"/>
  <c r="H90" i="123" s="1"/>
  <c r="G95" i="123"/>
  <c r="F95" i="123"/>
  <c r="G94" i="123"/>
  <c r="G93" i="123" s="1"/>
  <c r="F94" i="123"/>
  <c r="F93" i="123"/>
  <c r="F92" i="123" s="1"/>
  <c r="F91" i="123" s="1"/>
  <c r="F90" i="123" s="1"/>
  <c r="H85" i="123"/>
  <c r="G85" i="123"/>
  <c r="G84" i="123" s="1"/>
  <c r="G83" i="123" s="1"/>
  <c r="F85" i="123"/>
  <c r="F84" i="123" s="1"/>
  <c r="F83" i="123" s="1"/>
  <c r="H84" i="123"/>
  <c r="H83" i="123"/>
  <c r="H77" i="123"/>
  <c r="H76" i="123" s="1"/>
  <c r="H75" i="123" s="1"/>
  <c r="G77" i="123"/>
  <c r="G76" i="123" s="1"/>
  <c r="G75" i="123" s="1"/>
  <c r="G74" i="123" s="1"/>
  <c r="F77" i="123"/>
  <c r="F76" i="123"/>
  <c r="F75" i="123" s="1"/>
  <c r="F74" i="123" s="1"/>
  <c r="H74" i="123"/>
  <c r="H72" i="123"/>
  <c r="H71" i="123" s="1"/>
  <c r="H70" i="123" s="1"/>
  <c r="G72" i="123"/>
  <c r="G71" i="123" s="1"/>
  <c r="G70" i="123" s="1"/>
  <c r="F72" i="123"/>
  <c r="F71" i="123"/>
  <c r="F70" i="123" s="1"/>
  <c r="H68" i="123"/>
  <c r="H67" i="123" s="1"/>
  <c r="H66" i="123" s="1"/>
  <c r="G68" i="123"/>
  <c r="F68" i="123"/>
  <c r="G67" i="123"/>
  <c r="G66" i="123" s="1"/>
  <c r="F67" i="123"/>
  <c r="F66" i="123"/>
  <c r="F61" i="123" s="1"/>
  <c r="F60" i="123" s="1"/>
  <c r="H64" i="123"/>
  <c r="G64" i="123"/>
  <c r="F64" i="123"/>
  <c r="F63" i="123" s="1"/>
  <c r="F62" i="123" s="1"/>
  <c r="H63" i="123"/>
  <c r="H62" i="123" s="1"/>
  <c r="H61" i="123" s="1"/>
  <c r="H60" i="123" s="1"/>
  <c r="G63" i="123"/>
  <c r="G62" i="123"/>
  <c r="G61" i="123" s="1"/>
  <c r="G60" i="123" s="1"/>
  <c r="H58" i="123"/>
  <c r="H57" i="123" s="1"/>
  <c r="H56" i="123" s="1"/>
  <c r="G58" i="123"/>
  <c r="F58" i="123"/>
  <c r="G57" i="123"/>
  <c r="G56" i="123" s="1"/>
  <c r="F57" i="123"/>
  <c r="F56" i="123"/>
  <c r="H54" i="123"/>
  <c r="G54" i="123"/>
  <c r="F54" i="123"/>
  <c r="F53" i="123" s="1"/>
  <c r="F52" i="123" s="1"/>
  <c r="H53" i="123"/>
  <c r="H52" i="123" s="1"/>
  <c r="G53" i="123"/>
  <c r="G52" i="123"/>
  <c r="H47" i="123"/>
  <c r="G47" i="123"/>
  <c r="G46" i="123" s="1"/>
  <c r="G45" i="123" s="1"/>
  <c r="F47" i="123"/>
  <c r="F46" i="123" s="1"/>
  <c r="F45" i="123" s="1"/>
  <c r="H46" i="123"/>
  <c r="H45" i="123"/>
  <c r="H43" i="123"/>
  <c r="H42" i="123" s="1"/>
  <c r="H41" i="123" s="1"/>
  <c r="G43" i="123"/>
  <c r="G42" i="123" s="1"/>
  <c r="G41" i="123" s="1"/>
  <c r="F43" i="123"/>
  <c r="F42" i="123"/>
  <c r="F41" i="123" s="1"/>
  <c r="H39" i="123"/>
  <c r="H38" i="123" s="1"/>
  <c r="H37" i="123" s="1"/>
  <c r="G39" i="123"/>
  <c r="F39" i="123"/>
  <c r="G38" i="123"/>
  <c r="G37" i="123" s="1"/>
  <c r="F38" i="123"/>
  <c r="F37" i="123"/>
  <c r="F32" i="123" s="1"/>
  <c r="H35" i="123"/>
  <c r="G35" i="123"/>
  <c r="F35" i="123"/>
  <c r="F34" i="123" s="1"/>
  <c r="F33" i="123" s="1"/>
  <c r="H34" i="123"/>
  <c r="H33" i="123" s="1"/>
  <c r="G34" i="123"/>
  <c r="G33" i="123"/>
  <c r="F31" i="123"/>
  <c r="H28" i="123"/>
  <c r="H27" i="123" s="1"/>
  <c r="H26" i="123" s="1"/>
  <c r="G28" i="123"/>
  <c r="G27" i="123" s="1"/>
  <c r="G26" i="123" s="1"/>
  <c r="F28" i="123"/>
  <c r="F27" i="123"/>
  <c r="F26" i="123"/>
  <c r="H24" i="123"/>
  <c r="H23" i="123" s="1"/>
  <c r="H22" i="123" s="1"/>
  <c r="G24" i="123"/>
  <c r="F24" i="123"/>
  <c r="G23" i="123"/>
  <c r="G22" i="123" s="1"/>
  <c r="G17" i="123" s="1"/>
  <c r="G16" i="123" s="1"/>
  <c r="G15" i="123" s="1"/>
  <c r="F23" i="123"/>
  <c r="F22" i="123"/>
  <c r="H20" i="123"/>
  <c r="G20" i="123"/>
  <c r="F20" i="123"/>
  <c r="F19" i="123" s="1"/>
  <c r="F18" i="123" s="1"/>
  <c r="H19" i="123"/>
  <c r="H18" i="123" s="1"/>
  <c r="H17" i="123" s="1"/>
  <c r="H16" i="123" s="1"/>
  <c r="H15" i="123" s="1"/>
  <c r="G19" i="123"/>
  <c r="G18" i="123"/>
  <c r="F17" i="123"/>
  <c r="F16" i="123" s="1"/>
  <c r="F15" i="123" s="1"/>
  <c r="F14" i="123" l="1"/>
  <c r="F13" i="123" s="1"/>
  <c r="F30" i="123"/>
  <c r="H32" i="123"/>
  <c r="H31" i="123"/>
  <c r="H30" i="123" s="1"/>
  <c r="G125" i="123"/>
  <c r="G162" i="123"/>
  <c r="G161" i="123"/>
  <c r="G31" i="123"/>
  <c r="G30" i="123" s="1"/>
  <c r="G14" i="123" s="1"/>
  <c r="G13" i="123" s="1"/>
  <c r="G32" i="123"/>
  <c r="G92" i="123"/>
  <c r="G91" i="123" s="1"/>
  <c r="G90" i="123" s="1"/>
  <c r="G119" i="123"/>
  <c r="F144" i="123"/>
  <c r="H161" i="123"/>
  <c r="F127" i="123"/>
  <c r="F126" i="123" s="1"/>
  <c r="F125" i="123" s="1"/>
  <c r="F119" i="123" s="1"/>
  <c r="H132" i="123"/>
  <c r="H125" i="123" s="1"/>
  <c r="H119" i="123" s="1"/>
  <c r="G145" i="123"/>
  <c r="G144" i="123" s="1"/>
  <c r="F161" i="123"/>
  <c r="F162" i="123"/>
  <c r="H14" i="123" l="1"/>
  <c r="H13" i="123" s="1"/>
  <c r="H437" i="124" l="1"/>
  <c r="H436" i="124" s="1"/>
  <c r="H435" i="124" s="1"/>
  <c r="H434" i="124" s="1"/>
  <c r="G437" i="124"/>
  <c r="G436" i="124" s="1"/>
  <c r="G435" i="124" s="1"/>
  <c r="G434" i="124" s="1"/>
  <c r="F437" i="124"/>
  <c r="F436" i="124" s="1"/>
  <c r="F435" i="124" s="1"/>
  <c r="F434" i="124" s="1"/>
  <c r="H432" i="124"/>
  <c r="H431" i="124" s="1"/>
  <c r="H430" i="124" s="1"/>
  <c r="H429" i="124" s="1"/>
  <c r="H428" i="124" s="1"/>
  <c r="G432" i="124"/>
  <c r="G431" i="124" s="1"/>
  <c r="G430" i="124" s="1"/>
  <c r="G429" i="124" s="1"/>
  <c r="G428" i="124" s="1"/>
  <c r="F432" i="124"/>
  <c r="F431" i="124" s="1"/>
  <c r="F430" i="124" s="1"/>
  <c r="F429" i="124" s="1"/>
  <c r="F428" i="124" s="1"/>
  <c r="H426" i="124"/>
  <c r="H425" i="124" s="1"/>
  <c r="H424" i="124" s="1"/>
  <c r="H423" i="124" s="1"/>
  <c r="H422" i="124" s="1"/>
  <c r="G426" i="124"/>
  <c r="G425" i="124" s="1"/>
  <c r="G424" i="124" s="1"/>
  <c r="G423" i="124" s="1"/>
  <c r="G422" i="124" s="1"/>
  <c r="F426" i="124"/>
  <c r="F425" i="124" s="1"/>
  <c r="F424" i="124" s="1"/>
  <c r="F423" i="124" s="1"/>
  <c r="F422" i="124" s="1"/>
  <c r="H420" i="124"/>
  <c r="H419" i="124" s="1"/>
  <c r="G420" i="124"/>
  <c r="G419" i="124" s="1"/>
  <c r="F420" i="124"/>
  <c r="F419" i="124" s="1"/>
  <c r="H417" i="124"/>
  <c r="G417" i="124"/>
  <c r="F417" i="124"/>
  <c r="H414" i="124"/>
  <c r="H413" i="124" s="1"/>
  <c r="G414" i="124"/>
  <c r="G413" i="124" s="1"/>
  <c r="F414" i="124"/>
  <c r="F413" i="124" s="1"/>
  <c r="H410" i="124"/>
  <c r="G410" i="124"/>
  <c r="F410" i="124"/>
  <c r="H406" i="124"/>
  <c r="H405" i="124" s="1"/>
  <c r="H404" i="124" s="1"/>
  <c r="H403" i="124" s="1"/>
  <c r="G406" i="124"/>
  <c r="G405" i="124" s="1"/>
  <c r="G404" i="124" s="1"/>
  <c r="G403" i="124" s="1"/>
  <c r="F406" i="124"/>
  <c r="F405" i="124" s="1"/>
  <c r="F404" i="124" s="1"/>
  <c r="F403" i="124" s="1"/>
  <c r="H397" i="124"/>
  <c r="G397" i="124"/>
  <c r="F397" i="124"/>
  <c r="H395" i="124"/>
  <c r="H394" i="124" s="1"/>
  <c r="H393" i="124" s="1"/>
  <c r="G395" i="124"/>
  <c r="G394" i="124" s="1"/>
  <c r="G393" i="124" s="1"/>
  <c r="F395" i="124"/>
  <c r="F394" i="124" s="1"/>
  <c r="F393" i="124" s="1"/>
  <c r="H391" i="124"/>
  <c r="H390" i="124" s="1"/>
  <c r="H389" i="124" s="1"/>
  <c r="G391" i="124"/>
  <c r="G390" i="124" s="1"/>
  <c r="G389" i="124" s="1"/>
  <c r="F391" i="124"/>
  <c r="F390" i="124" s="1"/>
  <c r="F389" i="124" s="1"/>
  <c r="H387" i="124"/>
  <c r="H386" i="124" s="1"/>
  <c r="H385" i="124" s="1"/>
  <c r="G387" i="124"/>
  <c r="G386" i="124" s="1"/>
  <c r="G385" i="124" s="1"/>
  <c r="F387" i="124"/>
  <c r="F386" i="124" s="1"/>
  <c r="F385" i="124" s="1"/>
  <c r="H383" i="124"/>
  <c r="H382" i="124" s="1"/>
  <c r="H381" i="124" s="1"/>
  <c r="G383" i="124"/>
  <c r="G382" i="124" s="1"/>
  <c r="G381" i="124" s="1"/>
  <c r="F383" i="124"/>
  <c r="F382" i="124" s="1"/>
  <c r="F381" i="124" s="1"/>
  <c r="H380" i="124"/>
  <c r="H379" i="124" s="1"/>
  <c r="H378" i="124" s="1"/>
  <c r="H377" i="124" s="1"/>
  <c r="G379" i="124"/>
  <c r="G378" i="124" s="1"/>
  <c r="G377" i="124" s="1"/>
  <c r="F379" i="124"/>
  <c r="F378" i="124" s="1"/>
  <c r="F377" i="124" s="1"/>
  <c r="H375" i="124"/>
  <c r="H374" i="124" s="1"/>
  <c r="H373" i="124" s="1"/>
  <c r="G375" i="124"/>
  <c r="G374" i="124" s="1"/>
  <c r="G373" i="124" s="1"/>
  <c r="F375" i="124"/>
  <c r="F374" i="124" s="1"/>
  <c r="F373" i="124" s="1"/>
  <c r="H365" i="124"/>
  <c r="G365" i="124"/>
  <c r="F365" i="124"/>
  <c r="H362" i="124"/>
  <c r="H361" i="124" s="1"/>
  <c r="G362" i="124"/>
  <c r="G361" i="124" s="1"/>
  <c r="F362" i="124"/>
  <c r="F361" i="124" s="1"/>
  <c r="H359" i="124"/>
  <c r="G359" i="124"/>
  <c r="F359" i="124"/>
  <c r="H356" i="124"/>
  <c r="H355" i="124" s="1"/>
  <c r="G356" i="124"/>
  <c r="G355" i="124" s="1"/>
  <c r="F356" i="124"/>
  <c r="F355" i="124" s="1"/>
  <c r="H349" i="124"/>
  <c r="F349" i="124"/>
  <c r="H343" i="124"/>
  <c r="H342" i="124" s="1"/>
  <c r="G343" i="124"/>
  <c r="G342" i="124" s="1"/>
  <c r="F343" i="124"/>
  <c r="F342" i="124" s="1"/>
  <c r="H340" i="124"/>
  <c r="G340" i="124"/>
  <c r="F340" i="124"/>
  <c r="H337" i="124"/>
  <c r="H336" i="124" s="1"/>
  <c r="H335" i="124" s="1"/>
  <c r="G337" i="124"/>
  <c r="G336" i="124" s="1"/>
  <c r="G335" i="124" s="1"/>
  <c r="F337" i="124"/>
  <c r="F336" i="124" s="1"/>
  <c r="F335" i="124" s="1"/>
  <c r="H333" i="124"/>
  <c r="H332" i="124" s="1"/>
  <c r="H331" i="124" s="1"/>
  <c r="G333" i="124"/>
  <c r="G332" i="124" s="1"/>
  <c r="G331" i="124" s="1"/>
  <c r="F333" i="124"/>
  <c r="F332" i="124" s="1"/>
  <c r="F331" i="124" s="1"/>
  <c r="H329" i="124"/>
  <c r="H328" i="124" s="1"/>
  <c r="G329" i="124"/>
  <c r="G328" i="124" s="1"/>
  <c r="F329" i="124"/>
  <c r="F328" i="124" s="1"/>
  <c r="H326" i="124"/>
  <c r="G326" i="124"/>
  <c r="F326" i="124"/>
  <c r="H323" i="124"/>
  <c r="H322" i="124" s="1"/>
  <c r="G323" i="124"/>
  <c r="G322" i="124" s="1"/>
  <c r="F323" i="124"/>
  <c r="F322" i="124" s="1"/>
  <c r="H319" i="124"/>
  <c r="H318" i="124" s="1"/>
  <c r="H317" i="124" s="1"/>
  <c r="H316" i="124" s="1"/>
  <c r="H315" i="124" s="1"/>
  <c r="G319" i="124"/>
  <c r="G318" i="124" s="1"/>
  <c r="G317" i="124" s="1"/>
  <c r="G316" i="124" s="1"/>
  <c r="G315" i="124" s="1"/>
  <c r="F319" i="124"/>
  <c r="F318" i="124" s="1"/>
  <c r="F317" i="124" s="1"/>
  <c r="F316" i="124" s="1"/>
  <c r="F315" i="124" s="1"/>
  <c r="H313" i="124"/>
  <c r="H312" i="124" s="1"/>
  <c r="H311" i="124" s="1"/>
  <c r="G313" i="124"/>
  <c r="G312" i="124" s="1"/>
  <c r="G311" i="124" s="1"/>
  <c r="F313" i="124"/>
  <c r="F312" i="124" s="1"/>
  <c r="F311" i="124" s="1"/>
  <c r="H309" i="124"/>
  <c r="H308" i="124" s="1"/>
  <c r="G309" i="124"/>
  <c r="G308" i="124" s="1"/>
  <c r="F309" i="124"/>
  <c r="F308" i="124" s="1"/>
  <c r="H306" i="124"/>
  <c r="H305" i="124" s="1"/>
  <c r="G306" i="124"/>
  <c r="G305" i="124" s="1"/>
  <c r="F306" i="124"/>
  <c r="F305" i="124" s="1"/>
  <c r="H303" i="124"/>
  <c r="H302" i="124" s="1"/>
  <c r="G303" i="124"/>
  <c r="G302" i="124" s="1"/>
  <c r="F303" i="124"/>
  <c r="F302" i="124" s="1"/>
  <c r="H300" i="124"/>
  <c r="G300" i="124"/>
  <c r="F300" i="124"/>
  <c r="H298" i="124"/>
  <c r="G298" i="124"/>
  <c r="F298" i="124"/>
  <c r="H293" i="124"/>
  <c r="H292" i="124" s="1"/>
  <c r="H291" i="124" s="1"/>
  <c r="H290" i="124" s="1"/>
  <c r="G293" i="124"/>
  <c r="G292" i="124" s="1"/>
  <c r="G291" i="124" s="1"/>
  <c r="G290" i="124" s="1"/>
  <c r="F293" i="124"/>
  <c r="F292" i="124" s="1"/>
  <c r="F291" i="124" s="1"/>
  <c r="F290" i="124" s="1"/>
  <c r="H288" i="124"/>
  <c r="H287" i="124" s="1"/>
  <c r="H286" i="124" s="1"/>
  <c r="H285" i="124" s="1"/>
  <c r="G288" i="124"/>
  <c r="G287" i="124" s="1"/>
  <c r="G286" i="124" s="1"/>
  <c r="G285" i="124" s="1"/>
  <c r="F288" i="124"/>
  <c r="F287" i="124" s="1"/>
  <c r="F286" i="124" s="1"/>
  <c r="F285" i="124" s="1"/>
  <c r="H282" i="124"/>
  <c r="H281" i="124" s="1"/>
  <c r="H280" i="124" s="1"/>
  <c r="G282" i="124"/>
  <c r="G281" i="124" s="1"/>
  <c r="G280" i="124" s="1"/>
  <c r="F282" i="124"/>
  <c r="F281" i="124" s="1"/>
  <c r="F280" i="124" s="1"/>
  <c r="H278" i="124"/>
  <c r="G278" i="124"/>
  <c r="F278" i="124"/>
  <c r="H272" i="124"/>
  <c r="H271" i="124" s="1"/>
  <c r="H270" i="124" s="1"/>
  <c r="G272" i="124"/>
  <c r="G271" i="124" s="1"/>
  <c r="G270" i="124" s="1"/>
  <c r="F272" i="124"/>
  <c r="F271" i="124" s="1"/>
  <c r="F270" i="124" s="1"/>
  <c r="H268" i="124"/>
  <c r="G268" i="124"/>
  <c r="F268" i="124"/>
  <c r="H262" i="124"/>
  <c r="H261" i="124" s="1"/>
  <c r="H260" i="124" s="1"/>
  <c r="H259" i="124" s="1"/>
  <c r="G262" i="124"/>
  <c r="G261" i="124" s="1"/>
  <c r="G260" i="124" s="1"/>
  <c r="G259" i="124" s="1"/>
  <c r="F262" i="124"/>
  <c r="F261" i="124" s="1"/>
  <c r="F260" i="124" s="1"/>
  <c r="F259" i="124" s="1"/>
  <c r="H257" i="124"/>
  <c r="H256" i="124" s="1"/>
  <c r="G257" i="124"/>
  <c r="G256" i="124" s="1"/>
  <c r="F257" i="124"/>
  <c r="F256" i="124" s="1"/>
  <c r="H254" i="124"/>
  <c r="H253" i="124" s="1"/>
  <c r="G254" i="124"/>
  <c r="G253" i="124" s="1"/>
  <c r="F254" i="124"/>
  <c r="F253" i="124" s="1"/>
  <c r="H251" i="124"/>
  <c r="G251" i="124"/>
  <c r="F251" i="124"/>
  <c r="H248" i="124"/>
  <c r="H247" i="124" s="1"/>
  <c r="H246" i="124" s="1"/>
  <c r="G248" i="124"/>
  <c r="G247" i="124" s="1"/>
  <c r="G246" i="124" s="1"/>
  <c r="F248" i="124"/>
  <c r="F247" i="124" s="1"/>
  <c r="F246" i="124" s="1"/>
  <c r="H240" i="124"/>
  <c r="H239" i="124" s="1"/>
  <c r="H238" i="124" s="1"/>
  <c r="G240" i="124"/>
  <c r="G239" i="124" s="1"/>
  <c r="G238" i="124" s="1"/>
  <c r="F240" i="124"/>
  <c r="F239" i="124" s="1"/>
  <c r="F238" i="124" s="1"/>
  <c r="H237" i="124"/>
  <c r="G237" i="124"/>
  <c r="F237" i="124"/>
  <c r="H235" i="124"/>
  <c r="G235" i="124"/>
  <c r="F235" i="124"/>
  <c r="H232" i="124"/>
  <c r="H231" i="124" s="1"/>
  <c r="G232" i="124"/>
  <c r="G231" i="124" s="1"/>
  <c r="F232" i="124"/>
  <c r="F231" i="124" s="1"/>
  <c r="H227" i="124"/>
  <c r="G227" i="124"/>
  <c r="F227" i="124"/>
  <c r="H224" i="124"/>
  <c r="H223" i="124" s="1"/>
  <c r="H222" i="124" s="1"/>
  <c r="G224" i="124"/>
  <c r="G223" i="124" s="1"/>
  <c r="G222" i="124" s="1"/>
  <c r="F224" i="124"/>
  <c r="F223" i="124" s="1"/>
  <c r="F222" i="124" s="1"/>
  <c r="H220" i="124"/>
  <c r="G220" i="124"/>
  <c r="F220" i="124"/>
  <c r="H216" i="124"/>
  <c r="H215" i="124" s="1"/>
  <c r="H214" i="124" s="1"/>
  <c r="H213" i="124" s="1"/>
  <c r="G216" i="124"/>
  <c r="G215" i="124" s="1"/>
  <c r="G214" i="124" s="1"/>
  <c r="G213" i="124" s="1"/>
  <c r="F216" i="124"/>
  <c r="F215" i="124" s="1"/>
  <c r="F214" i="124" s="1"/>
  <c r="F213" i="124" s="1"/>
  <c r="H211" i="124"/>
  <c r="G211" i="124"/>
  <c r="F211" i="124"/>
  <c r="H208" i="124"/>
  <c r="H207" i="124" s="1"/>
  <c r="G208" i="124"/>
  <c r="G207" i="124" s="1"/>
  <c r="F208" i="124"/>
  <c r="F207" i="124" s="1"/>
  <c r="H204" i="124"/>
  <c r="G204" i="124"/>
  <c r="F204" i="124"/>
  <c r="H200" i="124"/>
  <c r="H199" i="124" s="1"/>
  <c r="G200" i="124"/>
  <c r="G199" i="124" s="1"/>
  <c r="F200" i="124"/>
  <c r="F199" i="124" s="1"/>
  <c r="H197" i="124"/>
  <c r="H196" i="124" s="1"/>
  <c r="G197" i="124"/>
  <c r="G196" i="124" s="1"/>
  <c r="F197" i="124"/>
  <c r="F196" i="124" s="1"/>
  <c r="H194" i="124"/>
  <c r="G194" i="124"/>
  <c r="F194" i="124"/>
  <c r="H191" i="124"/>
  <c r="H190" i="124" s="1"/>
  <c r="G191" i="124"/>
  <c r="G190" i="124" s="1"/>
  <c r="F191" i="124"/>
  <c r="F190" i="124" s="1"/>
  <c r="H187" i="124"/>
  <c r="G187" i="124"/>
  <c r="F187" i="124"/>
  <c r="H183" i="124"/>
  <c r="H182" i="124" s="1"/>
  <c r="H181" i="124" s="1"/>
  <c r="G183" i="124"/>
  <c r="G182" i="124" s="1"/>
  <c r="G181" i="124" s="1"/>
  <c r="F183" i="124"/>
  <c r="F182" i="124" s="1"/>
  <c r="F181" i="124" s="1"/>
  <c r="G250" i="124" l="1"/>
  <c r="F219" i="124"/>
  <c r="G277" i="124"/>
  <c r="H250" i="124"/>
  <c r="H242" i="124" s="1"/>
  <c r="H206" i="124"/>
  <c r="H203" i="124" s="1"/>
  <c r="H202" i="124" s="1"/>
  <c r="G325" i="124"/>
  <c r="F339" i="124"/>
  <c r="G189" i="124"/>
  <c r="G186" i="124" s="1"/>
  <c r="G185" i="124" s="1"/>
  <c r="F206" i="124"/>
  <c r="F203" i="124" s="1"/>
  <c r="F202" i="124" s="1"/>
  <c r="F325" i="124"/>
  <c r="H339" i="124"/>
  <c r="H412" i="124"/>
  <c r="H409" i="124" s="1"/>
  <c r="H408" i="124" s="1"/>
  <c r="F189" i="124"/>
  <c r="F186" i="124" s="1"/>
  <c r="F185" i="124" s="1"/>
  <c r="H230" i="124"/>
  <c r="H226" i="124" s="1"/>
  <c r="H358" i="124"/>
  <c r="H354" i="124" s="1"/>
  <c r="H348" i="124" s="1"/>
  <c r="H219" i="124"/>
  <c r="H267" i="124"/>
  <c r="H266" i="124" s="1"/>
  <c r="H265" i="124" s="1"/>
  <c r="H264" i="124" s="1"/>
  <c r="G358" i="124"/>
  <c r="G354" i="124" s="1"/>
  <c r="G348" i="124" s="1"/>
  <c r="H325" i="124"/>
  <c r="F358" i="124"/>
  <c r="F354" i="124" s="1"/>
  <c r="F348" i="124" s="1"/>
  <c r="F412" i="124"/>
  <c r="F409" i="124" s="1"/>
  <c r="F408" i="124" s="1"/>
  <c r="F372" i="124"/>
  <c r="G276" i="124"/>
  <c r="G275" i="124" s="1"/>
  <c r="H189" i="124"/>
  <c r="H186" i="124" s="1"/>
  <c r="H185" i="124" s="1"/>
  <c r="G206" i="124"/>
  <c r="G203" i="124" s="1"/>
  <c r="G202" i="124" s="1"/>
  <c r="G242" i="124"/>
  <c r="F267" i="124"/>
  <c r="F266" i="124" s="1"/>
  <c r="F265" i="124" s="1"/>
  <c r="F264" i="124" s="1"/>
  <c r="F230" i="124"/>
  <c r="F226" i="124" s="1"/>
  <c r="G267" i="124"/>
  <c r="G266" i="124" s="1"/>
  <c r="G265" i="124" s="1"/>
  <c r="G264" i="124" s="1"/>
  <c r="H297" i="124"/>
  <c r="H296" i="124" s="1"/>
  <c r="F250" i="124"/>
  <c r="F242" i="124" s="1"/>
  <c r="G219" i="124"/>
  <c r="H277" i="124"/>
  <c r="H276" i="124" s="1"/>
  <c r="H275" i="124" s="1"/>
  <c r="F297" i="124"/>
  <c r="F296" i="124" s="1"/>
  <c r="H372" i="124"/>
  <c r="G297" i="124"/>
  <c r="G296" i="124" s="1"/>
  <c r="G412" i="124"/>
  <c r="G409" i="124" s="1"/>
  <c r="G408" i="124" s="1"/>
  <c r="G372" i="124"/>
  <c r="G230" i="124"/>
  <c r="G226" i="124" s="1"/>
  <c r="G339" i="124"/>
  <c r="F277" i="124"/>
  <c r="F276" i="124" s="1"/>
  <c r="F275" i="124" s="1"/>
  <c r="G218" i="124" l="1"/>
  <c r="G180" i="124" s="1"/>
  <c r="F218" i="124"/>
  <c r="F321" i="124"/>
  <c r="F295" i="124" s="1"/>
  <c r="H321" i="124"/>
  <c r="H295" i="124" s="1"/>
  <c r="G321" i="124"/>
  <c r="G295" i="124" s="1"/>
  <c r="H371" i="124"/>
  <c r="H218" i="124"/>
  <c r="H180" i="124" s="1"/>
  <c r="F371" i="124"/>
  <c r="F180" i="124"/>
  <c r="G371" i="124"/>
  <c r="F179" i="124" l="1"/>
  <c r="H179" i="124"/>
  <c r="H12" i="124" s="1"/>
  <c r="G179" i="124"/>
  <c r="G12" i="124" s="1"/>
  <c r="F12" i="124"/>
  <c r="G468" i="114" l="1"/>
  <c r="G467" i="114" s="1"/>
  <c r="G466" i="114" s="1"/>
  <c r="G464" i="114"/>
  <c r="G461" i="114"/>
  <c r="G460" i="114" s="1"/>
  <c r="G458" i="114"/>
  <c r="G457" i="114" s="1"/>
  <c r="G456" i="114" s="1"/>
  <c r="G454" i="114"/>
  <c r="G453" i="114"/>
  <c r="G450" i="114"/>
  <c r="G449" i="114" s="1"/>
  <c r="G448" i="114" s="1"/>
  <c r="G447" i="114" s="1"/>
  <c r="G445" i="114"/>
  <c r="G444" i="114" s="1"/>
  <c r="G443" i="114" s="1"/>
  <c r="G441" i="114"/>
  <c r="G440" i="114"/>
  <c r="G439" i="114" s="1"/>
  <c r="G429" i="114"/>
  <c r="G428" i="114" s="1"/>
  <c r="G426" i="114"/>
  <c r="G423" i="114"/>
  <c r="G422" i="114"/>
  <c r="G421" i="114" s="1"/>
  <c r="G419" i="114"/>
  <c r="G418" i="114" s="1"/>
  <c r="G410" i="114"/>
  <c r="G409" i="114"/>
  <c r="G408" i="114" s="1"/>
  <c r="G406" i="114"/>
  <c r="G405" i="114" s="1"/>
  <c r="G404" i="114" s="1"/>
  <c r="G402" i="114"/>
  <c r="G401" i="114"/>
  <c r="G400" i="114" s="1"/>
  <c r="G398" i="114"/>
  <c r="G397" i="114" s="1"/>
  <c r="G396" i="114" s="1"/>
  <c r="G394" i="114"/>
  <c r="G393" i="114" s="1"/>
  <c r="G392" i="114" s="1"/>
  <c r="G390" i="114"/>
  <c r="G389" i="114"/>
  <c r="G388" i="114" s="1"/>
  <c r="G383" i="114"/>
  <c r="G382" i="114"/>
  <c r="G381" i="114" s="1"/>
  <c r="G380" i="114" s="1"/>
  <c r="G379" i="114"/>
  <c r="G378" i="114"/>
  <c r="G373" i="114"/>
  <c r="G372" i="114"/>
  <c r="G369" i="114" s="1"/>
  <c r="G370" i="114"/>
  <c r="G367" i="114"/>
  <c r="G366" i="114"/>
  <c r="G365" i="114" s="1"/>
  <c r="G363" i="114"/>
  <c r="G362" i="114" s="1"/>
  <c r="G361" i="114" s="1"/>
  <c r="G359" i="114"/>
  <c r="G358" i="114"/>
  <c r="G355" i="114"/>
  <c r="G354" i="114" s="1"/>
  <c r="G353" i="114" s="1"/>
  <c r="G351" i="114"/>
  <c r="G348" i="114"/>
  <c r="G347" i="114" s="1"/>
  <c r="G345" i="114"/>
  <c r="G344" i="114" s="1"/>
  <c r="G342" i="114"/>
  <c r="G339" i="114" s="1"/>
  <c r="G338" i="114" s="1"/>
  <c r="G340" i="114"/>
  <c r="G336" i="114"/>
  <c r="G335" i="114" s="1"/>
  <c r="G334" i="114" s="1"/>
  <c r="G333" i="114" s="1"/>
  <c r="G331" i="114"/>
  <c r="G330" i="114" s="1"/>
  <c r="G329" i="114" s="1"/>
  <c r="G327" i="114"/>
  <c r="G326" i="114"/>
  <c r="G325" i="114" s="1"/>
  <c r="G323" i="114"/>
  <c r="G321" i="114"/>
  <c r="G320" i="114"/>
  <c r="G319" i="114" s="1"/>
  <c r="G318" i="114" s="1"/>
  <c r="G314" i="114"/>
  <c r="G313" i="114"/>
  <c r="G312" i="114" s="1"/>
  <c r="G311" i="114"/>
  <c r="G309" i="114"/>
  <c r="G308" i="114"/>
  <c r="G307" i="114" s="1"/>
  <c r="G306" i="114"/>
  <c r="G304" i="114"/>
  <c r="G303" i="114"/>
  <c r="G302" i="114" s="1"/>
  <c r="G301" i="114" s="1"/>
  <c r="G299" i="114"/>
  <c r="G298" i="114"/>
  <c r="G297" i="114" s="1"/>
  <c r="G296" i="114" s="1"/>
  <c r="G294" i="114"/>
  <c r="G291" i="114"/>
  <c r="G290" i="114" s="1"/>
  <c r="G289" i="114"/>
  <c r="G285" i="114" s="1"/>
  <c r="G284" i="114" s="1"/>
  <c r="G286" i="114"/>
  <c r="G280" i="114"/>
  <c r="G279" i="114" s="1"/>
  <c r="G278" i="114"/>
  <c r="G277" i="114" s="1"/>
  <c r="G276" i="114" s="1"/>
  <c r="G274" i="114"/>
  <c r="G273" i="114"/>
  <c r="G272" i="114" s="1"/>
  <c r="G271" i="114" s="1"/>
  <c r="G269" i="114"/>
  <c r="G268" i="114"/>
  <c r="G267" i="114" s="1"/>
  <c r="G266" i="114" s="1"/>
  <c r="G265" i="114"/>
  <c r="G264" i="114"/>
  <c r="G260" i="114"/>
  <c r="G259" i="114"/>
  <c r="G257" i="114"/>
  <c r="G256" i="114"/>
  <c r="G254" i="114"/>
  <c r="G253" i="114"/>
  <c r="G251" i="114"/>
  <c r="G250" i="114"/>
  <c r="G248" i="114"/>
  <c r="G247" i="114"/>
  <c r="G246" i="114" s="1"/>
  <c r="G244" i="114"/>
  <c r="G243" i="114" s="1"/>
  <c r="G242" i="114" s="1"/>
  <c r="G241" i="114" s="1"/>
  <c r="G240" i="114"/>
  <c r="G238" i="114"/>
  <c r="G237" i="114"/>
  <c r="G236" i="114" s="1"/>
  <c r="G235" i="114" s="1"/>
  <c r="G233" i="114"/>
  <c r="G232" i="114"/>
  <c r="G231" i="114" s="1"/>
  <c r="G229" i="114"/>
  <c r="G228" i="114" s="1"/>
  <c r="G227" i="114" s="1"/>
  <c r="G225" i="114"/>
  <c r="G223" i="114"/>
  <c r="G222" i="114" s="1"/>
  <c r="G221" i="114" s="1"/>
  <c r="G218" i="114"/>
  <c r="G217" i="114" s="1"/>
  <c r="G216" i="114" s="1"/>
  <c r="G213" i="114"/>
  <c r="G212" i="114" s="1"/>
  <c r="G211" i="114" s="1"/>
  <c r="G209" i="114"/>
  <c r="G208" i="114"/>
  <c r="G207" i="114" s="1"/>
  <c r="G197" i="114"/>
  <c r="G196" i="114" s="1"/>
  <c r="G195" i="114" s="1"/>
  <c r="G191" i="114"/>
  <c r="G190" i="114" s="1"/>
  <c r="G189" i="114" s="1"/>
  <c r="G181" i="114"/>
  <c r="G180" i="114"/>
  <c r="G179" i="114" s="1"/>
  <c r="G177" i="114"/>
  <c r="G176" i="114" s="1"/>
  <c r="G175" i="114" s="1"/>
  <c r="G173" i="114"/>
  <c r="G172" i="114" s="1"/>
  <c r="G171" i="114" s="1"/>
  <c r="G164" i="114"/>
  <c r="G163" i="114"/>
  <c r="G162" i="114" s="1"/>
  <c r="G160" i="114"/>
  <c r="G159" i="114" s="1"/>
  <c r="G158" i="114" s="1"/>
  <c r="G156" i="114"/>
  <c r="G155" i="114"/>
  <c r="G154" i="114" s="1"/>
  <c r="G150" i="114"/>
  <c r="G149" i="114" s="1"/>
  <c r="G148" i="114" s="1"/>
  <c r="G146" i="114"/>
  <c r="G145" i="114"/>
  <c r="G144" i="114" s="1"/>
  <c r="G139" i="114"/>
  <c r="G138" i="114" s="1"/>
  <c r="G137" i="114"/>
  <c r="G135" i="114"/>
  <c r="G134" i="114"/>
  <c r="G133" i="114" s="1"/>
  <c r="G131" i="114"/>
  <c r="G130" i="114" s="1"/>
  <c r="G129" i="114" s="1"/>
  <c r="G127" i="114"/>
  <c r="G126" i="114"/>
  <c r="G125" i="114" s="1"/>
  <c r="G122" i="114"/>
  <c r="G121" i="114"/>
  <c r="G120" i="114" s="1"/>
  <c r="G119" i="114" s="1"/>
  <c r="G116" i="114"/>
  <c r="G115" i="114"/>
  <c r="G114" i="114" s="1"/>
  <c r="G112" i="114"/>
  <c r="G107" i="114"/>
  <c r="G106" i="114" s="1"/>
  <c r="G104" i="114"/>
  <c r="G103" i="114" s="1"/>
  <c r="G102" i="114" s="1"/>
  <c r="G100" i="114"/>
  <c r="G99" i="114"/>
  <c r="G98" i="114" s="1"/>
  <c r="G92" i="114"/>
  <c r="G91" i="114"/>
  <c r="G89" i="114"/>
  <c r="G88" i="114"/>
  <c r="G87" i="114" s="1"/>
  <c r="G84" i="114"/>
  <c r="G83" i="114" s="1"/>
  <c r="G81" i="114"/>
  <c r="G80" i="114" s="1"/>
  <c r="G79" i="114" s="1"/>
  <c r="G77" i="114"/>
  <c r="G76" i="114" s="1"/>
  <c r="G74" i="114"/>
  <c r="G67" i="114"/>
  <c r="G66" i="114" s="1"/>
  <c r="G65" i="114" s="1"/>
  <c r="G64" i="114" s="1"/>
  <c r="G62" i="114"/>
  <c r="G61" i="114" s="1"/>
  <c r="G60" i="114" s="1"/>
  <c r="G59" i="114" s="1"/>
  <c r="G57" i="114"/>
  <c r="G54" i="114"/>
  <c r="G53" i="114" s="1"/>
  <c r="G52" i="114"/>
  <c r="G49" i="114" s="1"/>
  <c r="G48" i="114" s="1"/>
  <c r="G50" i="114"/>
  <c r="G46" i="114"/>
  <c r="G45" i="114" s="1"/>
  <c r="G43" i="114"/>
  <c r="G42" i="114" s="1"/>
  <c r="G41" i="114"/>
  <c r="G37" i="114"/>
  <c r="G36" i="114"/>
  <c r="G35" i="114" s="1"/>
  <c r="G33" i="114"/>
  <c r="G32" i="114" s="1"/>
  <c r="G31" i="114"/>
  <c r="G29" i="114"/>
  <c r="G28" i="114" s="1"/>
  <c r="G26" i="114"/>
  <c r="G23" i="114"/>
  <c r="G22" i="114" s="1"/>
  <c r="G21" i="114" s="1"/>
  <c r="G18" i="114" s="1"/>
  <c r="G19" i="114"/>
  <c r="G166" i="114" l="1"/>
  <c r="G188" i="114"/>
  <c r="G187" i="114" s="1"/>
  <c r="G186" i="114" s="1"/>
  <c r="G111" i="114"/>
  <c r="G110" i="114" s="1"/>
  <c r="G109" i="114" s="1"/>
  <c r="G17" i="114"/>
  <c r="G16" i="114" s="1"/>
  <c r="G15" i="114" s="1"/>
  <c r="G73" i="114"/>
  <c r="G69" i="114" s="1"/>
  <c r="G40" i="114" s="1"/>
  <c r="G283" i="114"/>
  <c r="G282" i="114" s="1"/>
  <c r="G153" i="114"/>
  <c r="G152" i="114" s="1"/>
  <c r="G215" i="114"/>
  <c r="G417" i="114"/>
  <c r="G438" i="114"/>
  <c r="G433" i="114"/>
  <c r="G452" i="114"/>
  <c r="G317" i="114"/>
  <c r="G316" i="114" s="1"/>
  <c r="G97" i="114"/>
  <c r="G96" i="114" s="1"/>
  <c r="G95" i="114" s="1"/>
  <c r="G86" i="114" s="1"/>
  <c r="G357" i="114"/>
  <c r="G124" i="114"/>
  <c r="G387" i="114"/>
  <c r="G386" i="114" l="1"/>
  <c r="G385" i="114" s="1"/>
  <c r="G432" i="114"/>
  <c r="G431" i="114" s="1"/>
  <c r="G39" i="114"/>
  <c r="G13" i="114" l="1"/>
  <c r="I173" i="114" l="1"/>
  <c r="I172" i="114" s="1"/>
  <c r="I171" i="114" s="1"/>
  <c r="H173" i="114"/>
  <c r="H172" i="114" s="1"/>
  <c r="H171" i="114" s="1"/>
  <c r="E47" i="116"/>
  <c r="D47" i="116"/>
  <c r="C47" i="116"/>
  <c r="I395" i="114" l="1"/>
  <c r="I468" i="114" l="1"/>
  <c r="I467" i="114" s="1"/>
  <c r="I466" i="114" s="1"/>
  <c r="H468" i="114"/>
  <c r="H467" i="114" s="1"/>
  <c r="H466" i="114" s="1"/>
  <c r="I351" i="114" l="1"/>
  <c r="H351" i="114"/>
  <c r="H350" i="114"/>
  <c r="I348" i="114"/>
  <c r="I347" i="114" s="1"/>
  <c r="H348" i="114"/>
  <c r="H347" i="114" s="1"/>
  <c r="I260" i="114" l="1"/>
  <c r="I259" i="114" s="1"/>
  <c r="H260" i="114"/>
  <c r="H19" i="114"/>
  <c r="I19" i="114"/>
  <c r="H23" i="114"/>
  <c r="H22" i="114" s="1"/>
  <c r="I23" i="114"/>
  <c r="I22" i="114" s="1"/>
  <c r="H26" i="114"/>
  <c r="I26" i="114"/>
  <c r="H29" i="114"/>
  <c r="H28" i="114" s="1"/>
  <c r="I29" i="114"/>
  <c r="I28" i="114" s="1"/>
  <c r="H33" i="114"/>
  <c r="I33" i="114"/>
  <c r="H37" i="114"/>
  <c r="H36" i="114" s="1"/>
  <c r="H35" i="114" s="1"/>
  <c r="I37" i="114"/>
  <c r="I36" i="114" s="1"/>
  <c r="I35" i="114" s="1"/>
  <c r="H43" i="114"/>
  <c r="H42" i="114" s="1"/>
  <c r="H41" i="114" s="1"/>
  <c r="I43" i="114"/>
  <c r="I42" i="114" s="1"/>
  <c r="I41" i="114" s="1"/>
  <c r="H46" i="114"/>
  <c r="H45" i="114" s="1"/>
  <c r="I46" i="114"/>
  <c r="I45" i="114" s="1"/>
  <c r="H50" i="114"/>
  <c r="I50" i="114"/>
  <c r="H54" i="114"/>
  <c r="H53" i="114" s="1"/>
  <c r="I54" i="114"/>
  <c r="I53" i="114" s="1"/>
  <c r="H57" i="114"/>
  <c r="I57" i="114"/>
  <c r="H62" i="114"/>
  <c r="H61" i="114" s="1"/>
  <c r="H60" i="114" s="1"/>
  <c r="H59" i="114" s="1"/>
  <c r="I62" i="114"/>
  <c r="I61" i="114" s="1"/>
  <c r="I60" i="114" s="1"/>
  <c r="I59" i="114" s="1"/>
  <c r="H67" i="114"/>
  <c r="H66" i="114" s="1"/>
  <c r="H65" i="114" s="1"/>
  <c r="H64" i="114" s="1"/>
  <c r="I67" i="114"/>
  <c r="I66" i="114" s="1"/>
  <c r="I65" i="114" s="1"/>
  <c r="I64" i="114" s="1"/>
  <c r="H74" i="114"/>
  <c r="I74" i="114"/>
  <c r="H77" i="114"/>
  <c r="H76" i="114" s="1"/>
  <c r="I77" i="114"/>
  <c r="I76" i="114" s="1"/>
  <c r="H81" i="114"/>
  <c r="H80" i="114" s="1"/>
  <c r="H79" i="114" s="1"/>
  <c r="I81" i="114"/>
  <c r="I80" i="114" s="1"/>
  <c r="I79" i="114" s="1"/>
  <c r="H84" i="114"/>
  <c r="H83" i="114" s="1"/>
  <c r="I84" i="114"/>
  <c r="I83" i="114" s="1"/>
  <c r="H89" i="114"/>
  <c r="I89" i="114"/>
  <c r="H92" i="114"/>
  <c r="H91" i="114" s="1"/>
  <c r="I92" i="114"/>
  <c r="I91" i="114" s="1"/>
  <c r="H100" i="114"/>
  <c r="H99" i="114" s="1"/>
  <c r="H98" i="114" s="1"/>
  <c r="I100" i="114"/>
  <c r="I99" i="114" s="1"/>
  <c r="I98" i="114" s="1"/>
  <c r="H104" i="114"/>
  <c r="H103" i="114" s="1"/>
  <c r="H102" i="114" s="1"/>
  <c r="I104" i="114"/>
  <c r="I103" i="114" s="1"/>
  <c r="I102" i="114" s="1"/>
  <c r="H107" i="114"/>
  <c r="H106" i="114" s="1"/>
  <c r="I107" i="114"/>
  <c r="I106" i="114" s="1"/>
  <c r="H112" i="114"/>
  <c r="I112" i="114"/>
  <c r="H116" i="114"/>
  <c r="H115" i="114" s="1"/>
  <c r="H114" i="114" s="1"/>
  <c r="I116" i="114"/>
  <c r="I115" i="114" s="1"/>
  <c r="I114" i="114" s="1"/>
  <c r="H122" i="114"/>
  <c r="H121" i="114" s="1"/>
  <c r="H120" i="114" s="1"/>
  <c r="H119" i="114" s="1"/>
  <c r="I122" i="114"/>
  <c r="I121" i="114" s="1"/>
  <c r="I120" i="114" s="1"/>
  <c r="I119" i="114" s="1"/>
  <c r="H127" i="114"/>
  <c r="H126" i="114" s="1"/>
  <c r="H125" i="114" s="1"/>
  <c r="I127" i="114"/>
  <c r="I126" i="114" s="1"/>
  <c r="I125" i="114" s="1"/>
  <c r="H131" i="114"/>
  <c r="H130" i="114" s="1"/>
  <c r="H129" i="114" s="1"/>
  <c r="I131" i="114"/>
  <c r="I130" i="114" s="1"/>
  <c r="I129" i="114" s="1"/>
  <c r="H135" i="114"/>
  <c r="H134" i="114" s="1"/>
  <c r="H133" i="114" s="1"/>
  <c r="I135" i="114"/>
  <c r="I134" i="114" s="1"/>
  <c r="I133" i="114" s="1"/>
  <c r="H139" i="114"/>
  <c r="H138" i="114" s="1"/>
  <c r="H137" i="114" s="1"/>
  <c r="I139" i="114"/>
  <c r="I138" i="114" s="1"/>
  <c r="I137" i="114" s="1"/>
  <c r="H146" i="114"/>
  <c r="H145" i="114" s="1"/>
  <c r="H144" i="114" s="1"/>
  <c r="I146" i="114"/>
  <c r="I145" i="114" s="1"/>
  <c r="I144" i="114" s="1"/>
  <c r="H150" i="114"/>
  <c r="H149" i="114" s="1"/>
  <c r="H148" i="114" s="1"/>
  <c r="I150" i="114"/>
  <c r="I149" i="114" s="1"/>
  <c r="I148" i="114" s="1"/>
  <c r="H156" i="114"/>
  <c r="H155" i="114" s="1"/>
  <c r="H154" i="114" s="1"/>
  <c r="I156" i="114"/>
  <c r="I155" i="114" s="1"/>
  <c r="I154" i="114" s="1"/>
  <c r="H160" i="114"/>
  <c r="H159" i="114" s="1"/>
  <c r="H158" i="114" s="1"/>
  <c r="I160" i="114"/>
  <c r="I159" i="114" s="1"/>
  <c r="I158" i="114" s="1"/>
  <c r="H164" i="114"/>
  <c r="H163" i="114" s="1"/>
  <c r="H162" i="114" s="1"/>
  <c r="I164" i="114"/>
  <c r="I163" i="114" s="1"/>
  <c r="I162" i="114" s="1"/>
  <c r="H177" i="114"/>
  <c r="H176" i="114" s="1"/>
  <c r="H175" i="114" s="1"/>
  <c r="H166" i="114" s="1"/>
  <c r="I177" i="114"/>
  <c r="I176" i="114" s="1"/>
  <c r="I175" i="114" s="1"/>
  <c r="I166" i="114" s="1"/>
  <c r="H181" i="114"/>
  <c r="H180" i="114" s="1"/>
  <c r="H179" i="114" s="1"/>
  <c r="I181" i="114"/>
  <c r="I180" i="114" s="1"/>
  <c r="H191" i="114"/>
  <c r="H190" i="114" s="1"/>
  <c r="H189" i="114" s="1"/>
  <c r="H188" i="114" s="1"/>
  <c r="I191" i="114"/>
  <c r="I190" i="114" s="1"/>
  <c r="I189" i="114" s="1"/>
  <c r="H197" i="114"/>
  <c r="H196" i="114" s="1"/>
  <c r="I197" i="114"/>
  <c r="I196" i="114" s="1"/>
  <c r="I188" i="114" s="1"/>
  <c r="H209" i="114"/>
  <c r="H208" i="114" s="1"/>
  <c r="H207" i="114" s="1"/>
  <c r="I209" i="114"/>
  <c r="I208" i="114" s="1"/>
  <c r="I207" i="114" s="1"/>
  <c r="H213" i="114"/>
  <c r="H212" i="114" s="1"/>
  <c r="H211" i="114" s="1"/>
  <c r="I213" i="114"/>
  <c r="I212" i="114" s="1"/>
  <c r="I211" i="114" s="1"/>
  <c r="H218" i="114"/>
  <c r="H217" i="114" s="1"/>
  <c r="H216" i="114" s="1"/>
  <c r="I218" i="114"/>
  <c r="I217" i="114" s="1"/>
  <c r="I216" i="114" s="1"/>
  <c r="H223" i="114"/>
  <c r="I223" i="114"/>
  <c r="H225" i="114"/>
  <c r="I225" i="114"/>
  <c r="H229" i="114"/>
  <c r="H228" i="114" s="1"/>
  <c r="H227" i="114" s="1"/>
  <c r="I229" i="114"/>
  <c r="I228" i="114" s="1"/>
  <c r="I227" i="114" s="1"/>
  <c r="H233" i="114"/>
  <c r="H232" i="114" s="1"/>
  <c r="H231" i="114" s="1"/>
  <c r="I233" i="114"/>
  <c r="I232" i="114" s="1"/>
  <c r="I231" i="114" s="1"/>
  <c r="H238" i="114"/>
  <c r="H237" i="114" s="1"/>
  <c r="H236" i="114" s="1"/>
  <c r="H235" i="114" s="1"/>
  <c r="H220" i="114" s="1"/>
  <c r="I238" i="114"/>
  <c r="I237" i="114" s="1"/>
  <c r="I236" i="114" s="1"/>
  <c r="I235" i="114" s="1"/>
  <c r="H244" i="114"/>
  <c r="H243" i="114" s="1"/>
  <c r="H242" i="114" s="1"/>
  <c r="H241" i="114" s="1"/>
  <c r="H240" i="114" s="1"/>
  <c r="I244" i="114"/>
  <c r="I243" i="114" s="1"/>
  <c r="I242" i="114" s="1"/>
  <c r="I241" i="114" s="1"/>
  <c r="I240" i="114" s="1"/>
  <c r="H248" i="114"/>
  <c r="H247" i="114" s="1"/>
  <c r="I248" i="114"/>
  <c r="I247" i="114" s="1"/>
  <c r="H251" i="114"/>
  <c r="I251" i="114"/>
  <c r="H254" i="114"/>
  <c r="H253" i="114" s="1"/>
  <c r="I254" i="114"/>
  <c r="I253" i="114" s="1"/>
  <c r="H257" i="114"/>
  <c r="I257" i="114"/>
  <c r="H259" i="114"/>
  <c r="H265" i="114"/>
  <c r="H264" i="114" s="1"/>
  <c r="I265" i="114"/>
  <c r="I264" i="114" s="1"/>
  <c r="H269" i="114"/>
  <c r="H268" i="114" s="1"/>
  <c r="H267" i="114" s="1"/>
  <c r="H266" i="114" s="1"/>
  <c r="I269" i="114"/>
  <c r="I268" i="114" s="1"/>
  <c r="I267" i="114" s="1"/>
  <c r="I266" i="114" s="1"/>
  <c r="H274" i="114"/>
  <c r="H273" i="114" s="1"/>
  <c r="H272" i="114" s="1"/>
  <c r="H271" i="114" s="1"/>
  <c r="I274" i="114"/>
  <c r="I273" i="114" s="1"/>
  <c r="I272" i="114" s="1"/>
  <c r="I271" i="114" s="1"/>
  <c r="H280" i="114"/>
  <c r="H279" i="114" s="1"/>
  <c r="H278" i="114" s="1"/>
  <c r="H277" i="114" s="1"/>
  <c r="H276" i="114" s="1"/>
  <c r="I280" i="114"/>
  <c r="I279" i="114" s="1"/>
  <c r="I278" i="114" s="1"/>
  <c r="I277" i="114" s="1"/>
  <c r="I276" i="114" s="1"/>
  <c r="H286" i="114"/>
  <c r="I286" i="114"/>
  <c r="H290" i="114"/>
  <c r="I291" i="114"/>
  <c r="I290" i="114" s="1"/>
  <c r="H294" i="114"/>
  <c r="I294" i="114"/>
  <c r="H299" i="114"/>
  <c r="H298" i="114" s="1"/>
  <c r="H297" i="114" s="1"/>
  <c r="H296" i="114" s="1"/>
  <c r="I299" i="114"/>
  <c r="I298" i="114" s="1"/>
  <c r="I297" i="114" s="1"/>
  <c r="I296" i="114" s="1"/>
  <c r="H304" i="114"/>
  <c r="H303" i="114" s="1"/>
  <c r="H302" i="114" s="1"/>
  <c r="H301" i="114" s="1"/>
  <c r="I304" i="114"/>
  <c r="I303" i="114" s="1"/>
  <c r="I302" i="114" s="1"/>
  <c r="I301" i="114" s="1"/>
  <c r="H309" i="114"/>
  <c r="H308" i="114" s="1"/>
  <c r="H307" i="114" s="1"/>
  <c r="H306" i="114" s="1"/>
  <c r="I309" i="114"/>
  <c r="I308" i="114" s="1"/>
  <c r="I307" i="114" s="1"/>
  <c r="I306" i="114" s="1"/>
  <c r="H314" i="114"/>
  <c r="H313" i="114" s="1"/>
  <c r="H312" i="114" s="1"/>
  <c r="H311" i="114" s="1"/>
  <c r="I314" i="114"/>
  <c r="I313" i="114" s="1"/>
  <c r="I312" i="114" s="1"/>
  <c r="I311" i="114" s="1"/>
  <c r="H321" i="114"/>
  <c r="I321" i="114"/>
  <c r="H323" i="114"/>
  <c r="I323" i="114"/>
  <c r="H327" i="114"/>
  <c r="H326" i="114" s="1"/>
  <c r="H325" i="114" s="1"/>
  <c r="I327" i="114"/>
  <c r="I326" i="114" s="1"/>
  <c r="I325" i="114" s="1"/>
  <c r="H331" i="114"/>
  <c r="H330" i="114" s="1"/>
  <c r="H329" i="114" s="1"/>
  <c r="I331" i="114"/>
  <c r="I330" i="114" s="1"/>
  <c r="I329" i="114" s="1"/>
  <c r="H336" i="114"/>
  <c r="H335" i="114" s="1"/>
  <c r="H334" i="114" s="1"/>
  <c r="H333" i="114" s="1"/>
  <c r="I336" i="114"/>
  <c r="I335" i="114" s="1"/>
  <c r="I334" i="114" s="1"/>
  <c r="I333" i="114" s="1"/>
  <c r="H340" i="114"/>
  <c r="I340" i="114"/>
  <c r="H342" i="114"/>
  <c r="I342" i="114"/>
  <c r="H345" i="114"/>
  <c r="H344" i="114" s="1"/>
  <c r="I345" i="114"/>
  <c r="I344" i="114" s="1"/>
  <c r="H355" i="114"/>
  <c r="H354" i="114" s="1"/>
  <c r="H353" i="114" s="1"/>
  <c r="I355" i="114"/>
  <c r="I354" i="114" s="1"/>
  <c r="I353" i="114" s="1"/>
  <c r="H359" i="114"/>
  <c r="H358" i="114" s="1"/>
  <c r="I359" i="114"/>
  <c r="I358" i="114" s="1"/>
  <c r="H363" i="114"/>
  <c r="H362" i="114" s="1"/>
  <c r="H361" i="114" s="1"/>
  <c r="I363" i="114"/>
  <c r="I362" i="114" s="1"/>
  <c r="I361" i="114" s="1"/>
  <c r="H367" i="114"/>
  <c r="H366" i="114" s="1"/>
  <c r="H365" i="114" s="1"/>
  <c r="I367" i="114"/>
  <c r="I366" i="114" s="1"/>
  <c r="I365" i="114" s="1"/>
  <c r="H370" i="114"/>
  <c r="I370" i="114"/>
  <c r="H373" i="114"/>
  <c r="H372" i="114" s="1"/>
  <c r="H379" i="114"/>
  <c r="H378" i="114" s="1"/>
  <c r="I379" i="114"/>
  <c r="I378" i="114" s="1"/>
  <c r="H383" i="114"/>
  <c r="H382" i="114" s="1"/>
  <c r="H381" i="114" s="1"/>
  <c r="H380" i="114" s="1"/>
  <c r="I383" i="114"/>
  <c r="I382" i="114" s="1"/>
  <c r="I381" i="114" s="1"/>
  <c r="I380" i="114" s="1"/>
  <c r="H390" i="114"/>
  <c r="H389" i="114" s="1"/>
  <c r="H388" i="114" s="1"/>
  <c r="I390" i="114"/>
  <c r="I389" i="114" s="1"/>
  <c r="I388" i="114" s="1"/>
  <c r="H394" i="114"/>
  <c r="H393" i="114" s="1"/>
  <c r="H392" i="114" s="1"/>
  <c r="I394" i="114"/>
  <c r="I393" i="114" s="1"/>
  <c r="I392" i="114" s="1"/>
  <c r="H398" i="114"/>
  <c r="H397" i="114" s="1"/>
  <c r="H396" i="114" s="1"/>
  <c r="I398" i="114"/>
  <c r="I397" i="114" s="1"/>
  <c r="I396" i="114" s="1"/>
  <c r="H402" i="114"/>
  <c r="H401" i="114" s="1"/>
  <c r="H400" i="114" s="1"/>
  <c r="I402" i="114"/>
  <c r="I401" i="114" s="1"/>
  <c r="I400" i="114" s="1"/>
  <c r="H406" i="114"/>
  <c r="H405" i="114" s="1"/>
  <c r="H404" i="114" s="1"/>
  <c r="I406" i="114"/>
  <c r="I405" i="114" s="1"/>
  <c r="I404" i="114" s="1"/>
  <c r="H410" i="114"/>
  <c r="H409" i="114" s="1"/>
  <c r="H408" i="114" s="1"/>
  <c r="I410" i="114"/>
  <c r="I409" i="114" s="1"/>
  <c r="I408" i="114" s="1"/>
  <c r="H419" i="114"/>
  <c r="I419" i="114"/>
  <c r="H423" i="114"/>
  <c r="H422" i="114" s="1"/>
  <c r="I423" i="114"/>
  <c r="I422" i="114" s="1"/>
  <c r="H426" i="114"/>
  <c r="I426" i="114"/>
  <c r="H429" i="114"/>
  <c r="H428" i="114" s="1"/>
  <c r="I429" i="114"/>
  <c r="I428" i="114" s="1"/>
  <c r="H441" i="114"/>
  <c r="H440" i="114" s="1"/>
  <c r="H439" i="114" s="1"/>
  <c r="I441" i="114"/>
  <c r="I440" i="114" s="1"/>
  <c r="I439" i="114" s="1"/>
  <c r="H445" i="114"/>
  <c r="H444" i="114" s="1"/>
  <c r="H443" i="114" s="1"/>
  <c r="I445" i="114"/>
  <c r="I444" i="114" s="1"/>
  <c r="I443" i="114" s="1"/>
  <c r="H450" i="114"/>
  <c r="H449" i="114" s="1"/>
  <c r="H448" i="114" s="1"/>
  <c r="H447" i="114" s="1"/>
  <c r="I450" i="114"/>
  <c r="I449" i="114" s="1"/>
  <c r="I448" i="114" s="1"/>
  <c r="H454" i="114"/>
  <c r="H453" i="114" s="1"/>
  <c r="I454" i="114"/>
  <c r="I453" i="114" s="1"/>
  <c r="H458" i="114"/>
  <c r="I458" i="114"/>
  <c r="H461" i="114"/>
  <c r="H460" i="114" s="1"/>
  <c r="I461" i="114"/>
  <c r="I460" i="114" s="1"/>
  <c r="H464" i="114"/>
  <c r="I464" i="114"/>
  <c r="I447" i="114" l="1"/>
  <c r="I438" i="114"/>
  <c r="H124" i="114"/>
  <c r="H339" i="114"/>
  <c r="H338" i="114" s="1"/>
  <c r="I433" i="114"/>
  <c r="I339" i="114"/>
  <c r="I256" i="114"/>
  <c r="I320" i="114"/>
  <c r="I319" i="114" s="1"/>
  <c r="I318" i="114" s="1"/>
  <c r="H256" i="114"/>
  <c r="I357" i="114"/>
  <c r="H369" i="114"/>
  <c r="H357" i="114" s="1"/>
  <c r="H111" i="114"/>
  <c r="I88" i="114"/>
  <c r="I87" i="114" s="1"/>
  <c r="H32" i="114"/>
  <c r="H31" i="114" s="1"/>
  <c r="I338" i="114"/>
  <c r="H421" i="114"/>
  <c r="H73" i="114"/>
  <c r="H69" i="114" s="1"/>
  <c r="I52" i="114"/>
  <c r="H457" i="114"/>
  <c r="H456" i="114" s="1"/>
  <c r="H52" i="114"/>
  <c r="H49" i="114" s="1"/>
  <c r="H48" i="114" s="1"/>
  <c r="H21" i="114"/>
  <c r="H18" i="114" s="1"/>
  <c r="H17" i="114" s="1"/>
  <c r="I250" i="114"/>
  <c r="I49" i="114"/>
  <c r="I48" i="114" s="1"/>
  <c r="H289" i="114"/>
  <c r="H285" i="114" s="1"/>
  <c r="H284" i="114" s="1"/>
  <c r="H283" i="114" s="1"/>
  <c r="H282" i="114" s="1"/>
  <c r="I153" i="114"/>
  <c r="I152" i="114" s="1"/>
  <c r="H97" i="114"/>
  <c r="H96" i="114" s="1"/>
  <c r="H95" i="114" s="1"/>
  <c r="I421" i="114"/>
  <c r="I418" i="114" s="1"/>
  <c r="I417" i="114" s="1"/>
  <c r="H320" i="114"/>
  <c r="H319" i="114" s="1"/>
  <c r="H318" i="114" s="1"/>
  <c r="I289" i="114"/>
  <c r="I285" i="114" s="1"/>
  <c r="I284" i="114" s="1"/>
  <c r="I283" i="114" s="1"/>
  <c r="I282" i="114" s="1"/>
  <c r="H250" i="114"/>
  <c r="I222" i="114"/>
  <c r="I221" i="114" s="1"/>
  <c r="I220" i="114" s="1"/>
  <c r="H222" i="114"/>
  <c r="H221" i="114" s="1"/>
  <c r="I97" i="114"/>
  <c r="I96" i="114" s="1"/>
  <c r="I95" i="114" s="1"/>
  <c r="I21" i="114"/>
  <c r="I18" i="114" s="1"/>
  <c r="I17" i="114" s="1"/>
  <c r="H387" i="114"/>
  <c r="I457" i="114"/>
  <c r="I456" i="114" s="1"/>
  <c r="H418" i="114"/>
  <c r="H417" i="114" s="1"/>
  <c r="I387" i="114"/>
  <c r="I187" i="114"/>
  <c r="I186" i="114" s="1"/>
  <c r="H187" i="114"/>
  <c r="H186" i="114" s="1"/>
  <c r="H153" i="114"/>
  <c r="H152" i="114" s="1"/>
  <c r="I111" i="114"/>
  <c r="H88" i="114"/>
  <c r="H87" i="114" s="1"/>
  <c r="I73" i="114"/>
  <c r="I69" i="114" s="1"/>
  <c r="I32" i="114"/>
  <c r="I31" i="114" s="1"/>
  <c r="E61" i="116"/>
  <c r="D61" i="116"/>
  <c r="E51" i="116"/>
  <c r="D51" i="116"/>
  <c r="C51" i="116"/>
  <c r="I86" i="114" l="1"/>
  <c r="I452" i="114"/>
  <c r="I432" i="114" s="1"/>
  <c r="I431" i="114" s="1"/>
  <c r="H16" i="114"/>
  <c r="H15" i="114" s="1"/>
  <c r="I317" i="114"/>
  <c r="I316" i="114" s="1"/>
  <c r="H452" i="114"/>
  <c r="H432" i="114" s="1"/>
  <c r="H431" i="114" s="1"/>
  <c r="H317" i="114"/>
  <c r="H316" i="114" s="1"/>
  <c r="H246" i="114"/>
  <c r="H215" i="114" s="1"/>
  <c r="I246" i="114"/>
  <c r="I215" i="114" s="1"/>
  <c r="H110" i="114"/>
  <c r="H109" i="114" s="1"/>
  <c r="H86" i="114"/>
  <c r="I40" i="114"/>
  <c r="H40" i="114"/>
  <c r="I386" i="114"/>
  <c r="I385" i="114" s="1"/>
  <c r="I16" i="114"/>
  <c r="I15" i="114" s="1"/>
  <c r="I109" i="114"/>
  <c r="H386" i="114"/>
  <c r="H385" i="114" s="1"/>
  <c r="C80" i="116"/>
  <c r="C61" i="116"/>
  <c r="C32" i="116"/>
  <c r="C28" i="116"/>
  <c r="C21" i="116"/>
  <c r="C46" i="116" l="1"/>
  <c r="C45" i="116" s="1"/>
  <c r="I39" i="114"/>
  <c r="I13" i="114" s="1"/>
  <c r="H39" i="114"/>
  <c r="H13" i="114" s="1"/>
  <c r="C15" i="116"/>
  <c r="C82" i="116" l="1"/>
  <c r="D80" i="116" l="1"/>
  <c r="D46" i="116"/>
  <c r="D45" i="116" s="1"/>
  <c r="D32" i="116"/>
  <c r="D28" i="116"/>
  <c r="D21" i="116"/>
  <c r="H24" i="121"/>
  <c r="C11" i="115"/>
  <c r="E21" i="116"/>
  <c r="E28" i="116"/>
  <c r="E32" i="116"/>
  <c r="E46" i="116"/>
  <c r="E80" i="116"/>
  <c r="D15" i="116" l="1"/>
  <c r="D82" i="116" s="1"/>
  <c r="E45" i="116"/>
  <c r="E15" i="116"/>
  <c r="E82" i="116" l="1"/>
  <c r="D20" i="125" l="1"/>
</calcChain>
</file>

<file path=xl/sharedStrings.xml><?xml version="1.0" encoding="utf-8"?>
<sst xmlns="http://schemas.openxmlformats.org/spreadsheetml/2006/main" count="4672" uniqueCount="577">
  <si>
    <t>Субвенции на оплату жилищно-коммунальных услуг отдельным категориям граждан</t>
  </si>
  <si>
    <t>Дотации от других бюджетов бюджетной системы Российской Федерации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</si>
  <si>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</si>
  <si>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</t>
  </si>
  <si>
    <t>(тыс. рублей)</t>
  </si>
  <si>
    <t xml:space="preserve">Коды бюджетной классификации  </t>
  </si>
  <si>
    <t xml:space="preserve">      Наименование доходов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</si>
  <si>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</si>
  <si>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</si>
  <si>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</si>
  <si>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</si>
  <si>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Налог на доходы физических лиц</t>
  </si>
  <si>
    <t>1 03 00000 00 0000 000</t>
  </si>
  <si>
    <t>НАЛОГИ НА ТОВАРЫ (РАБОТЫ,  УСЛУГИ), РЕАЛИЗУЕМЫЕ НА ТЕРРИТОРИИ РОССИЙСКОЙ ФЕДЕРАЦИИ</t>
  </si>
  <si>
    <t>1 03 02000 01 0000 110</t>
  </si>
  <si>
    <t xml:space="preserve"> 1 05 00000 00 0000 000</t>
  </si>
  <si>
    <t>НАЛОГИ НА СОВОКУПНЫЙ ДОХОД</t>
  </si>
  <si>
    <t>1 06 00000 00 0000 110</t>
  </si>
  <si>
    <t>НАЛОГИ НА ИМУЩЕСТВО</t>
  </si>
  <si>
    <t>Налог на имущество организаций</t>
  </si>
  <si>
    <t>ГОСУДАРСТВЕННАЯ ПОШЛИНА</t>
  </si>
  <si>
    <t>Код</t>
  </si>
  <si>
    <t xml:space="preserve">Сумма                     </t>
  </si>
  <si>
    <t xml:space="preserve">Бюджетные кредиты от других бюджетов бюджетной системы Российской Федерации </t>
  </si>
  <si>
    <t>01 06 00 00 00 0000 000</t>
  </si>
  <si>
    <t>Иные источники внутреннего финансирования дефицита бюджета</t>
  </si>
  <si>
    <t>Всего</t>
  </si>
  <si>
    <t>244</t>
  </si>
  <si>
    <t>242</t>
  </si>
  <si>
    <t>621</t>
  </si>
  <si>
    <t>Дотации на поддержку мер по обеспечению сбалансированности бюджетов</t>
  </si>
  <si>
    <t>Мероприятия по предупреждению и ликвидации последствий чрезвычайных ситуаций и стихийных бедствий</t>
  </si>
  <si>
    <t>Субвенции</t>
  </si>
  <si>
    <t>530</t>
  </si>
  <si>
    <t>Приложение 14</t>
  </si>
  <si>
    <t>(тыс.рублей)</t>
  </si>
  <si>
    <t>Мин</t>
  </si>
  <si>
    <t>РЗ</t>
  </si>
  <si>
    <t>ПР</t>
  </si>
  <si>
    <t>ЦСР</t>
  </si>
  <si>
    <t>ВР</t>
  </si>
  <si>
    <t>В С Е Г О</t>
  </si>
  <si>
    <t xml:space="preserve">  </t>
  </si>
  <si>
    <t xml:space="preserve">         </t>
  </si>
  <si>
    <t xml:space="preserve">   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</si>
  <si>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</si>
  <si>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</si>
  <si>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</si>
  <si>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1 14 00000 00 0000 000</t>
  </si>
  <si>
    <t>ДОХОДЫ ОТ ПРОДАЖИ МАТЕРИАЛЬНЫХ И НЕМАТЕРИАЛЬНЫХ АКТИВОВ</t>
  </si>
  <si>
    <t xml:space="preserve"> 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</si>
  <si>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</si>
  <si>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</si>
  <si>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</si>
  <si>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</si>
  <si>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</si>
  <si>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</si>
  <si>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</si>
  <si>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Функционирование высшего должностного лица субъекта Российской Федерации и муниципального образования</t>
  </si>
  <si>
    <t>02</t>
  </si>
  <si>
    <t>07</t>
  </si>
  <si>
    <t>Профессиональная подготовка, переподготовка и повышение квалификации</t>
  </si>
  <si>
    <t>05</t>
  </si>
  <si>
    <t>Периодическая печать и издательства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</si>
  <si>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муниципальных предприятий, в том числе казенных) </t>
  </si>
  <si>
    <t>ДОХОДЫ ОТ ОКАЗАНИЯ ПЛАТНЫХ УСЛУГ (РАБОТ) И КОМПЕНСАЦИИ ЗАТРАТ ГОСУДАРСТВА</t>
  </si>
  <si>
    <t>Субвенции бюджетам субъектов Российской Федерации и муниципальных образований</t>
  </si>
  <si>
    <t>№ п/п</t>
  </si>
  <si>
    <t>Другие вопросы в области социальной политики</t>
  </si>
  <si>
    <t>Охрана семьи и детства</t>
  </si>
  <si>
    <t>Сельское хозяйство и рыболовство</t>
  </si>
  <si>
    <t>Наименование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</si>
  <si>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</si>
  <si>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</si>
  <si>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10</t>
  </si>
  <si>
    <t>Другие общегосударственные вопросы</t>
  </si>
  <si>
    <t>13</t>
  </si>
  <si>
    <t>Учреждения по обеспечению хозяйственного обслуживания</t>
  </si>
  <si>
    <t>08</t>
  </si>
  <si>
    <t>Другие вопросы в области национальной экономики</t>
  </si>
  <si>
    <t>12</t>
  </si>
  <si>
    <t>Мобилизационная и вневойсковая подготовка</t>
  </si>
  <si>
    <t>Иные межбюджетные трансферты</t>
  </si>
  <si>
    <t xml:space="preserve">ИТОГО ДОХОДОВ </t>
  </si>
  <si>
    <t xml:space="preserve">Приложение 1 </t>
  </si>
  <si>
    <t>Резервные фонды</t>
  </si>
  <si>
    <t>11</t>
  </si>
  <si>
    <t>Сумма на год</t>
  </si>
  <si>
    <t xml:space="preserve"> 1 09 00000 0 0 0000 000</t>
  </si>
  <si>
    <t>ЗАДОЛЖЕННОСТЬ И ПЕРЕРАСЧЕТЫ ПО ОТМЕНЕННЫМ НАЛОГАМ, СБОРАМ И ИНЫМ ОБЯЗАТЕЛЬНЫМ ПЛАТЕЖАМ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</si>
  <si>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</si>
  <si>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</si>
  <si>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1 11 09000 00 0000 120</t>
  </si>
  <si>
    <t xml:space="preserve"> 1 12 00000 00 0000 000</t>
  </si>
  <si>
    <t xml:space="preserve">ПЛАТЕЖИ ПРИ ПОЛЬЗОВАНИИ ПРИРОДНЫМИ РЕСУРСАМИ </t>
  </si>
  <si>
    <t>Плата за негативное воздействие на окружающую среду</t>
  </si>
  <si>
    <t>14</t>
  </si>
  <si>
    <t>09</t>
  </si>
  <si>
    <t>611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</si>
  <si>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</si>
  <si>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вопросы в области культуры, кинематографии</t>
  </si>
  <si>
    <t>Резервный фонд исполнительного органа государственной власти Республики Тыва</t>
  </si>
  <si>
    <t>Резервные средства</t>
  </si>
  <si>
    <t>870</t>
  </si>
  <si>
    <t>720</t>
  </si>
  <si>
    <t>510</t>
  </si>
  <si>
    <t>511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</si>
  <si>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</si>
  <si>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Социальное обеспечение населения</t>
  </si>
  <si>
    <t>Реализация государственных функций в области социальной политики</t>
  </si>
  <si>
    <t>Другие вопросы в области образования</t>
  </si>
  <si>
    <t>Культура</t>
  </si>
  <si>
    <t>Дотации на выравнивание бюджетной обеспеченности субъектов Российской Федерации и муниципальных образований</t>
  </si>
  <si>
    <t>Субвенции на осуществление государственных полномочий по созданию, организации и обеспечению деятельности административных комиссий</t>
  </si>
  <si>
    <t>Субвенции на предоставление гражданам субсидий на оплату жилого помещения и коммунальных услуг</t>
  </si>
  <si>
    <t>Субвенции на обеспечение выполнения передаваемых государственных полномочий в соответствии с действующим законодательством по расчету предоставления жилищных субсидий гражданам</t>
  </si>
  <si>
    <t>01 0 0000</t>
  </si>
  <si>
    <t>04 0 0000</t>
  </si>
  <si>
    <t>05 0 0000</t>
  </si>
  <si>
    <t>07 0 0000</t>
  </si>
  <si>
    <t>08 0 0000</t>
  </si>
  <si>
    <t>11 0 0000</t>
  </si>
  <si>
    <t>15 0 0000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</si>
  <si>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</si>
  <si>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</si>
  <si>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Оплата жилищно-коммунальных услуг отдельным категориям граждан</t>
  </si>
  <si>
    <t>на 2015 год и на плановый период 2016 и 2017 годов"</t>
  </si>
  <si>
    <t>РАСПРЕДЕЛЕНИЕ БЮДЖЕТНЫХ АССИГНОВАНИЙ НА 2015 ГОД</t>
  </si>
  <si>
    <t>Обеспечение деятельности подведомственных учреждений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</si>
  <si>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</si>
  <si>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600</t>
  </si>
  <si>
    <t>Субсидии бюджетным учреждениям</t>
  </si>
  <si>
    <t>610</t>
  </si>
  <si>
    <t>Закупка товаров, работ и услуг для государственных (муниципальных) нужд</t>
  </si>
  <si>
    <t>200</t>
  </si>
  <si>
    <t>240</t>
  </si>
  <si>
    <t>Социальное обеспечение и иные выплаты населению</t>
  </si>
  <si>
    <t>500</t>
  </si>
  <si>
    <t>Публичные нормативные социальные выплаты гражданам</t>
  </si>
  <si>
    <t>100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</si>
  <si>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</si>
  <si>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</si>
  <si>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</si>
  <si>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</si>
  <si>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850</t>
  </si>
  <si>
    <t>Обслуживание государственного (муниципального) долга</t>
  </si>
  <si>
    <t>700</t>
  </si>
  <si>
    <t>Субсидии автономным учреждениям</t>
  </si>
  <si>
    <t>620</t>
  </si>
  <si>
    <t>"О кожуунном бюджете муниципального района</t>
  </si>
  <si>
    <t>НА РЕАЛИЗАЦИЮ МУНИЦИПАЛЬНЫХ ПРОГРАММ</t>
  </si>
  <si>
    <t>Налог, взимаемый  в связи с применением патентной системы налогооблажения</t>
  </si>
  <si>
    <t>Единый налог на вмененный доход для отдельных видов деятельности</t>
  </si>
  <si>
    <t>Единый сельскохозяйственный налог</t>
  </si>
  <si>
    <t>Доходы от сдачи в аренду имущества</t>
  </si>
  <si>
    <t>Субсидии на долевое финансирование расходов на оплату коммунальных услуг ( в отношении расходов по оплате электрической и тепловой энергии, водоснабжения), приобретение котельно-печного топлива для казенных, бюджетных и автономных учреждений</t>
  </si>
  <si>
    <t>Субсидии на закупку и доставки угля учреждениям расположенных в труднодоступных населенных пунктах</t>
  </si>
  <si>
    <t>Субсидии на оздоровление детей и подростков</t>
  </si>
  <si>
    <t>Субвенции на реализацию Закона Республики Тыва " О предоставлении органам местного самоуправления муниципальных районов и городских округов на территории Республики Тыва субвенций на реализацию общеобразовательных программ в области общего образования</t>
  </si>
  <si>
    <t>Субвенции на реализацию Закона Республики Тыва " О предоставлении органам местного самоуправления муниципальных районов и городских округов на территории Республики Тыва субвенций на реализацию образовательных программ в области дошкольного образования</t>
  </si>
  <si>
    <t>Субвенции на реализацию Закона Республики Тыва " О мерах социальной поддержки ветеранов труда и труженников тыла"</t>
  </si>
  <si>
    <t>Субвенции на реализацию Закона Республики Тыва " О порядке назначения и выплаты ежемесячного пособия на ребенка"</t>
  </si>
  <si>
    <t>Субвенции на реализацию Закона Республики Тыва " О наделении органов местного самоуправления муниципальных районов отдельными государственными полномочиями по расчету и предоставлению дотаций поселениям Республики Тыва за счет средств республиканского бюджета Республики Тыва"</t>
  </si>
  <si>
    <t>Субвенции на осуществление государственных полномочий по установлению запрета на розничную продажу алкогольной продукции в РТ</t>
  </si>
  <si>
    <t>Субвенции на компенсацию части родительской платы за содержание ребенка в муниципальных образовательных учреждениях, реализующих основную образовательную программу дошкольного образования</t>
  </si>
  <si>
    <t>Субвенции на осуществление переданных полномочий по комиссии по делам несовершеннолетних</t>
  </si>
  <si>
    <t>Субвенции на реализацию Закона РТ " О погребении и похоронном деле в РТ"</t>
  </si>
  <si>
    <t>Межбюджетные трансферты, передаваемые бюджетам муниципальных районов из бюджетам поселений  на осуществление части полномочий по решению вопросов местного значения в соответствии заключенным соглашением</t>
  </si>
  <si>
    <t xml:space="preserve"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ликвидацией организаций( прекращение деятельности, полномочий физическими лицами), в соответствии с ФЗ от 19 мая 1995 года " 81-ФЗ" " О государственных пособиях гражданам, имеющим детей" </t>
  </si>
  <si>
    <t>Финансовое управление администрации Тес-Хемского кожууна</t>
  </si>
  <si>
    <t>1 11 05035 05 0000 120</t>
  </si>
  <si>
    <t>1 11 05025 05 0000 120</t>
  </si>
  <si>
    <t>1  14 06013 05 0000 430</t>
  </si>
  <si>
    <t>1 05 02000 00 0000 110</t>
  </si>
  <si>
    <t>01 03 01 00 05 0000 710</t>
  </si>
  <si>
    <t>01 03 01 00 05 0000 810</t>
  </si>
  <si>
    <t>01 06 05 02 05 0000 640</t>
  </si>
  <si>
    <t>01 06 05 02 05 0000 540</t>
  </si>
  <si>
    <t>01 03 00 00 00 0000 000</t>
  </si>
  <si>
    <t>Получение бюджетных кредитов от  других бюджетов бюджетной системы Российской Федерации в валюте Российской Федерации</t>
  </si>
  <si>
    <t>Погашение бюджетных кредитов  от других бюджетов бюджетной системы Российской Федерации в валюте Росссийской Федерации</t>
  </si>
  <si>
    <t>Возврат бюджетных кредитов, предоставленных другим бюджетам бюджетной системы  Российской Федерации из бюджета муниципального района в валюте Российской Федерации</t>
  </si>
  <si>
    <t>Предоставление бюджетных кредитов другим бюджетам Российской Федерации из бюджета муниципального района в валюте Российской Федерации</t>
  </si>
  <si>
    <t>Источники внутреннего финансирования дефицита кожуунного бюджета  на 2015 год</t>
  </si>
  <si>
    <t>Общегосударственные вопросы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</si>
  <si>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</si>
  <si>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услуг</t>
  </si>
  <si>
    <t>Прочая закупка товаров, работ и услуг для государственных (муниципальных) нужд</t>
  </si>
  <si>
    <t>Уплата налогов, сборов, обязательных платежей в бюджетную систему Российской Федерации, взносов и иных платежей</t>
  </si>
  <si>
    <t xml:space="preserve">Резервный фонд исполнительного органа </t>
  </si>
  <si>
    <t>Иные безвозмездные и безвозвратные перечисления</t>
  </si>
  <si>
    <t>Мероприятия по установлению запрета на розничную продажу алкогольной продукции РТ</t>
  </si>
  <si>
    <t>Безвозмездные перечисления бюджетам</t>
  </si>
  <si>
    <t>Перечисления другим бюджетам бюджетной системы</t>
  </si>
  <si>
    <t>Субвенции на осуществление переданных полномочий по созданию, организации и обеспечению деятельности административных комиссий в Республике Тыва</t>
  </si>
  <si>
    <t>Расходы на выплаты 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</si>
  <si>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</si>
  <si>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</si>
  <si>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</si>
  <si>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О0</t>
  </si>
  <si>
    <t>Защита насления и территории от чрезвычайных ситуаций природного и техногенного характера, гражданская оборона</t>
  </si>
  <si>
    <t>О9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</si>
  <si>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</si>
  <si>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экономика</t>
  </si>
  <si>
    <t>Реализация государственных функций в области национальной экономики</t>
  </si>
  <si>
    <t>Мероприятия по землеустройству и землепользования</t>
  </si>
  <si>
    <t>Жилищно-коммунальное хозяйство</t>
  </si>
  <si>
    <t>О5</t>
  </si>
  <si>
    <t>О3</t>
  </si>
  <si>
    <t>Образование</t>
  </si>
  <si>
    <t>О1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</si>
  <si>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</si>
  <si>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Учебные заведения и курсы по переподготовке кадров</t>
  </si>
  <si>
    <t>Переподготовка и повышение квалификации кадров</t>
  </si>
  <si>
    <t>Оздоровление детей</t>
  </si>
  <si>
    <t>Культура и кинематография</t>
  </si>
  <si>
    <t>Социальная политика</t>
  </si>
  <si>
    <t>Меры социальной поддержки населения по публичным нормативным обязательствам</t>
  </si>
  <si>
    <t>Федеральный закон от 12 января 1996 г. № 8-ФЗ "О погребении и похоронном деле"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</si>
  <si>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</si>
  <si>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</si>
  <si>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Обеспечение мер социальной поддержки ветеранов труда и тружеников тыла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</si>
  <si>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</si>
  <si>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Физическая культура и спорт</t>
  </si>
  <si>
    <t>Средства массовой информации</t>
  </si>
  <si>
    <t>Периодические издания, учрежденные органами законодательной и исполнительной власти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</si>
  <si>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</si>
  <si>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</si>
  <si>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</si>
  <si>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 xml:space="preserve">Процентные платежи по государственному долгу </t>
  </si>
  <si>
    <t>Обслуживание государственного (муниципального) долга Республики Тыва</t>
  </si>
  <si>
    <t>Межбюджетные трансферты общего характера бюджетам субъектов Российской Федерации и муниципальных образований</t>
  </si>
  <si>
    <t>Выравнивание бюджетной обеспечености</t>
  </si>
  <si>
    <t>Дотация на выравнивание бюджетной обеспеченности сельских из районного фонда финансовой поддержки</t>
  </si>
  <si>
    <t>Дотации на выравнивание уровня бюджетной обеспеченности субъектов Российской Федерации и муниципальных образований</t>
  </si>
  <si>
    <t>Местный Хурал представителей</t>
  </si>
  <si>
    <t>Администрация Тес-Хемского кожууна</t>
  </si>
  <si>
    <t>Функционирование местных администраций</t>
  </si>
  <si>
    <t>Управление труда и социального развития</t>
  </si>
  <si>
    <t>О98</t>
  </si>
  <si>
    <t>Управление культуры и туризма Тес-Хемского кожууна</t>
  </si>
  <si>
    <t>Пособия, компенсации, меры социальной поддержки населения по публичным нормативным обязательствам</t>
  </si>
  <si>
    <t>Государственное пособие лицам, не подлежащим обязательному социальному страхованию на случай временной нетрудоспособности и в связи с материнством, и лицам, уврленным в связи с ликвидацией организаций</t>
  </si>
  <si>
    <t xml:space="preserve">"О кожуунном бюджете муниципального района </t>
  </si>
  <si>
    <t>ПМП " Предупреждение и ликвидация последствий чрезвычайных ситуаций, реализация мер пожарной безопасности</t>
  </si>
  <si>
    <t>ПМП " Развитие дошкольного образования"</t>
  </si>
  <si>
    <t>ПМП " Развитие общего образования"</t>
  </si>
  <si>
    <t>ПМП " Отдых и оздоровление детей"</t>
  </si>
  <si>
    <t>ПМП " Организация досуга и предоставление услуг организаций культуры"</t>
  </si>
  <si>
    <t>ПМП " Библиотечное обслуживание населения"</t>
  </si>
  <si>
    <t>Муниципальная программа  "Безопасность в Тес-Хемском кожууне"</t>
  </si>
  <si>
    <t>Муниципальная программа  " Создание условий для устойчивого экономического развития"</t>
  </si>
  <si>
    <t>Муниципальная программа  "Содержание и развитие муниципального хозяйства Тес-Хемского кожууна Республики Тыва на 2015-2017 годы""</t>
  </si>
  <si>
    <t>Муниципальная программа  " Развитие образования на 2014-2020 годы""</t>
  </si>
  <si>
    <t>Муниципальная программа " Развитие культуры Тес-Хемского кожууна на 2015-2016 годы""</t>
  </si>
  <si>
    <t>Муниципальная  программа  "Развитие физической культуры и спорта в Тес-Хемском кожууне " на 2015-2016 годы</t>
  </si>
  <si>
    <t>Муниципальная  программа  "Энергосбережение и повышение энергетической эффективности муниципального района " Тес-Хемский кожуун Республики Тыва до 2020 года""</t>
  </si>
  <si>
    <t>Приложение 10</t>
  </si>
  <si>
    <t>РАСПРЕДЕЛЕНИЕ</t>
  </si>
  <si>
    <t>Исполнитель</t>
  </si>
  <si>
    <t>Рз</t>
  </si>
  <si>
    <t>Пр</t>
  </si>
  <si>
    <t>ЦС</t>
  </si>
  <si>
    <t>Вр</t>
  </si>
  <si>
    <t>Наименование программ</t>
  </si>
  <si>
    <t>1</t>
  </si>
  <si>
    <t>2</t>
  </si>
  <si>
    <t>3</t>
  </si>
  <si>
    <t>4</t>
  </si>
  <si>
    <t>5</t>
  </si>
  <si>
    <t>6</t>
  </si>
  <si>
    <t>7</t>
  </si>
  <si>
    <t>8</t>
  </si>
  <si>
    <t>Управление труда</t>
  </si>
  <si>
    <t>капитальные вложения</t>
  </si>
  <si>
    <t>мероприятия</t>
  </si>
  <si>
    <t>Субвенции на реализацию Закона Республики Т ыва"О погребении и похороннем деле в Республике Тыва"</t>
  </si>
  <si>
    <t>Обеспечение равной доступности услуг общественного транспорта для отдельных категорий граждан</t>
  </si>
  <si>
    <t>Обеспечение мер социальной поддержки ветеранов труда и труженников тыла</t>
  </si>
  <si>
    <t>Финансовое управление</t>
  </si>
  <si>
    <t>Компенсация части родительской платы за содержание ребенка муниципальных образовательных учреждениях, реализующих основную общеобразовательную программу дошкольного образования</t>
  </si>
  <si>
    <t>Лимит на 2015 год</t>
  </si>
  <si>
    <t>Государственное пособие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</t>
  </si>
  <si>
    <t>313</t>
  </si>
  <si>
    <t xml:space="preserve">бюджетных ассигнований на исполнение публичных нормативных обязательств на 2015 год </t>
  </si>
  <si>
    <t xml:space="preserve">Акцизы по подакцизным товарам (продукции), производимым на территории Российской Федерации 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</si>
  <si>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</si>
  <si>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</t>
  </si>
  <si>
    <t>Налог, взимаемый  в связи с применением патентной системы налогооблажения, зачисляемый в бюджеты муниципальных районов</t>
  </si>
  <si>
    <t>1 05 02010 02 0000 110</t>
  </si>
  <si>
    <t>1 05 03000 01 0000 110</t>
  </si>
  <si>
    <t>1 05 03010 01 0000 110</t>
  </si>
  <si>
    <t xml:space="preserve"> 1 13 00000 00 0000 000</t>
  </si>
  <si>
    <t xml:space="preserve"> 1 13 01995 05 0000 130</t>
  </si>
  <si>
    <t>Прочие доходы от оказания платных услуг ( работ) получателями средств бюджетов муниципальных районов</t>
  </si>
  <si>
    <t>1  14 00000 00 0000 000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</si>
  <si>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межселенческих территорий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</si>
  <si>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</si>
  <si>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1 16 90050 05 0000 140</t>
  </si>
  <si>
    <t>2 02 04000 00 0000 000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</si>
  <si>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</si>
  <si>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01 03 01 00 00 0000 000</t>
  </si>
  <si>
    <t>01 03 01 00 00 0000 700</t>
  </si>
  <si>
    <t>Аппарат представительного органа муниципального образования</t>
  </si>
  <si>
    <t>Глава муниципального образования</t>
  </si>
  <si>
    <t>Аппарат исполнительного органа муниципального образования</t>
  </si>
  <si>
    <t>Расходы на обеспечение функций исполнительного органа муниципального образования</t>
  </si>
  <si>
    <t>Финансовый орган муниципального образования</t>
  </si>
  <si>
    <t>Расходы на обеспечение функций финансового органа муниципального образования</t>
  </si>
  <si>
    <t>Контрольно-счетный орган</t>
  </si>
  <si>
    <t>Расходы на обеспечение функций контрольно-счетного органа муниципального образования</t>
  </si>
  <si>
    <t xml:space="preserve">Программные расходы </t>
  </si>
  <si>
    <t>Председатель администрации муниципального района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</si>
  <si>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</si>
  <si>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фнукций представительного органа муниципального образования</t>
  </si>
  <si>
    <t>Субвенции на осуществление воинского учета</t>
  </si>
  <si>
    <t>Расходы на выплаты персоналу казенных учреждений</t>
  </si>
  <si>
    <t>Образование и организация деятельности комиссий по делам несовершеннолетних</t>
  </si>
  <si>
    <t>Мероприятия в области поддержки молодых талантов</t>
  </si>
  <si>
    <t xml:space="preserve">Проведение культурно-массовых и спортивных мероприятий </t>
  </si>
  <si>
    <t>041 53 80</t>
  </si>
  <si>
    <t>041 56 07</t>
  </si>
  <si>
    <t>042 56 06</t>
  </si>
  <si>
    <t>042 56 11</t>
  </si>
  <si>
    <t>042 52 50</t>
  </si>
  <si>
    <t>042 56 03</t>
  </si>
  <si>
    <t>042 56 12</t>
  </si>
  <si>
    <t>011 56 09</t>
  </si>
  <si>
    <t>Расходы на обеспечение функций органов местного самоуправления</t>
  </si>
  <si>
    <t>Расходы на выплаты персоналу муниципальных органов</t>
  </si>
  <si>
    <t>Непрограммные направления расходов</t>
  </si>
  <si>
    <t xml:space="preserve">к  Решению Хурала представителей </t>
  </si>
  <si>
    <t xml:space="preserve">к   Решению Хурала представителей </t>
  </si>
  <si>
    <t>Доходы от сдачи в аренду земельных участков</t>
  </si>
  <si>
    <t>97 0 00 76130</t>
  </si>
  <si>
    <t>97 0 00 76100</t>
  </si>
  <si>
    <t>97 0 00 76050</t>
  </si>
  <si>
    <t>99 9 00 51180</t>
  </si>
  <si>
    <t>07 1 04 76090</t>
  </si>
  <si>
    <t>87 2 00 76140</t>
  </si>
  <si>
    <t>01 1 03 76120</t>
  </si>
  <si>
    <t>01 1 00 52500</t>
  </si>
  <si>
    <t>01 1 00 76030</t>
  </si>
  <si>
    <t>10 3 01 76070</t>
  </si>
  <si>
    <t>01 1 01 76060</t>
  </si>
  <si>
    <t>10 3 06 53800</t>
  </si>
  <si>
    <t>01 1 00 76040</t>
  </si>
  <si>
    <t xml:space="preserve"> ВЕДОМСТВЕННАЯ СТРУКТУРА РАСХОДОВ </t>
  </si>
  <si>
    <t>МП "Развитие физической культуры и спорта в Тес-Хемском кожууне на 2017-2019 годы"</t>
  </si>
  <si>
    <t>ПМП "Дополнительное образование и воспитание детей"</t>
  </si>
  <si>
    <t>МП "Реализация молодежной политики в Тес-Хемском кожууне на 2017-2019 годы"</t>
  </si>
  <si>
    <t>Социальные выплаты гражданам, кроме публичных нормативных социальных выплат</t>
  </si>
  <si>
    <t xml:space="preserve">ПМП "Профилактика правонарушений"  </t>
  </si>
  <si>
    <t>ПМП "Противодействие терроризму и экстремизму"</t>
  </si>
  <si>
    <t>ПМП " Развитие дополнительного образования детей"</t>
  </si>
  <si>
    <t>МП " Развитие культуры и туризма в Тес-Хемском кожууне на 2017-2019 годы"</t>
  </si>
  <si>
    <t>Субвенция на компенсацию расходов на оплату жилых помещений,отопления и освещения педагогическими работникам,проживающим и работающим в сельской местности</t>
  </si>
  <si>
    <t>01 1 52 25400</t>
  </si>
  <si>
    <t>01 2 52 25400</t>
  </si>
  <si>
    <t>01 3 52 25400</t>
  </si>
  <si>
    <t>02 1 02 17200</t>
  </si>
  <si>
    <t>02 2 02 17200</t>
  </si>
  <si>
    <t>02 3 02 17200</t>
  </si>
  <si>
    <t>02 4 02 17200</t>
  </si>
  <si>
    <t>03 1 03 07300</t>
  </si>
  <si>
    <t>05 1 52 25700</t>
  </si>
  <si>
    <t>06 1 04 27400</t>
  </si>
  <si>
    <t>06 2 04 27400</t>
  </si>
  <si>
    <t>06 3 04 27400</t>
  </si>
  <si>
    <t>06 4 04 27400</t>
  </si>
  <si>
    <t>09 1 06 17600</t>
  </si>
  <si>
    <t>09 1 06 27600</t>
  </si>
  <si>
    <t>09 1 06 37600</t>
  </si>
  <si>
    <t>94 1 78 50011</t>
  </si>
  <si>
    <t>97 1 79 50011</t>
  </si>
  <si>
    <t>97 1 79 50019</t>
  </si>
  <si>
    <t>97 1 79 60011</t>
  </si>
  <si>
    <t>94 1 79 60011</t>
  </si>
  <si>
    <t>94 1 78 60000</t>
  </si>
  <si>
    <t>94 1 78 60011</t>
  </si>
  <si>
    <t>94 1 78 60019</t>
  </si>
  <si>
    <t>97 1 79 80000</t>
  </si>
  <si>
    <t>97 1 79 80011</t>
  </si>
  <si>
    <t>97 1 79 80019</t>
  </si>
  <si>
    <t>95 1 80 040000</t>
  </si>
  <si>
    <t>95 1 80 040011</t>
  </si>
  <si>
    <t>95 1 80 040019</t>
  </si>
  <si>
    <t>94 1 97 50400</t>
  </si>
  <si>
    <t>95 1 80 40000</t>
  </si>
  <si>
    <t>95 1 80 40011</t>
  </si>
  <si>
    <t>95 1 80 40019</t>
  </si>
  <si>
    <t>94 3 78 70011</t>
  </si>
  <si>
    <t>94 1 09 17016</t>
  </si>
  <si>
    <t>94 1 78 80000</t>
  </si>
  <si>
    <t>94 1 78 80011</t>
  </si>
  <si>
    <t>94 1 78 80019</t>
  </si>
  <si>
    <t>94 1 05 17006</t>
  </si>
  <si>
    <t>94 1 87 77800</t>
  </si>
  <si>
    <t>94 1 87 77900</t>
  </si>
  <si>
    <t>94 1 87 77911</t>
  </si>
  <si>
    <t>94 1 01 47250</t>
  </si>
  <si>
    <t>94 1 01 47020</t>
  </si>
  <si>
    <t>94 1 87 77959</t>
  </si>
  <si>
    <t>96 4 87 80211</t>
  </si>
  <si>
    <t>96 4 87 74559</t>
  </si>
  <si>
    <t>98 1 86 70400</t>
  </si>
  <si>
    <t>98 1 86 70411</t>
  </si>
  <si>
    <t>98 1 86 70419</t>
  </si>
  <si>
    <t>94 1 09 17560</t>
  </si>
  <si>
    <t>97 1 79 50000</t>
  </si>
  <si>
    <t>94 1 78 50000</t>
  </si>
  <si>
    <t>94 1 79 60000</t>
  </si>
  <si>
    <t>95 1 09 27003</t>
  </si>
  <si>
    <t>95 1 02 70010</t>
  </si>
  <si>
    <t>Сумма</t>
  </si>
  <si>
    <t>01 0 00 00000</t>
  </si>
  <si>
    <t>09 0 00 00000</t>
  </si>
  <si>
    <t>10 0 00 00000</t>
  </si>
  <si>
    <t>06 0 00 00000</t>
  </si>
  <si>
    <t>02 0 00 00000</t>
  </si>
  <si>
    <t>03 0 00 00000</t>
  </si>
  <si>
    <t>04 0 00 00000</t>
  </si>
  <si>
    <t>05 0 00 00000</t>
  </si>
  <si>
    <t>08 0 00 00000</t>
  </si>
  <si>
    <t xml:space="preserve"> на 2018 год и на плановый период 2019 и 2020 годов "</t>
  </si>
  <si>
    <t xml:space="preserve"> ПОСТУПЛЕНИЯ ДОХОДОВ, В ТОМ ЧИСЛЕ БЕЗВОЗМЕЗДНЫЕ ПОСТУПЛЕНИЯ, ПОЛУЧАЕМЫЕ ИЗ РЕСПУБЛИКАНСКОГО БЮДЖЕТА  на 2018 год</t>
  </si>
  <si>
    <t xml:space="preserve"> Республики Тыва" на 2018 год и на плановый период 2019 и 2020 годов "</t>
  </si>
  <si>
    <t xml:space="preserve"> Республики Тыва" на 2018 год и на плановый период 2019 и 2020 годов " </t>
  </si>
  <si>
    <t>МП "Обеспечение общественного порядка и противодействие преступности в Тес-Хемском кожууне на 2018-2020 годы"</t>
  </si>
  <si>
    <t>МП " Развитие сельского хозяйства и расширение рынка сельскохозяйственной продукции в Тес-Хемском кожууне на 2018-2020 годы"</t>
  </si>
  <si>
    <t>ПМП "Развитие земельно-имущественных отношений в муниципальном образовании "Тес-Хемский район Республики Тыва" на 2018-2020 годы"</t>
  </si>
  <si>
    <t>Субсидии на создание в общеобразовательных организациях, расположенных в сельской местности , условий для занятий физической культурой и спортом</t>
  </si>
  <si>
    <t>Субвенции на составление (изменение) списков кандитатов в присяжные заседатели федеральных судов общей юрисдикции в Республике Тыва на 2018 год</t>
  </si>
  <si>
    <t>Мероприятие " Развитие мелиоризации земель сельскохозяйственного назначения"</t>
  </si>
  <si>
    <t>Мероприятие " Развитие овцеводства"</t>
  </si>
  <si>
    <t>Мероприятие " Развитие скотоводства"</t>
  </si>
  <si>
    <t>Мероприятие " Устойчивое развитие сельских территорий"</t>
  </si>
  <si>
    <t>Мероприятие " Меры по профилактике злоупотребления наркотиками и их незаконному обороту на 2018-2020 годы"</t>
  </si>
  <si>
    <t>Обеспечение пожарной безопасности</t>
  </si>
  <si>
    <t>02 5 02 17200</t>
  </si>
  <si>
    <t>02 6 02 17200</t>
  </si>
  <si>
    <t>Другие вопросы национальной экономики</t>
  </si>
  <si>
    <t>МП " Обеспечение жильем молодых семей в ТесХемском кожууне на 2017-2019 годы"</t>
  </si>
  <si>
    <t>Софинансирование подпрограммы  " Обеспечение жильем молодых семей"</t>
  </si>
  <si>
    <t>Благоустройство</t>
  </si>
  <si>
    <t>МП " Развитие жилищно-коммунального хозяйства на территории Тес-Хемского кожууна Республики Тыва на 2018-2020 годы"</t>
  </si>
  <si>
    <t>ПМП  " Формирование современной городской среды  муниципального района на территории Тес-Хемского кожууна на 2018-2020 годы"</t>
  </si>
  <si>
    <t>ПМП " Снабжение населения Тес-Хемского кожууна Республики Тыва чистой водопроводной водой на 2018-2020 годы"</t>
  </si>
  <si>
    <t>ПМП" Обеспечение организаций ЖКХ Тес-Хемского кожууна специализированной техникой на 2018-2020 годы"</t>
  </si>
  <si>
    <t>ПМП" Организация полигонов бытовых отходов на территории Тес-Хемского кожууна на 2018-2020 годы"</t>
  </si>
  <si>
    <t>Дорожное хозяйство</t>
  </si>
  <si>
    <t>МП " Развитие транспортной системы на территории Тес-Хемского района Республики Тыва на 2018-2020 годы"</t>
  </si>
  <si>
    <t xml:space="preserve">ПМП " Развитие улично-дорожной сети Тес-Хемского района на 2018-2020 годы" </t>
  </si>
  <si>
    <t xml:space="preserve">ПМП " Организация транспортного обслуживания населения на территории Тес-Хемского кожууна на 2018-2020 годы" </t>
  </si>
  <si>
    <t>03 2 03 07300</t>
  </si>
  <si>
    <t>ПМП " Повышение безопасности дорожного движения на территории Тес-Хемского района на 2018-2020 годы"</t>
  </si>
  <si>
    <t>03 3 03 07300</t>
  </si>
  <si>
    <t>МП" Развитие образования и воспитания в Тес-Хемском кожууне на 2018 и 2020 г.г."</t>
  </si>
  <si>
    <t>07 0 00 00000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</si>
  <si>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</si>
  <si>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</si>
  <si>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</si>
  <si>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Создание условий для занятий физической культурой и спортом</t>
  </si>
  <si>
    <t>Составление списков кандитатов в присяжные заседатели федеральных судов  общей юрисдикции в Республике Тыва на 2018 год</t>
  </si>
  <si>
    <t>МП " Создание благоприятных условий для ведения бизнеса в Тес-Хемском кожууне на 2017-2019 гг."</t>
  </si>
  <si>
    <t>07 1 07 07701</t>
  </si>
  <si>
    <t>08 1 01 76020</t>
  </si>
  <si>
    <t>08 2 01 76020</t>
  </si>
  <si>
    <t>08 3 05 37500</t>
  </si>
  <si>
    <t>08 4 06 75040</t>
  </si>
  <si>
    <t>09 2 05 37500</t>
  </si>
  <si>
    <t>10 1 07 07700</t>
  </si>
  <si>
    <t xml:space="preserve"> </t>
  </si>
  <si>
    <t>2 02 35118 05 0000 151</t>
  </si>
  <si>
    <t xml:space="preserve">Судебная система </t>
  </si>
  <si>
    <t>92 0 00 51200</t>
  </si>
  <si>
    <t>Тес-Хемского кожууна Республики Тыва</t>
  </si>
  <si>
    <t xml:space="preserve">Сумма </t>
  </si>
  <si>
    <t xml:space="preserve">РАСПРЕДЕЛЕНИЕ БЮДЖЕТНЫХ АССИГНОВАНИЙ </t>
  </si>
  <si>
    <t xml:space="preserve">НА РЕАЛИЗАЦИЮ МУНИЦИПАЛЬНЫХ ПРОГРАММ НА 2018 ГОД </t>
  </si>
  <si>
    <t>Приложение № 4</t>
  </si>
  <si>
    <t xml:space="preserve">к  Решению Хурала представителей                            </t>
  </si>
  <si>
    <t>Приложение № 10</t>
  </si>
  <si>
    <t xml:space="preserve">к   Решению Хурала представителей                            </t>
  </si>
  <si>
    <t>Приложение № 12</t>
  </si>
  <si>
    <t>Приложение № 14</t>
  </si>
  <si>
    <t>к   Решению   Хурала   представителей</t>
  </si>
  <si>
    <t>РАСПРЕДЕЛЕНИЕ БЮДЖЕТНЫХ АССИГНОВАНИЙ ПО РАЗДЕЛАМ, ПОДРАЗДЕЛАМ, ЦЕЛЕВЫМ СТАТЬЯМ И ГРУППАМ ВИДОВ РАСХОДОВ КЛАССИФИКАЦИИ РАСХОДОВ БЮДЖЕТА МУНИЦИПАЛЬНОГО РАЙОНА "ТЕС-ХЕМСКИЙ КОЖУУН РЕСПУБЛИКИ ТЫВА" НА 2018 год</t>
  </si>
  <si>
    <t>БЮДЖЕТА МУНИЦИПАЛЬНОГО РАЙОНА "ТЕС-ХЕМСКИЙ КОЖУУН РЕСПУБЛИКИ ТЫВА" НА 2018 ГОД</t>
  </si>
  <si>
    <t xml:space="preserve">"Тес-Хемский кожуун Республики Тыва" </t>
  </si>
  <si>
    <t>от "26"декабря 2017 г. № 83</t>
  </si>
  <si>
    <t>от "26" декабря 2017 г. № 83</t>
  </si>
  <si>
    <t>от "83" декабря 2017 г. № 83</t>
  </si>
  <si>
    <t>1 05 04000 02 0000 110</t>
  </si>
  <si>
    <t>1 05 04020 02 1000 110</t>
  </si>
  <si>
    <t xml:space="preserve">1 01 02010 01 1000 110 </t>
  </si>
  <si>
    <t>1 06 02010 02 0000 110</t>
  </si>
  <si>
    <t>1 08 03000 00 0000 000</t>
  </si>
  <si>
    <t>1 12 01010 01 6000 120</t>
  </si>
  <si>
    <t>2 02 15000 00 0000 151</t>
  </si>
  <si>
    <t>2 02 15001 05 0000 151</t>
  </si>
  <si>
    <t>2 02 15002 05 0000 151</t>
  </si>
  <si>
    <t>2 02 29999 05 0000 151</t>
  </si>
  <si>
    <t>2 02 30000 00 0000 151</t>
  </si>
  <si>
    <t>2 02 30022 05 0000 151</t>
  </si>
  <si>
    <t>2 02 30024 05 0000 151</t>
  </si>
  <si>
    <t>2 02 35380 05 0000 151</t>
  </si>
  <si>
    <t>2 02 20000 00 0000 151</t>
  </si>
  <si>
    <t>2 02 35250 05 0000 151</t>
  </si>
  <si>
    <t xml:space="preserve">"О  внесении изменений в бюджет муниципального района </t>
  </si>
  <si>
    <t xml:space="preserve">" О внесении изменений в бюджет муниципального района "Тес-Хемский кожуун </t>
  </si>
  <si>
    <t xml:space="preserve">           " О внесении изменений в бюджет муниципального района "Тес-Хемский кожуун</t>
  </si>
  <si>
    <t xml:space="preserve">" О внесении в бюджет муниципального района "Тес-Хемский кожуун </t>
  </si>
  <si>
    <t>Бюджет</t>
  </si>
  <si>
    <t>изм ( +,-)</t>
  </si>
  <si>
    <t>изм.(+,-)</t>
  </si>
  <si>
    <t>изм. (+,-)</t>
  </si>
  <si>
    <t>изм. ( +,-)</t>
  </si>
  <si>
    <t>утвержденный бюджет</t>
  </si>
  <si>
    <t>Субвенции на компенсацию расходов на оплату жилых помещений, отопления и освящения педагогическим работникам, проживающими и работающим в сельской местности</t>
  </si>
  <si>
    <t>2 02 35573 05 0000 151</t>
  </si>
  <si>
    <t>Субвенции на выплату ежемесячных пособий на первого ребенка, рожденного с 1 января 2018, в соответствии с Федеральным Законом от 28.12.2017 № 418 ФЗ " О ежемесячных выплатах семьям, имеющим детей" на 2018 год</t>
  </si>
  <si>
    <t>Субсидии на проведение комплексных кадастровых работ в рамках федеральной целевой программы " Развитие единой государственной системы регистрации прав и кадастрового учета недвижимости (2014-2020 годы) на 2018 год</t>
  </si>
  <si>
    <t>Субсидии на поддержку отрасли культуры на 2018 год</t>
  </si>
  <si>
    <t xml:space="preserve">Субсидии на капитальный ремонт и ремонт автомобильных дорог общего пользования населенных пунктов за счет средств Дорожного фонда республики Тыва на 2018 год </t>
  </si>
  <si>
    <t>Субсидии на строительство и реконструкцию локальных систем водоснабжения на 2018 год</t>
  </si>
  <si>
    <t>07 1 04 55730</t>
  </si>
  <si>
    <t>02 1 02L 5110</t>
  </si>
  <si>
    <t>Проведение комплексных кадастровых работ в рамках федеральной целевой программы " Развитие единой государственной системы регистрации прав и кадастрового учета недвижимости (2014-2020 годы0</t>
  </si>
  <si>
    <t>Культура и искусство</t>
  </si>
  <si>
    <t xml:space="preserve">Ежемесячное пособие на первого ребенка, рожденного с 1 января 2018, в соответствии с Федеральным Законом от 28.12.2017 № 418-ФЗ " О ежемесячных выплатах семьям, имеющим детей" на 2018 год </t>
  </si>
  <si>
    <t>Членский взнос на ОСМО</t>
  </si>
  <si>
    <t>Иные межбюджетные ассигнования</t>
  </si>
  <si>
    <t>Уплата иных платежей</t>
  </si>
  <si>
    <t>867 00 0119</t>
  </si>
  <si>
    <t>2 02 25097 05 0000 151</t>
  </si>
  <si>
    <t>2 02 35120 05 0000 151</t>
  </si>
  <si>
    <t>2 02 40014 05 0000 151</t>
  </si>
  <si>
    <t>Субсидии на поддержку культуры</t>
  </si>
  <si>
    <t>091 02 55190</t>
  </si>
  <si>
    <t>Субсидии на реализацию мероприятий по обеспечению жильем молодых семей на 2018 год</t>
  </si>
  <si>
    <t>2 02 25519 05 0000 151</t>
  </si>
  <si>
    <t>202 20051 05 0000 151</t>
  </si>
  <si>
    <t>202 25497 05 0000 151</t>
  </si>
  <si>
    <t>Созддание условий для развития туризма</t>
  </si>
  <si>
    <t>Создание условий для развития туризма</t>
  </si>
  <si>
    <t>2 02 19999 05 0000 151</t>
  </si>
  <si>
    <t>Прочие дотации бюджетам муниципальных районов</t>
  </si>
  <si>
    <t>Грант Главы Республики Тыва</t>
  </si>
  <si>
    <t>941 05 00590</t>
  </si>
  <si>
    <t>02 2 02L 5110</t>
  </si>
  <si>
    <t>04 5 02L 4970</t>
  </si>
  <si>
    <t>08 2 02 L0970</t>
  </si>
  <si>
    <t>091 02 L5190</t>
  </si>
  <si>
    <t>Субсидии бюджетным учреждениям на иные цели</t>
  </si>
  <si>
    <t>Субсидии юридическим лицам, индивидуальным предпринимателям, физическим лицам-производителям товаров, работ и услуг</t>
  </si>
  <si>
    <t>Субсидии на финансовое обеспечение затрат в связи с производством</t>
  </si>
  <si>
    <t>06 2 04 75030</t>
  </si>
  <si>
    <t>Субсидии на строительство и реконструкцию локальных систем водоснабжения</t>
  </si>
  <si>
    <t>Бюджетные инвестиции</t>
  </si>
  <si>
    <t>Капитальные вложения в объекты государственной (муниципальной) собственности</t>
  </si>
  <si>
    <t>04 5 021 7200</t>
  </si>
  <si>
    <t>Управление образования Тес-Хемского кожууна</t>
  </si>
  <si>
    <t>Приложение  № 16</t>
  </si>
  <si>
    <t>к  Решению Хурала представителей</t>
  </si>
  <si>
    <t>Таблица 1</t>
  </si>
  <si>
    <t xml:space="preserve"> на 2018 год дотаций на выравнивание бюджетной обеспеченности бюджетам сельских поселений</t>
  </si>
  <si>
    <t xml:space="preserve">Наименование </t>
  </si>
  <si>
    <t>Администрация сумона Чыргаланды</t>
  </si>
  <si>
    <t>Администрация сумона Берт-Даг</t>
  </si>
  <si>
    <t>Администрация сумона Кызыл-Чыраа</t>
  </si>
  <si>
    <t>Администрация сумона О-Шынаа</t>
  </si>
  <si>
    <t>Администрация сумона У-Шынаа</t>
  </si>
  <si>
    <t>Администрация сумона Шуурмак</t>
  </si>
  <si>
    <t>Итого</t>
  </si>
  <si>
    <t>"О внесении изменений в бюджет муниципального района "Тес-Хемский кожуун</t>
  </si>
  <si>
    <t xml:space="preserve">                                     Республики Тыва" на 2018 год и на плановый период 2019 и 2020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</si>
</sst>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_р_._-;\-* #,##0.00_р_._-;_-* &quot;-&quot;??_р_._-;_-@_-"/>
    <numFmt numFmtId="165" formatCode="_(* #,##0.00_);_(* \(#,##0.00\);_(* &quot;-&quot;??_);_(@_)"/>
    <numFmt numFmtId="166" formatCode="[$-F800]dddd\,\ mmmm\ dd\,\ yyyy"/>
    <numFmt numFmtId="167" formatCode="#,##0.0_ ;[Red]\-#,##0.0\ "/>
    <numFmt numFmtId="168" formatCode="#,##0.0"/>
    <numFmt numFmtId="169" formatCode="0.0%"/>
    <numFmt numFmtId="170" formatCode="&quot;Да&quot;;&quot;Да&quot;;&quot;Нет&quot;"/>
    <numFmt numFmtId="171" formatCode="_(* #,##0.0_);_(* \(#,##0.0\);_(* &quot;-&quot;??_);_(@_)"/>
    <numFmt numFmtId="172" formatCode="_-* #,##0_р_._-;\-* #,##0_р_._-;_-* &quot;-&quot;??_р_._-;_-@_-"/>
    <numFmt numFmtId="173" formatCode="_-* #,##0.0_р_._-;\-* #,##0.0_р_._-;_-* &quot;-&quot;??_р_._-;_-@_-"/>
    <numFmt numFmtId="174" formatCode="0.0"/>
  </numFmts>
  <fonts count="7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1"/>
      <name val="Times New Roman Cyr"/>
      <family val="1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 CYR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1"/>
      <color indexed="8"/>
      <name val="Times New Roman"/>
      <family val="1"/>
      <charset val="204"/>
    </font>
    <font>
      <i/>
      <sz val="11"/>
      <name val="Arial"/>
      <family val="2"/>
      <charset val="204"/>
    </font>
    <font>
      <b/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8"/>
      <name val="Arial"/>
      <family val="2"/>
      <charset val="204"/>
    </font>
    <font>
      <b/>
      <i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8"/>
      <name val="Arial"/>
      <family val="2"/>
      <charset val="204"/>
    </font>
    <font>
      <b/>
      <sz val="8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7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44" fillId="0" borderId="0"/>
    <xf numFmtId="0" fontId="68" fillId="0" borderId="0"/>
    <xf numFmtId="0" fontId="49" fillId="0" borderId="0"/>
    <xf numFmtId="0" fontId="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4" fontId="49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96">
    <xf numFmtId="0" fontId="0" fillId="0" borderId="0" xfId="0"/>
    <xf numFmtId="0" fontId="4" fillId="0" borderId="0" xfId="41" applyFont="1" applyFill="1"/>
    <xf numFmtId="0" fontId="8" fillId="0" borderId="0" xfId="0" applyFont="1" applyFill="1" applyAlignment="1">
      <alignment horizontal="right"/>
    </xf>
    <xf numFmtId="0" fontId="3" fillId="0" borderId="10" xfId="45" applyFont="1" applyFill="1" applyBorder="1" applyAlignment="1">
      <alignment horizontal="center" vertical="center" wrapText="1"/>
    </xf>
    <xf numFmtId="0" fontId="4" fillId="0" borderId="0" xfId="45" applyFont="1" applyFill="1"/>
    <xf numFmtId="166" fontId="4" fillId="0" borderId="0" xfId="45" applyNumberFormat="1" applyFont="1" applyFill="1"/>
    <xf numFmtId="0" fontId="3" fillId="0" borderId="0" xfId="45" applyFont="1" applyFill="1"/>
    <xf numFmtId="0" fontId="4" fillId="0" borderId="0" xfId="45" applyFont="1" applyFill="1" applyAlignment="1">
      <alignment horizontal="right"/>
    </xf>
    <xf numFmtId="0" fontId="4" fillId="0" borderId="10" xfId="45" applyFont="1" applyFill="1" applyBorder="1" applyAlignment="1">
      <alignment horizontal="center" vertical="top" wrapText="1"/>
    </xf>
    <xf numFmtId="0" fontId="4" fillId="0" borderId="11" xfId="45" applyFont="1" applyFill="1" applyBorder="1" applyAlignment="1">
      <alignment horizontal="center"/>
    </xf>
    <xf numFmtId="0" fontId="4" fillId="0" borderId="10" xfId="45" applyFont="1" applyFill="1" applyBorder="1" applyAlignment="1">
      <alignment horizontal="center"/>
    </xf>
    <xf numFmtId="0" fontId="10" fillId="0" borderId="0" xfId="45" applyFont="1" applyFill="1"/>
    <xf numFmtId="0" fontId="11" fillId="0" borderId="0" xfId="45" applyFont="1" applyFill="1" applyBorder="1" applyAlignment="1">
      <alignment horizontal="center" vertical="top" wrapText="1"/>
    </xf>
    <xf numFmtId="0" fontId="3" fillId="0" borderId="0" xfId="45" applyFont="1" applyFill="1" applyAlignment="1">
      <alignment vertical="top" wrapText="1"/>
    </xf>
    <xf numFmtId="0" fontId="2" fillId="0" borderId="0" xfId="45" applyFont="1" applyFill="1" applyBorder="1" applyAlignment="1">
      <alignment horizontal="center" vertical="top" wrapText="1"/>
    </xf>
    <xf numFmtId="0" fontId="4" fillId="0" borderId="0" xfId="45" applyFont="1" applyFill="1" applyAlignment="1">
      <alignment vertical="top" wrapText="1"/>
    </xf>
    <xf numFmtId="0" fontId="12" fillId="0" borderId="0" xfId="45" applyFont="1" applyFill="1" applyBorder="1" applyAlignment="1">
      <alignment vertical="top" wrapText="1"/>
    </xf>
    <xf numFmtId="3" fontId="11" fillId="0" borderId="0" xfId="45" applyNumberFormat="1" applyFont="1" applyFill="1" applyBorder="1" applyAlignment="1">
      <alignment horizontal="center" vertical="top" wrapText="1"/>
    </xf>
    <xf numFmtId="0" fontId="6" fillId="0" borderId="0" xfId="45" applyFont="1" applyFill="1" applyBorder="1" applyAlignment="1">
      <alignment vertical="top" wrapText="1"/>
    </xf>
    <xf numFmtId="0" fontId="6" fillId="0" borderId="0" xfId="45" applyFont="1" applyFill="1" applyBorder="1" applyAlignment="1">
      <alignment horizontal="justify" vertical="top" wrapText="1"/>
    </xf>
    <xf numFmtId="0" fontId="4" fillId="0" borderId="0" xfId="40" applyFont="1" applyFill="1" applyBorder="1" applyAlignment="1">
      <alignment vertical="top" wrapText="1"/>
    </xf>
    <xf numFmtId="0" fontId="16" fillId="0" borderId="0" xfId="40" applyFont="1" applyFill="1" applyBorder="1" applyAlignment="1">
      <alignment vertical="top" wrapText="1"/>
    </xf>
    <xf numFmtId="0" fontId="3" fillId="0" borderId="0" xfId="45" applyFont="1" applyFill="1" applyBorder="1" applyAlignment="1">
      <alignment horizontal="center" vertical="top" wrapText="1"/>
    </xf>
    <xf numFmtId="0" fontId="4" fillId="0" borderId="0" xfId="45" applyFont="1" applyFill="1" applyAlignment="1">
      <alignment horizontal="justify"/>
    </xf>
    <xf numFmtId="0" fontId="5" fillId="0" borderId="0" xfId="44"/>
    <xf numFmtId="0" fontId="7" fillId="0" borderId="0" xfId="44" applyFont="1" applyAlignment="1">
      <alignment horizontal="right"/>
    </xf>
    <xf numFmtId="0" fontId="3" fillId="0" borderId="12" xfId="45" applyFont="1" applyFill="1" applyBorder="1" applyAlignment="1">
      <alignment horizontal="center" vertical="center" wrapText="1"/>
    </xf>
    <xf numFmtId="0" fontId="20" fillId="0" borderId="13" xfId="44" applyFont="1" applyBorder="1" applyAlignment="1">
      <alignment horizontal="left" vertical="center" wrapText="1"/>
    </xf>
    <xf numFmtId="0" fontId="4" fillId="0" borderId="14" xfId="44" applyFont="1" applyBorder="1" applyAlignment="1">
      <alignment horizontal="center" vertical="center"/>
    </xf>
    <xf numFmtId="0" fontId="8" fillId="0" borderId="13" xfId="44" applyFont="1" applyFill="1" applyBorder="1" applyAlignment="1">
      <alignment vertical="center" wrapText="1"/>
    </xf>
    <xf numFmtId="0" fontId="22" fillId="0" borderId="0" xfId="44" applyFont="1"/>
    <xf numFmtId="0" fontId="8" fillId="0" borderId="13" xfId="44" applyFont="1" applyBorder="1" applyAlignment="1">
      <alignment horizontal="justify"/>
    </xf>
    <xf numFmtId="49" fontId="9" fillId="0" borderId="15" xfId="44" applyNumberFormat="1" applyFont="1" applyBorder="1" applyAlignment="1">
      <alignment horizontal="center" vertical="top"/>
    </xf>
    <xf numFmtId="0" fontId="19" fillId="0" borderId="16" xfId="44" applyFont="1" applyBorder="1" applyAlignment="1">
      <alignment horizontal="center" vertical="top" wrapText="1"/>
    </xf>
    <xf numFmtId="0" fontId="23" fillId="0" borderId="0" xfId="44" applyFont="1" applyBorder="1" applyAlignment="1">
      <alignment vertical="top"/>
    </xf>
    <xf numFmtId="0" fontId="23" fillId="0" borderId="0" xfId="44" applyFont="1" applyBorder="1" applyAlignment="1">
      <alignment horizontal="justify" vertical="top" wrapText="1"/>
    </xf>
    <xf numFmtId="0" fontId="5" fillId="0" borderId="0" xfId="44" applyBorder="1"/>
    <xf numFmtId="0" fontId="5" fillId="0" borderId="0" xfId="44" applyFont="1" applyBorder="1" applyAlignment="1">
      <alignment horizontal="right"/>
    </xf>
    <xf numFmtId="0" fontId="5" fillId="0" borderId="0" xfId="44" applyFont="1" applyAlignment="1">
      <alignment horizontal="right"/>
    </xf>
    <xf numFmtId="0" fontId="4" fillId="0" borderId="14" xfId="44" applyFont="1" applyFill="1" applyBorder="1" applyAlignment="1">
      <alignment horizontal="center" vertical="center"/>
    </xf>
    <xf numFmtId="0" fontId="21" fillId="0" borderId="13" xfId="44" applyFont="1" applyBorder="1" applyAlignment="1">
      <alignment horizontal="left" vertical="center" wrapText="1"/>
    </xf>
    <xf numFmtId="0" fontId="18" fillId="0" borderId="0" xfId="44" applyFont="1" applyAlignment="1">
      <alignment horizontal="center" wrapText="1"/>
    </xf>
    <xf numFmtId="168" fontId="4" fillId="0" borderId="17" xfId="44" applyNumberFormat="1" applyFont="1" applyFill="1" applyBorder="1" applyAlignment="1">
      <alignment horizontal="center" vertical="center"/>
    </xf>
    <xf numFmtId="168" fontId="3" fillId="0" borderId="17" xfId="44" applyNumberFormat="1" applyFont="1" applyBorder="1" applyAlignment="1">
      <alignment horizontal="center" vertical="center"/>
    </xf>
    <xf numFmtId="168" fontId="4" fillId="0" borderId="17" xfId="44" applyNumberFormat="1" applyFont="1" applyBorder="1" applyAlignment="1">
      <alignment horizontal="center" vertical="center"/>
    </xf>
    <xf numFmtId="168" fontId="7" fillId="0" borderId="17" xfId="44" applyNumberFormat="1" applyFont="1" applyBorder="1" applyAlignment="1">
      <alignment horizontal="center" vertical="center"/>
    </xf>
    <xf numFmtId="168" fontId="42" fillId="0" borderId="18" xfId="44" applyNumberFormat="1" applyFont="1" applyBorder="1" applyAlignment="1">
      <alignment horizontal="center" vertical="center"/>
    </xf>
    <xf numFmtId="168" fontId="5" fillId="0" borderId="0" xfId="44" applyNumberFormat="1"/>
    <xf numFmtId="169" fontId="5" fillId="0" borderId="0" xfId="44" applyNumberFormat="1"/>
    <xf numFmtId="168" fontId="5" fillId="0" borderId="0" xfId="44" applyNumberFormat="1" applyFont="1" applyAlignment="1">
      <alignment horizontal="right"/>
    </xf>
    <xf numFmtId="0" fontId="4" fillId="0" borderId="0" xfId="45" applyFont="1" applyFill="1" applyBorder="1" applyAlignment="1">
      <alignment horizontal="justify" wrapText="1"/>
    </xf>
    <xf numFmtId="173" fontId="4" fillId="0" borderId="0" xfId="45" applyNumberFormat="1" applyFont="1" applyFill="1" applyAlignment="1">
      <alignment horizontal="right"/>
    </xf>
    <xf numFmtId="167" fontId="4" fillId="0" borderId="0" xfId="45" applyNumberFormat="1" applyFont="1" applyFill="1"/>
    <xf numFmtId="0" fontId="70" fillId="0" borderId="0" xfId="36" applyFont="1"/>
    <xf numFmtId="0" fontId="70" fillId="0" borderId="0" xfId="36" applyFont="1" applyAlignment="1">
      <alignment wrapText="1" shrinkToFit="1"/>
    </xf>
    <xf numFmtId="0" fontId="70" fillId="0" borderId="0" xfId="36" applyFont="1" applyFill="1"/>
    <xf numFmtId="0" fontId="12" fillId="0" borderId="19" xfId="36" applyNumberFormat="1" applyFont="1" applyFill="1" applyBorder="1" applyAlignment="1">
      <alignment horizontal="right" vertical="center" wrapText="1"/>
    </xf>
    <xf numFmtId="0" fontId="46" fillId="0" borderId="0" xfId="36" applyNumberFormat="1" applyFont="1" applyFill="1" applyBorder="1" applyAlignment="1">
      <alignment horizontal="left" vertical="center" wrapText="1" shrinkToFit="1"/>
    </xf>
    <xf numFmtId="168" fontId="46" fillId="0" borderId="0" xfId="36" applyNumberFormat="1" applyFont="1" applyFill="1" applyBorder="1" applyAlignment="1">
      <alignment horizontal="right" vertical="center" wrapText="1"/>
    </xf>
    <xf numFmtId="0" fontId="71" fillId="0" borderId="0" xfId="36" applyFont="1" applyFill="1"/>
    <xf numFmtId="168" fontId="12" fillId="0" borderId="0" xfId="36" applyNumberFormat="1" applyFont="1" applyFill="1" applyBorder="1" applyAlignment="1">
      <alignment horizontal="right" vertical="center" wrapText="1"/>
    </xf>
    <xf numFmtId="0" fontId="12" fillId="0" borderId="0" xfId="36" applyNumberFormat="1" applyFont="1" applyFill="1" applyBorder="1" applyAlignment="1">
      <alignment horizontal="left" vertical="center" wrapText="1" shrinkToFit="1"/>
    </xf>
    <xf numFmtId="0" fontId="12" fillId="0" borderId="0" xfId="36" applyNumberFormat="1" applyFont="1" applyFill="1" applyBorder="1" applyAlignment="1">
      <alignment horizontal="center" vertical="center" wrapText="1"/>
    </xf>
    <xf numFmtId="0" fontId="4" fillId="0" borderId="0" xfId="36" applyFont="1" applyFill="1" applyAlignment="1">
      <alignment horizontal="center"/>
    </xf>
    <xf numFmtId="0" fontId="4" fillId="0" borderId="0" xfId="36" applyFont="1" applyFill="1" applyAlignment="1"/>
    <xf numFmtId="172" fontId="3" fillId="0" borderId="0" xfId="55" applyNumberFormat="1" applyFont="1" applyFill="1" applyBorder="1" applyAlignment="1">
      <alignment horizontal="center" vertical="center" wrapText="1"/>
    </xf>
    <xf numFmtId="172" fontId="4" fillId="0" borderId="0" xfId="55" applyNumberFormat="1" applyFont="1" applyFill="1" applyBorder="1" applyAlignment="1">
      <alignment horizontal="center" vertical="center" wrapText="1"/>
    </xf>
    <xf numFmtId="172" fontId="12" fillId="0" borderId="0" xfId="55" applyNumberFormat="1" applyFont="1" applyFill="1" applyBorder="1" applyAlignment="1">
      <alignment horizontal="center" vertical="center" wrapText="1"/>
    </xf>
    <xf numFmtId="172" fontId="6" fillId="0" borderId="0" xfId="55" applyNumberFormat="1" applyFont="1" applyFill="1" applyBorder="1" applyAlignment="1">
      <alignment horizontal="center" vertical="center" wrapText="1"/>
    </xf>
    <xf numFmtId="0" fontId="13" fillId="0" borderId="0" xfId="36" applyFont="1" applyFill="1" applyAlignment="1">
      <alignment horizontal="center" vertical="top" wrapText="1"/>
    </xf>
    <xf numFmtId="0" fontId="12" fillId="0" borderId="0" xfId="36" applyFont="1" applyFill="1" applyAlignment="1">
      <alignment vertical="top" wrapText="1"/>
    </xf>
    <xf numFmtId="0" fontId="6" fillId="0" borderId="0" xfId="36" applyFont="1" applyFill="1" applyAlignment="1">
      <alignment horizontal="justify" vertical="top" wrapText="1"/>
    </xf>
    <xf numFmtId="167" fontId="3" fillId="0" borderId="0" xfId="36" applyNumberFormat="1" applyFont="1" applyFill="1" applyAlignment="1">
      <alignment horizontal="right" vertical="center"/>
    </xf>
    <xf numFmtId="0" fontId="3" fillId="0" borderId="0" xfId="36" applyFont="1" applyFill="1"/>
    <xf numFmtId="167" fontId="4" fillId="0" borderId="0" xfId="36" applyNumberFormat="1" applyFont="1" applyFill="1" applyAlignment="1">
      <alignment horizontal="right" vertical="center"/>
    </xf>
    <xf numFmtId="167" fontId="4" fillId="0" borderId="0" xfId="36" applyNumberFormat="1" applyFont="1" applyFill="1"/>
    <xf numFmtId="0" fontId="4" fillId="0" borderId="0" xfId="36" applyFont="1" applyFill="1"/>
    <xf numFmtId="0" fontId="15" fillId="0" borderId="0" xfId="36" applyFont="1" applyFill="1" applyAlignment="1">
      <alignment vertical="top" wrapText="1"/>
    </xf>
    <xf numFmtId="167" fontId="16" fillId="0" borderId="0" xfId="36" applyNumberFormat="1" applyFont="1" applyFill="1" applyAlignment="1">
      <alignment horizontal="right" vertical="center"/>
    </xf>
    <xf numFmtId="0" fontId="16" fillId="0" borderId="0" xfId="36" applyFont="1" applyFill="1"/>
    <xf numFmtId="0" fontId="24" fillId="0" borderId="0" xfId="36" applyFont="1" applyAlignment="1">
      <alignment horizontal="center" vertical="top" wrapText="1"/>
    </xf>
    <xf numFmtId="0" fontId="24" fillId="0" borderId="0" xfId="36" applyFont="1" applyAlignment="1">
      <alignment horizontal="justify" vertical="top" wrapText="1"/>
    </xf>
    <xf numFmtId="0" fontId="12" fillId="0" borderId="0" xfId="36" applyFont="1" applyFill="1" applyAlignment="1">
      <alignment vertical="center" wrapText="1"/>
    </xf>
    <xf numFmtId="0" fontId="15" fillId="0" borderId="0" xfId="36" applyFont="1" applyFill="1" applyAlignment="1">
      <alignment vertical="center" wrapText="1"/>
    </xf>
    <xf numFmtId="0" fontId="24" fillId="0" borderId="0" xfId="36" applyFont="1" applyAlignment="1">
      <alignment horizontal="justify" vertical="top"/>
    </xf>
    <xf numFmtId="0" fontId="4" fillId="0" borderId="0" xfId="36" applyFont="1" applyAlignment="1">
      <alignment vertical="top" wrapText="1"/>
    </xf>
    <xf numFmtId="0" fontId="24" fillId="0" borderId="0" xfId="36" applyFont="1"/>
    <xf numFmtId="0" fontId="45" fillId="0" borderId="0" xfId="36" applyFont="1"/>
    <xf numFmtId="173" fontId="3" fillId="0" borderId="0" xfId="55" applyNumberFormat="1" applyFont="1" applyFill="1" applyBorder="1" applyAlignment="1">
      <alignment horizontal="center" vertical="center" wrapText="1"/>
    </xf>
    <xf numFmtId="0" fontId="12" fillId="0" borderId="12" xfId="36" applyNumberFormat="1" applyFont="1" applyFill="1" applyBorder="1" applyAlignment="1">
      <alignment horizontal="center" vertical="center" wrapText="1" shrinkToFit="1"/>
    </xf>
    <xf numFmtId="0" fontId="12" fillId="0" borderId="12" xfId="36" applyNumberFormat="1" applyFont="1" applyFill="1" applyBorder="1" applyAlignment="1">
      <alignment horizontal="center" vertical="center" wrapText="1"/>
    </xf>
    <xf numFmtId="168" fontId="12" fillId="25" borderId="0" xfId="0" applyNumberFormat="1" applyFont="1" applyFill="1" applyBorder="1" applyAlignment="1">
      <alignment horizontal="left" vertical="center" wrapText="1"/>
    </xf>
    <xf numFmtId="0" fontId="15" fillId="25" borderId="0" xfId="36" applyNumberFormat="1" applyFont="1" applyFill="1" applyBorder="1" applyAlignment="1">
      <alignment horizontal="center" vertical="center" wrapText="1"/>
    </xf>
    <xf numFmtId="168" fontId="12" fillId="25" borderId="0" xfId="0" applyNumberFormat="1" applyFont="1" applyFill="1" applyBorder="1" applyAlignment="1">
      <alignment horizontal="right" vertical="center" wrapText="1"/>
    </xf>
    <xf numFmtId="168" fontId="4" fillId="25" borderId="0" xfId="0" applyNumberFormat="1" applyFont="1" applyFill="1" applyBorder="1" applyAlignment="1">
      <alignment horizontal="right" vertical="center" wrapText="1"/>
    </xf>
    <xf numFmtId="0" fontId="44" fillId="0" borderId="0" xfId="0" applyFont="1"/>
    <xf numFmtId="0" fontId="12" fillId="0" borderId="0" xfId="0" applyFont="1" applyFill="1" applyAlignment="1">
      <alignment vertical="top" wrapText="1"/>
    </xf>
    <xf numFmtId="0" fontId="4" fillId="0" borderId="0" xfId="0" applyFont="1" applyAlignment="1">
      <alignment wrapText="1"/>
    </xf>
    <xf numFmtId="0" fontId="21" fillId="0" borderId="13" xfId="44" applyFont="1" applyBorder="1" applyAlignment="1">
      <alignment vertical="top" wrapText="1"/>
    </xf>
    <xf numFmtId="0" fontId="51" fillId="0" borderId="0" xfId="0" applyNumberFormat="1" applyFont="1" applyFill="1" applyBorder="1" applyAlignment="1">
      <alignment horizontal="left" vertical="center" wrapText="1"/>
    </xf>
    <xf numFmtId="168" fontId="51" fillId="0" borderId="0" xfId="0" applyNumberFormat="1" applyFont="1" applyFill="1" applyBorder="1" applyAlignment="1">
      <alignment horizontal="right" vertical="center" wrapText="1"/>
    </xf>
    <xf numFmtId="0" fontId="51" fillId="0" borderId="0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Fill="1" applyBorder="1" applyAlignment="1">
      <alignment horizontal="left" vertical="center" wrapText="1"/>
    </xf>
    <xf numFmtId="0" fontId="50" fillId="0" borderId="0" xfId="0" applyNumberFormat="1" applyFont="1" applyFill="1" applyBorder="1" applyAlignment="1">
      <alignment horizontal="center" vertical="center" wrapText="1"/>
    </xf>
    <xf numFmtId="168" fontId="47" fillId="0" borderId="0" xfId="0" applyNumberFormat="1" applyFont="1" applyFill="1" applyBorder="1" applyAlignment="1">
      <alignment horizontal="right" vertical="center" wrapText="1"/>
    </xf>
    <xf numFmtId="168" fontId="50" fillId="0" borderId="0" xfId="0" applyNumberFormat="1" applyFont="1" applyFill="1" applyBorder="1" applyAlignment="1">
      <alignment horizontal="right" vertical="center" wrapText="1"/>
    </xf>
    <xf numFmtId="0" fontId="52" fillId="0" borderId="0" xfId="0" applyNumberFormat="1" applyFont="1" applyFill="1" applyBorder="1" applyAlignment="1">
      <alignment horizontal="left" vertical="center" wrapText="1"/>
    </xf>
    <xf numFmtId="0" fontId="52" fillId="0" borderId="0" xfId="0" applyNumberFormat="1" applyFont="1" applyFill="1" applyBorder="1" applyAlignment="1">
      <alignment horizontal="center" vertical="center" wrapText="1"/>
    </xf>
    <xf numFmtId="168" fontId="52" fillId="0" borderId="0" xfId="0" applyNumberFormat="1" applyFont="1" applyFill="1" applyBorder="1" applyAlignment="1">
      <alignment horizontal="right" vertical="center" wrapText="1"/>
    </xf>
    <xf numFmtId="0" fontId="47" fillId="0" borderId="0" xfId="0" applyNumberFormat="1" applyFont="1" applyFill="1" applyBorder="1" applyAlignment="1">
      <alignment horizontal="left" vertical="center" wrapText="1"/>
    </xf>
    <xf numFmtId="0" fontId="47" fillId="0" borderId="0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horizontal="left" vertical="center" wrapText="1"/>
    </xf>
    <xf numFmtId="0" fontId="54" fillId="0" borderId="0" xfId="0" applyFont="1"/>
    <xf numFmtId="0" fontId="55" fillId="0" borderId="0" xfId="0" applyNumberFormat="1" applyFont="1" applyFill="1" applyBorder="1" applyAlignment="1">
      <alignment horizontal="left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168" fontId="0" fillId="0" borderId="0" xfId="0" applyNumberFormat="1"/>
    <xf numFmtId="0" fontId="13" fillId="0" borderId="0" xfId="0" applyNumberFormat="1" applyFont="1" applyFill="1" applyBorder="1" applyAlignment="1">
      <alignment horizontal="left" vertical="center" wrapText="1"/>
    </xf>
    <xf numFmtId="0" fontId="5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Fill="1" applyAlignment="1"/>
    <xf numFmtId="0" fontId="11" fillId="0" borderId="0" xfId="43" applyFont="1" applyFill="1" applyAlignment="1">
      <alignment horizontal="center" vertical="center" wrapText="1"/>
    </xf>
    <xf numFmtId="0" fontId="11" fillId="0" borderId="0" xfId="43" applyFont="1" applyFill="1" applyAlignment="1">
      <alignment wrapText="1"/>
    </xf>
    <xf numFmtId="0" fontId="2" fillId="0" borderId="12" xfId="43" applyFont="1" applyFill="1" applyBorder="1" applyAlignment="1">
      <alignment horizontal="center" vertical="center" wrapText="1"/>
    </xf>
    <xf numFmtId="165" fontId="2" fillId="0" borderId="12" xfId="5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43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/>
    <xf numFmtId="0" fontId="11" fillId="0" borderId="12" xfId="0" applyFont="1" applyFill="1" applyBorder="1" applyAlignment="1">
      <alignment horizontal="center" vertical="center"/>
    </xf>
    <xf numFmtId="0" fontId="2" fillId="0" borderId="12" xfId="43" applyFont="1" applyFill="1" applyBorder="1" applyAlignment="1">
      <alignment horizontal="center" vertical="top" wrapText="1"/>
    </xf>
    <xf numFmtId="0" fontId="11" fillId="0" borderId="12" xfId="43" applyFont="1" applyFill="1" applyBorder="1" applyAlignment="1">
      <alignment vertical="top" wrapText="1"/>
    </xf>
    <xf numFmtId="0" fontId="11" fillId="0" borderId="12" xfId="43" applyFont="1" applyFill="1" applyBorder="1" applyAlignment="1">
      <alignment horizontal="center" vertical="top" wrapText="1"/>
    </xf>
    <xf numFmtId="168" fontId="11" fillId="0" borderId="12" xfId="43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/>
    <xf numFmtId="0" fontId="11" fillId="0" borderId="12" xfId="43" applyFont="1" applyFill="1" applyBorder="1" applyAlignment="1">
      <alignment horizontal="right" vertical="top" wrapText="1"/>
    </xf>
    <xf numFmtId="0" fontId="13" fillId="0" borderId="12" xfId="0" applyFont="1" applyFill="1" applyBorder="1" applyAlignment="1">
      <alignment vertical="center" wrapText="1"/>
    </xf>
    <xf numFmtId="171" fontId="2" fillId="0" borderId="12" xfId="51" applyNumberFormat="1" applyFont="1" applyFill="1" applyBorder="1" applyAlignment="1">
      <alignment vertical="center"/>
    </xf>
    <xf numFmtId="0" fontId="2" fillId="0" borderId="12" xfId="43" applyFont="1" applyFill="1" applyBorder="1" applyAlignment="1">
      <alignment vertical="top" wrapText="1"/>
    </xf>
    <xf numFmtId="0" fontId="2" fillId="0" borderId="12" xfId="42" applyFont="1" applyFill="1" applyBorder="1" applyAlignment="1">
      <alignment vertical="center" wrapText="1"/>
    </xf>
    <xf numFmtId="171" fontId="2" fillId="0" borderId="12" xfId="51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49" fontId="11" fillId="0" borderId="12" xfId="43" applyNumberFormat="1" applyFont="1" applyFill="1" applyBorder="1" applyAlignment="1">
      <alignment horizontal="center" vertical="center" wrapText="1"/>
    </xf>
    <xf numFmtId="49" fontId="11" fillId="0" borderId="12" xfId="43" applyNumberFormat="1" applyFont="1" applyFill="1" applyBorder="1" applyAlignment="1">
      <alignment vertical="center" wrapText="1"/>
    </xf>
    <xf numFmtId="0" fontId="11" fillId="0" borderId="12" xfId="42" applyFont="1" applyFill="1" applyBorder="1" applyAlignment="1">
      <alignment vertical="center" wrapText="1"/>
    </xf>
    <xf numFmtId="171" fontId="11" fillId="0" borderId="12" xfId="51" applyNumberFormat="1" applyFont="1" applyFill="1" applyBorder="1" applyAlignment="1">
      <alignment vertical="center"/>
    </xf>
    <xf numFmtId="0" fontId="4" fillId="0" borderId="0" xfId="45" applyFont="1" applyFill="1" applyAlignment="1">
      <alignment horizontal="left" wrapText="1"/>
    </xf>
    <xf numFmtId="0" fontId="57" fillId="0" borderId="0" xfId="0" applyNumberFormat="1" applyFont="1" applyFill="1" applyBorder="1" applyAlignment="1">
      <alignment horizontal="left" vertical="center" wrapText="1"/>
    </xf>
    <xf numFmtId="0" fontId="57" fillId="0" borderId="0" xfId="0" applyNumberFormat="1" applyFont="1" applyFill="1" applyBorder="1" applyAlignment="1">
      <alignment horizontal="center" vertical="center" wrapText="1"/>
    </xf>
    <xf numFmtId="168" fontId="57" fillId="0" borderId="0" xfId="0" applyNumberFormat="1" applyFont="1" applyFill="1" applyBorder="1" applyAlignment="1">
      <alignment horizontal="right" vertical="center" wrapText="1"/>
    </xf>
    <xf numFmtId="0" fontId="58" fillId="0" borderId="0" xfId="0" applyFont="1"/>
    <xf numFmtId="168" fontId="58" fillId="0" borderId="0" xfId="0" applyNumberFormat="1" applyFont="1"/>
    <xf numFmtId="168" fontId="59" fillId="0" borderId="0" xfId="0" applyNumberFormat="1" applyFont="1" applyFill="1" applyBorder="1" applyAlignment="1">
      <alignment horizontal="right" vertical="center" wrapText="1"/>
    </xf>
    <xf numFmtId="0" fontId="59" fillId="0" borderId="0" xfId="0" applyNumberFormat="1" applyFont="1" applyFill="1" applyBorder="1" applyAlignment="1">
      <alignment horizontal="left" vertical="center" wrapText="1"/>
    </xf>
    <xf numFmtId="0" fontId="60" fillId="0" borderId="0" xfId="0" applyFont="1"/>
    <xf numFmtId="0" fontId="61" fillId="0" borderId="0" xfId="0" applyFont="1"/>
    <xf numFmtId="0" fontId="62" fillId="0" borderId="0" xfId="0" applyFont="1" applyAlignment="1">
      <alignment horizontal="center" wrapText="1" shrinkToFit="1"/>
    </xf>
    <xf numFmtId="0" fontId="62" fillId="0" borderId="0" xfId="0" applyFont="1" applyAlignment="1">
      <alignment wrapText="1" shrinkToFit="1"/>
    </xf>
    <xf numFmtId="0" fontId="13" fillId="0" borderId="0" xfId="0" applyNumberFormat="1" applyFont="1" applyFill="1" applyBorder="1" applyAlignment="1">
      <alignment vertical="center" wrapText="1" shrinkToFit="1"/>
    </xf>
    <xf numFmtId="0" fontId="62" fillId="0" borderId="0" xfId="0" applyFont="1"/>
    <xf numFmtId="49" fontId="47" fillId="0" borderId="0" xfId="0" applyNumberFormat="1" applyFont="1" applyFill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3" fontId="47" fillId="0" borderId="0" xfId="0" applyNumberFormat="1" applyFont="1" applyFill="1" applyBorder="1" applyAlignment="1">
      <alignment horizontal="center" vertical="center" wrapText="1"/>
    </xf>
    <xf numFmtId="168" fontId="55" fillId="24" borderId="0" xfId="0" applyNumberFormat="1" applyFont="1" applyFill="1" applyBorder="1" applyAlignment="1">
      <alignment horizontal="right" vertical="center" wrapText="1"/>
    </xf>
    <xf numFmtId="168" fontId="6" fillId="24" borderId="0" xfId="0" applyNumberFormat="1" applyFont="1" applyFill="1" applyBorder="1" applyAlignment="1">
      <alignment horizontal="right" vertical="center" wrapText="1"/>
    </xf>
    <xf numFmtId="0" fontId="50" fillId="0" borderId="0" xfId="0" applyNumberFormat="1" applyFont="1" applyFill="1" applyBorder="1" applyAlignment="1">
      <alignment vertical="center" wrapText="1" shrinkToFit="1"/>
    </xf>
    <xf numFmtId="0" fontId="47" fillId="0" borderId="0" xfId="0" applyNumberFormat="1" applyFont="1" applyFill="1" applyBorder="1" applyAlignment="1">
      <alignment vertical="top" wrapText="1" shrinkToFit="1"/>
    </xf>
    <xf numFmtId="0" fontId="52" fillId="26" borderId="0" xfId="0" applyNumberFormat="1" applyFont="1" applyFill="1" applyBorder="1" applyAlignment="1">
      <alignment horizontal="left" vertical="center" wrapText="1"/>
    </xf>
    <xf numFmtId="0" fontId="52" fillId="26" borderId="0" xfId="0" applyNumberFormat="1" applyFont="1" applyFill="1" applyBorder="1" applyAlignment="1">
      <alignment horizontal="center" vertical="center" wrapText="1"/>
    </xf>
    <xf numFmtId="168" fontId="52" fillId="26" borderId="0" xfId="0" applyNumberFormat="1" applyFont="1" applyFill="1" applyBorder="1" applyAlignment="1">
      <alignment horizontal="right" vertical="center" wrapText="1"/>
    </xf>
    <xf numFmtId="49" fontId="52" fillId="26" borderId="0" xfId="0" applyNumberFormat="1" applyFont="1" applyFill="1" applyBorder="1" applyAlignment="1">
      <alignment horizontal="center" vertical="center" wrapText="1"/>
    </xf>
    <xf numFmtId="0" fontId="64" fillId="0" borderId="0" xfId="0" applyNumberFormat="1" applyFont="1" applyFill="1" applyBorder="1" applyAlignment="1">
      <alignment horizontal="left" vertical="center" wrapText="1"/>
    </xf>
    <xf numFmtId="0" fontId="65" fillId="0" borderId="0" xfId="0" applyFont="1"/>
    <xf numFmtId="0" fontId="64" fillId="0" borderId="0" xfId="0" applyNumberFormat="1" applyFont="1" applyFill="1" applyBorder="1" applyAlignment="1">
      <alignment horizontal="center" vertical="center" wrapText="1"/>
    </xf>
    <xf numFmtId="168" fontId="64" fillId="0" borderId="0" xfId="0" applyNumberFormat="1" applyFont="1" applyFill="1" applyBorder="1" applyAlignment="1">
      <alignment horizontal="right" vertical="center" wrapText="1"/>
    </xf>
    <xf numFmtId="0" fontId="66" fillId="0" borderId="0" xfId="0" applyNumberFormat="1" applyFont="1" applyFill="1" applyBorder="1" applyAlignment="1">
      <alignment horizontal="left" vertical="center" wrapText="1"/>
    </xf>
    <xf numFmtId="49" fontId="64" fillId="0" borderId="0" xfId="0" applyNumberFormat="1" applyFont="1" applyFill="1" applyBorder="1" applyAlignment="1">
      <alignment horizontal="center" vertical="center" wrapText="1"/>
    </xf>
    <xf numFmtId="0" fontId="67" fillId="0" borderId="0" xfId="0" applyNumberFormat="1" applyFont="1" applyFill="1" applyBorder="1" applyAlignment="1">
      <alignment horizontal="center" vertical="center" wrapText="1"/>
    </xf>
    <xf numFmtId="0" fontId="51" fillId="26" borderId="0" xfId="0" applyNumberFormat="1" applyFont="1" applyFill="1" applyBorder="1" applyAlignment="1">
      <alignment horizontal="left" vertical="center" wrapText="1"/>
    </xf>
    <xf numFmtId="0" fontId="51" fillId="26" borderId="0" xfId="0" applyNumberFormat="1" applyFont="1" applyFill="1" applyBorder="1" applyAlignment="1">
      <alignment horizontal="center" vertical="center" wrapText="1"/>
    </xf>
    <xf numFmtId="168" fontId="51" fillId="26" borderId="0" xfId="0" applyNumberFormat="1" applyFont="1" applyFill="1" applyBorder="1" applyAlignment="1">
      <alignment horizontal="right" vertical="center" wrapText="1"/>
    </xf>
    <xf numFmtId="0" fontId="64" fillId="26" borderId="0" xfId="0" applyNumberFormat="1" applyFont="1" applyFill="1" applyBorder="1" applyAlignment="1">
      <alignment horizontal="center" vertical="center" wrapText="1"/>
    </xf>
    <xf numFmtId="0" fontId="5" fillId="0" borderId="0" xfId="44" applyFont="1"/>
    <xf numFmtId="0" fontId="2" fillId="0" borderId="0" xfId="45" applyFont="1" applyFill="1"/>
    <xf numFmtId="0" fontId="2" fillId="0" borderId="0" xfId="44" applyFont="1" applyAlignment="1">
      <alignment horizontal="right"/>
    </xf>
    <xf numFmtId="0" fontId="13" fillId="0" borderId="0" xfId="0" applyNumberFormat="1" applyFont="1" applyFill="1" applyBorder="1" applyAlignment="1">
      <alignment horizontal="center" vertical="center" wrapText="1" shrinkToFit="1"/>
    </xf>
    <xf numFmtId="0" fontId="13" fillId="0" borderId="0" xfId="0" applyNumberFormat="1" applyFont="1" applyFill="1" applyBorder="1" applyAlignment="1">
      <alignment horizontal="right" vertical="center" wrapText="1" shrinkToFit="1"/>
    </xf>
    <xf numFmtId="0" fontId="44" fillId="0" borderId="0" xfId="0" applyFont="1" applyAlignment="1">
      <alignment horizontal="right"/>
    </xf>
    <xf numFmtId="0" fontId="0" fillId="0" borderId="0" xfId="0" applyFill="1"/>
    <xf numFmtId="168" fontId="46" fillId="0" borderId="0" xfId="0" applyNumberFormat="1" applyFont="1" applyFill="1" applyBorder="1" applyAlignment="1">
      <alignment horizontal="right" vertical="center" wrapText="1"/>
    </xf>
    <xf numFmtId="0" fontId="4" fillId="0" borderId="20" xfId="45" applyFont="1" applyFill="1" applyBorder="1" applyAlignment="1">
      <alignment horizontal="center"/>
    </xf>
    <xf numFmtId="0" fontId="4" fillId="0" borderId="21" xfId="45" applyFont="1" applyFill="1" applyBorder="1" applyAlignment="1">
      <alignment horizontal="center"/>
    </xf>
    <xf numFmtId="0" fontId="47" fillId="26" borderId="0" xfId="0" applyNumberFormat="1" applyFont="1" applyFill="1" applyBorder="1" applyAlignment="1">
      <alignment horizontal="center" vertical="center" wrapText="1"/>
    </xf>
    <xf numFmtId="0" fontId="67" fillId="0" borderId="0" xfId="0" applyNumberFormat="1" applyFont="1" applyFill="1" applyBorder="1" applyAlignment="1">
      <alignment horizontal="left" vertical="center" wrapText="1"/>
    </xf>
    <xf numFmtId="49" fontId="67" fillId="0" borderId="0" xfId="0" applyNumberFormat="1" applyFont="1" applyFill="1" applyBorder="1" applyAlignment="1">
      <alignment horizontal="center" vertical="center" wrapText="1"/>
    </xf>
    <xf numFmtId="168" fontId="67" fillId="0" borderId="0" xfId="0" applyNumberFormat="1" applyFont="1" applyFill="1" applyBorder="1" applyAlignment="1">
      <alignment horizontal="right" vertical="center" wrapText="1"/>
    </xf>
    <xf numFmtId="0" fontId="24" fillId="0" borderId="0" xfId="36" applyFont="1" applyFill="1" applyAlignment="1">
      <alignment horizontal="center" vertical="top"/>
    </xf>
    <xf numFmtId="0" fontId="24" fillId="0" borderId="0" xfId="36" applyFont="1" applyFill="1"/>
    <xf numFmtId="2" fontId="24" fillId="0" borderId="0" xfId="36" applyNumberFormat="1" applyFont="1" applyFill="1"/>
    <xf numFmtId="0" fontId="2" fillId="0" borderId="0" xfId="45" applyFont="1" applyFill="1" applyBorder="1" applyAlignment="1">
      <alignment horizontal="center" vertical="center" wrapText="1"/>
    </xf>
    <xf numFmtId="0" fontId="14" fillId="0" borderId="0" xfId="45" applyFont="1" applyFill="1" applyBorder="1" applyAlignment="1">
      <alignment horizontal="center" vertical="center" wrapText="1"/>
    </xf>
    <xf numFmtId="0" fontId="11" fillId="0" borderId="0" xfId="45" applyFont="1" applyFill="1" applyBorder="1" applyAlignment="1">
      <alignment horizontal="center" vertical="center" wrapText="1"/>
    </xf>
    <xf numFmtId="0" fontId="13" fillId="0" borderId="0" xfId="36" applyFont="1" applyFill="1" applyAlignment="1">
      <alignment horizontal="center" vertical="center" wrapText="1"/>
    </xf>
    <xf numFmtId="0" fontId="48" fillId="0" borderId="0" xfId="36" applyFont="1" applyFill="1" applyAlignment="1">
      <alignment horizontal="center" vertical="center" wrapText="1"/>
    </xf>
    <xf numFmtId="49" fontId="51" fillId="26" borderId="0" xfId="0" applyNumberFormat="1" applyFont="1" applyFill="1" applyBorder="1" applyAlignment="1">
      <alignment horizontal="center" vertical="center" wrapText="1"/>
    </xf>
    <xf numFmtId="0" fontId="3" fillId="0" borderId="0" xfId="45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47" fillId="26" borderId="0" xfId="0" applyNumberFormat="1" applyFont="1" applyFill="1" applyBorder="1" applyAlignment="1">
      <alignment horizontal="left" vertical="center" wrapText="1"/>
    </xf>
    <xf numFmtId="168" fontId="47" fillId="26" borderId="0" xfId="0" applyNumberFormat="1" applyFont="1" applyFill="1" applyBorder="1" applyAlignment="1">
      <alignment horizontal="right" vertical="center" wrapText="1"/>
    </xf>
    <xf numFmtId="0" fontId="50" fillId="26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47" fillId="25" borderId="0" xfId="0" applyNumberFormat="1" applyFont="1" applyFill="1" applyBorder="1" applyAlignment="1">
      <alignment horizontal="left" vertical="center" wrapText="1"/>
    </xf>
    <xf numFmtId="0" fontId="47" fillId="25" borderId="0" xfId="0" applyNumberFormat="1" applyFont="1" applyFill="1" applyBorder="1" applyAlignment="1">
      <alignment horizontal="center" vertical="center" wrapText="1"/>
    </xf>
    <xf numFmtId="0" fontId="50" fillId="25" borderId="0" xfId="0" applyNumberFormat="1" applyFont="1" applyFill="1" applyBorder="1" applyAlignment="1">
      <alignment horizontal="center" vertical="center" wrapText="1"/>
    </xf>
    <xf numFmtId="168" fontId="47" fillId="25" borderId="0" xfId="0" applyNumberFormat="1" applyFont="1" applyFill="1" applyBorder="1" applyAlignment="1">
      <alignment horizontal="right" vertical="center" wrapText="1"/>
    </xf>
    <xf numFmtId="0" fontId="0" fillId="25" borderId="0" xfId="0" applyFill="1"/>
    <xf numFmtId="0" fontId="13" fillId="0" borderId="0" xfId="0" applyNumberFormat="1" applyFont="1" applyFill="1" applyBorder="1" applyAlignment="1">
      <alignment vertical="center" wrapText="1"/>
    </xf>
    <xf numFmtId="0" fontId="13" fillId="0" borderId="0" xfId="0" applyNumberFormat="1" applyFont="1" applyFill="1" applyBorder="1" applyAlignment="1">
      <alignment horizontal="right" vertical="center" wrapText="1" shrinkToFit="1"/>
    </xf>
    <xf numFmtId="0" fontId="2" fillId="0" borderId="0" xfId="0" applyFont="1" applyAlignment="1">
      <alignment horizontal="right"/>
    </xf>
    <xf numFmtId="0" fontId="2" fillId="0" borderId="0" xfId="44" applyFont="1" applyAlignment="1">
      <alignment horizontal="right"/>
    </xf>
    <xf numFmtId="49" fontId="51" fillId="0" borderId="0" xfId="0" applyNumberFormat="1" applyFont="1" applyFill="1" applyBorder="1" applyAlignment="1">
      <alignment horizontal="center" vertical="center" wrapText="1"/>
    </xf>
    <xf numFmtId="0" fontId="50" fillId="28" borderId="0" xfId="0" applyNumberFormat="1" applyFont="1" applyFill="1" applyBorder="1" applyAlignment="1">
      <alignment horizontal="center" vertical="center" wrapText="1"/>
    </xf>
    <xf numFmtId="0" fontId="50" fillId="24" borderId="0" xfId="0" applyNumberFormat="1" applyFont="1" applyFill="1" applyBorder="1" applyAlignment="1">
      <alignment horizontal="center" vertical="center" wrapText="1"/>
    </xf>
    <xf numFmtId="0" fontId="6" fillId="24" borderId="0" xfId="0" applyNumberFormat="1" applyFont="1" applyFill="1" applyBorder="1" applyAlignment="1">
      <alignment horizontal="left" vertical="center" wrapText="1"/>
    </xf>
    <xf numFmtId="0" fontId="51" fillId="24" borderId="0" xfId="0" applyNumberFormat="1" applyFont="1" applyFill="1" applyBorder="1" applyAlignment="1">
      <alignment horizontal="center" vertical="center" wrapText="1"/>
    </xf>
    <xf numFmtId="0" fontId="47" fillId="24" borderId="0" xfId="0" applyNumberFormat="1" applyFont="1" applyFill="1" applyBorder="1" applyAlignment="1">
      <alignment horizontal="center" vertical="center" wrapText="1"/>
    </xf>
    <xf numFmtId="168" fontId="52" fillId="24" borderId="0" xfId="0" applyNumberFormat="1" applyFont="1" applyFill="1" applyBorder="1" applyAlignment="1">
      <alignment horizontal="right" vertical="center" wrapText="1"/>
    </xf>
    <xf numFmtId="0" fontId="52" fillId="28" borderId="0" xfId="0" applyNumberFormat="1" applyFont="1" applyFill="1" applyBorder="1" applyAlignment="1">
      <alignment horizontal="center" vertical="center" wrapText="1"/>
    </xf>
    <xf numFmtId="0" fontId="58" fillId="28" borderId="0" xfId="0" applyFont="1" applyFill="1"/>
    <xf numFmtId="168" fontId="72" fillId="28" borderId="0" xfId="0" applyNumberFormat="1" applyFont="1" applyFill="1"/>
    <xf numFmtId="0" fontId="52" fillId="27" borderId="0" xfId="0" applyNumberFormat="1" applyFont="1" applyFill="1" applyBorder="1" applyAlignment="1">
      <alignment horizontal="center" vertical="center" wrapText="1"/>
    </xf>
    <xf numFmtId="0" fontId="47" fillId="27" borderId="0" xfId="0" applyNumberFormat="1" applyFont="1" applyFill="1" applyBorder="1" applyAlignment="1">
      <alignment horizontal="center" vertical="center" wrapText="1"/>
    </xf>
    <xf numFmtId="0" fontId="73" fillId="0" borderId="0" xfId="0" applyNumberFormat="1" applyFont="1" applyFill="1" applyBorder="1" applyAlignment="1">
      <alignment horizontal="center" vertical="center" wrapText="1"/>
    </xf>
    <xf numFmtId="0" fontId="3" fillId="24" borderId="0" xfId="0" applyNumberFormat="1" applyFont="1" applyFill="1" applyBorder="1" applyAlignment="1">
      <alignment horizontal="left" vertical="center" wrapText="1"/>
    </xf>
    <xf numFmtId="0" fontId="3" fillId="24" borderId="0" xfId="0" applyNumberFormat="1" applyFont="1" applyFill="1" applyBorder="1" applyAlignment="1">
      <alignment horizontal="center" vertical="center" wrapText="1"/>
    </xf>
    <xf numFmtId="0" fontId="12" fillId="24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44" applyFont="1"/>
    <xf numFmtId="0" fontId="8" fillId="0" borderId="0" xfId="0" applyFont="1"/>
    <xf numFmtId="0" fontId="18" fillId="0" borderId="0" xfId="0" applyFont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/>
    </xf>
    <xf numFmtId="0" fontId="4" fillId="0" borderId="29" xfId="0" applyFont="1" applyBorder="1" applyAlignment="1"/>
    <xf numFmtId="168" fontId="4" fillId="0" borderId="26" xfId="0" applyNumberFormat="1" applyFont="1" applyBorder="1" applyAlignment="1">
      <alignment horizontal="center"/>
    </xf>
    <xf numFmtId="168" fontId="4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0" xfId="0" applyFont="1" applyBorder="1" applyAlignment="1"/>
    <xf numFmtId="0" fontId="4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3" fillId="0" borderId="31" xfId="0" applyFont="1" applyBorder="1" applyAlignment="1"/>
    <xf numFmtId="168" fontId="3" fillId="0" borderId="16" xfId="0" applyNumberFormat="1" applyFont="1" applyBorder="1" applyAlignment="1">
      <alignment horizontal="center"/>
    </xf>
    <xf numFmtId="168" fontId="8" fillId="0" borderId="0" xfId="0" applyNumberFormat="1" applyFont="1" applyFill="1" applyBorder="1" applyAlignment="1">
      <alignment horizontal="center"/>
    </xf>
    <xf numFmtId="168" fontId="4" fillId="0" borderId="30" xfId="0" applyNumberFormat="1" applyFont="1" applyBorder="1" applyAlignment="1">
      <alignment horizontal="center"/>
    </xf>
    <xf numFmtId="168" fontId="4" fillId="0" borderId="14" xfId="0" applyNumberFormat="1" applyFont="1" applyBorder="1" applyAlignment="1">
      <alignment horizontal="center"/>
    </xf>
    <xf numFmtId="174" fontId="3" fillId="0" borderId="16" xfId="0" applyNumberFormat="1" applyFont="1" applyBorder="1" applyAlignment="1">
      <alignment horizontal="center"/>
    </xf>
    <xf numFmtId="0" fontId="55" fillId="24" borderId="0" xfId="0" applyNumberFormat="1" applyFont="1" applyFill="1" applyBorder="1" applyAlignment="1">
      <alignment horizontal="left" vertical="center" wrapText="1"/>
    </xf>
    <xf numFmtId="0" fontId="55" fillId="24" borderId="0" xfId="0" applyNumberFormat="1" applyFont="1" applyFill="1" applyBorder="1" applyAlignment="1">
      <alignment horizontal="center" vertical="center" wrapText="1"/>
    </xf>
    <xf numFmtId="0" fontId="18" fillId="0" borderId="0" xfId="44" applyFont="1" applyAlignment="1">
      <alignment horizontal="center" wrapText="1"/>
    </xf>
    <xf numFmtId="0" fontId="2" fillId="0" borderId="0" xfId="0" applyFont="1" applyFill="1" applyAlignment="1">
      <alignment horizontal="right"/>
    </xf>
    <xf numFmtId="0" fontId="3" fillId="0" borderId="0" xfId="45" applyFont="1" applyFill="1" applyAlignment="1">
      <alignment horizontal="center" wrapText="1"/>
    </xf>
    <xf numFmtId="0" fontId="47" fillId="0" borderId="22" xfId="0" applyNumberFormat="1" applyFont="1" applyFill="1" applyBorder="1" applyAlignment="1">
      <alignment horizontal="center" vertical="center" wrapText="1"/>
    </xf>
    <xf numFmtId="0" fontId="47" fillId="0" borderId="23" xfId="0" applyNumberFormat="1" applyFont="1" applyFill="1" applyBorder="1" applyAlignment="1">
      <alignment horizontal="center" vertical="center" wrapText="1"/>
    </xf>
    <xf numFmtId="0" fontId="13" fillId="0" borderId="22" xfId="0" applyNumberFormat="1" applyFont="1" applyFill="1" applyBorder="1" applyAlignment="1">
      <alignment horizontal="center" vertical="center" wrapText="1"/>
    </xf>
    <xf numFmtId="0" fontId="13" fillId="0" borderId="23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right" vertical="center" wrapText="1" shrinkToFit="1"/>
    </xf>
    <xf numFmtId="0" fontId="43" fillId="0" borderId="0" xfId="0" applyNumberFormat="1" applyFont="1" applyFill="1" applyBorder="1" applyAlignment="1">
      <alignment horizontal="center" vertical="center" wrapText="1"/>
    </xf>
    <xf numFmtId="0" fontId="50" fillId="0" borderId="22" xfId="0" applyNumberFormat="1" applyFont="1" applyFill="1" applyBorder="1" applyAlignment="1">
      <alignment horizontal="center" vertical="center" wrapText="1"/>
    </xf>
    <xf numFmtId="0" fontId="50" fillId="0" borderId="2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3" fillId="0" borderId="26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50" fillId="0" borderId="27" xfId="0" applyNumberFormat="1" applyFont="1" applyFill="1" applyBorder="1" applyAlignment="1">
      <alignment horizontal="center" vertical="center" wrapText="1"/>
    </xf>
    <xf numFmtId="0" fontId="50" fillId="0" borderId="28" xfId="0" applyNumberFormat="1" applyFont="1" applyFill="1" applyBorder="1" applyAlignment="1">
      <alignment horizontal="center" vertical="center" wrapText="1"/>
    </xf>
    <xf numFmtId="0" fontId="47" fillId="0" borderId="26" xfId="0" applyNumberFormat="1" applyFont="1" applyFill="1" applyBorder="1" applyAlignment="1">
      <alignment horizontal="center" vertical="center" wrapText="1"/>
    </xf>
    <xf numFmtId="0" fontId="47" fillId="0" borderId="16" xfId="0" applyNumberFormat="1" applyFont="1" applyFill="1" applyBorder="1" applyAlignment="1">
      <alignment horizontal="center" vertical="center" wrapText="1"/>
    </xf>
    <xf numFmtId="0" fontId="46" fillId="0" borderId="0" xfId="36" applyNumberFormat="1" applyFont="1" applyFill="1" applyBorder="1" applyAlignment="1">
      <alignment horizontal="center" vertical="center" wrapText="1"/>
    </xf>
    <xf numFmtId="0" fontId="12" fillId="0" borderId="0" xfId="36" applyNumberFormat="1" applyFont="1" applyFill="1" applyBorder="1" applyAlignment="1">
      <alignment horizontal="right" vertical="center" wrapText="1"/>
    </xf>
    <xf numFmtId="0" fontId="18" fillId="0" borderId="0" xfId="43" applyFont="1" applyFill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2" fillId="0" borderId="24" xfId="0" applyNumberFormat="1" applyFont="1" applyFill="1" applyBorder="1" applyAlignment="1">
      <alignment horizontal="center" vertical="center" wrapText="1" shrinkToFit="1"/>
    </xf>
    <xf numFmtId="0" fontId="62" fillId="0" borderId="24" xfId="0" applyNumberFormat="1" applyFont="1" applyFill="1" applyBorder="1" applyAlignment="1">
      <alignment horizontal="center" vertical="center" wrapText="1"/>
    </xf>
    <xf numFmtId="0" fontId="13" fillId="0" borderId="25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wrapText="1" shrinkToFit="1"/>
    </xf>
    <xf numFmtId="0" fontId="48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right" vertical="center" wrapText="1"/>
    </xf>
    <xf numFmtId="0" fontId="2" fillId="0" borderId="0" xfId="44" applyFont="1" applyAlignment="1">
      <alignment horizontal="right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5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2 2" xfId="37"/>
    <cellStyle name="Обычный 3" xfId="38"/>
    <cellStyle name="Обычный 4" xfId="39"/>
    <cellStyle name="Обычный_Взаимные Москв 9мес2006" xfId="40"/>
    <cellStyle name="Обычный_Измененные приложения 2006 года к 3 чт." xfId="41"/>
    <cellStyle name="Обычный_Инвест 06 уточн" xfId="42"/>
    <cellStyle name="Обычный_Инвестиц.программа на 2005г. для Минфина по новой структк" xfId="43"/>
    <cellStyle name="Обычный_прил.финпом" xfId="44"/>
    <cellStyle name="Обычный_республиканский  2005 г" xfId="45"/>
    <cellStyle name="Плохой" xfId="46" builtinId="27" customBuiltin="1"/>
    <cellStyle name="Пояснение" xfId="47" builtinId="53" customBuiltin="1"/>
    <cellStyle name="Примечание" xfId="48" builtinId="10" customBuiltin="1"/>
    <cellStyle name="Связанная ячейка" xfId="49" builtinId="24" customBuiltin="1"/>
    <cellStyle name="Текст предупреждения" xfId="50" builtinId="11" customBuiltin="1"/>
    <cellStyle name="Финансовый" xfId="51" builtinId="3"/>
    <cellStyle name="Финансовый 2" xfId="52"/>
    <cellStyle name="Финансовый 3" xfId="53"/>
    <cellStyle name="Финансовый 4" xfId="54"/>
    <cellStyle name="Финансовый 5" xfId="55"/>
    <cellStyle name="Хороший" xfId="5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Normal="100" workbookViewId="0">
      <selection activeCell="A10" sqref="A10"/>
    </sheetView>
  </sheetViews>
  <sheetFormatPr defaultColWidth="9.140625" defaultRowHeight="12.75" x14ac:dyDescent="0.2"/>
  <cols>
    <col min="1" max="1" width="24.42578125" style="24" customWidth="1"/>
    <col min="2" max="2" width="53.5703125" style="24" customWidth="1"/>
    <col min="3" max="3" width="13.42578125" style="24" customWidth="1"/>
    <col min="4" max="16384" width="9.140625" style="24"/>
  </cols>
  <sheetData>
    <row r="1" spans="1:3" ht="15.75" x14ac:dyDescent="0.25">
      <c r="C1" s="2" t="s">
        <v>84</v>
      </c>
    </row>
    <row r="2" spans="1:3" ht="15.75" x14ac:dyDescent="0.25">
      <c r="C2" s="2" t="s">
        <v>331</v>
      </c>
    </row>
    <row r="3" spans="1:3" ht="15.75" x14ac:dyDescent="0.25">
      <c r="C3" s="2" t="s">
        <v>243</v>
      </c>
    </row>
    <row r="4" spans="1:3" ht="15.75" x14ac:dyDescent="0.25">
      <c r="C4" s="2" t="s">
        <v>126</v>
      </c>
    </row>
    <row r="5" spans="1:3" ht="17.25" customHeight="1" x14ac:dyDescent="0.2"/>
    <row r="6" spans="1:3" ht="33.75" customHeight="1" x14ac:dyDescent="0.25">
      <c r="A6" s="263" t="s">
        <v>183</v>
      </c>
      <c r="B6" s="263"/>
      <c r="C6" s="263"/>
    </row>
    <row r="7" spans="1:3" ht="15.75" x14ac:dyDescent="0.25">
      <c r="A7" s="41"/>
      <c r="B7" s="41"/>
      <c r="C7" s="41"/>
    </row>
    <row r="8" spans="1:3" ht="16.5" customHeight="1" x14ac:dyDescent="0.25">
      <c r="C8" s="25" t="s">
        <v>4</v>
      </c>
    </row>
    <row r="9" spans="1:3" ht="19.5" customHeight="1" x14ac:dyDescent="0.2">
      <c r="A9" s="26" t="s">
        <v>21</v>
      </c>
      <c r="B9" s="26" t="s">
        <v>71</v>
      </c>
      <c r="C9" s="26" t="s">
        <v>22</v>
      </c>
    </row>
    <row r="10" spans="1:3" ht="35.25" customHeight="1" x14ac:dyDescent="0.2">
      <c r="A10" s="39" t="s">
        <v>178</v>
      </c>
      <c r="B10" s="27" t="s">
        <v>23</v>
      </c>
      <c r="C10" s="43">
        <v>1311.3</v>
      </c>
    </row>
    <row r="11" spans="1:3" ht="51.75" customHeight="1" x14ac:dyDescent="0.2">
      <c r="A11" s="39" t="s">
        <v>301</v>
      </c>
      <c r="B11" s="40" t="s">
        <v>300</v>
      </c>
      <c r="C11" s="44">
        <v>1411.3</v>
      </c>
    </row>
    <row r="12" spans="1:3" ht="45.75" customHeight="1" x14ac:dyDescent="0.2">
      <c r="A12" s="28" t="s">
        <v>302</v>
      </c>
      <c r="B12" s="40" t="s">
        <v>179</v>
      </c>
      <c r="C12" s="44">
        <v>1411.3</v>
      </c>
    </row>
    <row r="13" spans="1:3" ht="45.75" customHeight="1" x14ac:dyDescent="0.2">
      <c r="A13" s="28" t="s">
        <v>174</v>
      </c>
      <c r="B13" s="40" t="s">
        <v>179</v>
      </c>
      <c r="C13" s="44">
        <v>1411.3</v>
      </c>
    </row>
    <row r="14" spans="1:3" s="30" customFormat="1" ht="47.25" x14ac:dyDescent="0.2">
      <c r="A14" s="28" t="s">
        <v>175</v>
      </c>
      <c r="B14" s="98" t="s">
        <v>180</v>
      </c>
      <c r="C14" s="44">
        <v>-100</v>
      </c>
    </row>
    <row r="15" spans="1:3" ht="36.75" customHeight="1" x14ac:dyDescent="0.2">
      <c r="A15" s="28" t="s">
        <v>24</v>
      </c>
      <c r="B15" s="29" t="s">
        <v>25</v>
      </c>
      <c r="C15" s="42"/>
    </row>
    <row r="16" spans="1:3" ht="72.75" customHeight="1" x14ac:dyDescent="0.2">
      <c r="A16" s="28" t="s">
        <v>176</v>
      </c>
      <c r="B16" s="29" t="s">
        <v>181</v>
      </c>
      <c r="C16" s="42">
        <v>150.19999999999999</v>
      </c>
    </row>
    <row r="17" spans="1:7" ht="77.25" customHeight="1" x14ac:dyDescent="0.25">
      <c r="A17" s="28" t="s">
        <v>177</v>
      </c>
      <c r="B17" s="31" t="s">
        <v>182</v>
      </c>
      <c r="C17" s="45">
        <v>-150.19999999999999</v>
      </c>
    </row>
    <row r="18" spans="1:7" ht="15.75" x14ac:dyDescent="0.2">
      <c r="A18" s="32"/>
      <c r="B18" s="33" t="s">
        <v>26</v>
      </c>
      <c r="C18" s="46">
        <v>1311.3</v>
      </c>
      <c r="G18" s="36"/>
    </row>
    <row r="19" spans="1:7" x14ac:dyDescent="0.2">
      <c r="A19" s="34"/>
      <c r="B19" s="35"/>
      <c r="C19" s="47"/>
    </row>
    <row r="20" spans="1:7" x14ac:dyDescent="0.2">
      <c r="A20" s="36"/>
      <c r="B20" s="36"/>
      <c r="C20" s="47"/>
    </row>
    <row r="21" spans="1:7" x14ac:dyDescent="0.2">
      <c r="A21" s="36"/>
      <c r="B21" s="36"/>
      <c r="C21" s="48"/>
    </row>
    <row r="22" spans="1:7" x14ac:dyDescent="0.2">
      <c r="A22" s="36"/>
      <c r="B22" s="37"/>
    </row>
    <row r="23" spans="1:7" x14ac:dyDescent="0.2">
      <c r="A23" s="36"/>
      <c r="B23" s="36"/>
      <c r="C23" s="49"/>
    </row>
    <row r="24" spans="1:7" x14ac:dyDescent="0.2">
      <c r="A24" s="36"/>
      <c r="B24" s="36"/>
      <c r="C24" s="49"/>
    </row>
    <row r="25" spans="1:7" x14ac:dyDescent="0.2">
      <c r="A25" s="36"/>
      <c r="B25" s="36"/>
      <c r="C25" s="38"/>
    </row>
    <row r="26" spans="1:7" x14ac:dyDescent="0.2">
      <c r="A26" s="36"/>
      <c r="B26" s="36"/>
    </row>
  </sheetData>
  <mergeCells count="1">
    <mergeCell ref="A6:C6"/>
  </mergeCells>
  <phoneticPr fontId="17" type="noConversion"/>
  <printOptions horizontalCentered="1"/>
  <pageMargins left="0.55118110236220474" right="0.19685039370078741" top="0.51181102362204722" bottom="0.27559055118110237" header="0.15748031496062992" footer="0.19685039370078741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2"/>
  <sheetViews>
    <sheetView topLeftCell="A73" zoomScaleNormal="100" zoomScaleSheetLayoutView="100" workbookViewId="0">
      <selection activeCell="C13" sqref="C13"/>
    </sheetView>
  </sheetViews>
  <sheetFormatPr defaultColWidth="9.140625" defaultRowHeight="15" x14ac:dyDescent="0.25"/>
  <cols>
    <col min="1" max="1" width="21.5703125" style="4" customWidth="1"/>
    <col min="2" max="2" width="53.28515625" style="4" customWidth="1"/>
    <col min="3" max="3" width="14.7109375" style="4" customWidth="1"/>
    <col min="4" max="4" width="10.7109375" style="4" customWidth="1"/>
    <col min="5" max="5" width="15.28515625" style="4" customWidth="1"/>
    <col min="6" max="6" width="11" style="4" bestFit="1" customWidth="1"/>
    <col min="7" max="16384" width="9.140625" style="4"/>
  </cols>
  <sheetData>
    <row r="1" spans="1:8" x14ac:dyDescent="0.25">
      <c r="A1" s="63"/>
      <c r="B1" s="183"/>
      <c r="C1" s="183"/>
      <c r="D1" s="183"/>
      <c r="E1" s="207" t="s">
        <v>480</v>
      </c>
      <c r="F1" s="64"/>
      <c r="G1" s="1"/>
    </row>
    <row r="2" spans="1:8" x14ac:dyDescent="0.25">
      <c r="A2" s="63"/>
      <c r="B2" s="183"/>
      <c r="C2" s="183"/>
      <c r="D2" s="183"/>
      <c r="E2" s="207" t="s">
        <v>331</v>
      </c>
      <c r="F2" s="1"/>
      <c r="H2" s="1"/>
    </row>
    <row r="3" spans="1:8" x14ac:dyDescent="0.25">
      <c r="A3" s="63"/>
      <c r="B3" s="183"/>
      <c r="C3" s="183"/>
      <c r="D3" s="183"/>
      <c r="E3" s="208" t="s">
        <v>476</v>
      </c>
      <c r="F3" s="1"/>
      <c r="H3" s="1"/>
    </row>
    <row r="4" spans="1:8" ht="15" customHeight="1" x14ac:dyDescent="0.25">
      <c r="B4" s="264" t="s">
        <v>509</v>
      </c>
      <c r="C4" s="264"/>
      <c r="D4" s="264"/>
      <c r="E4" s="264"/>
      <c r="F4" s="64"/>
      <c r="G4" s="64"/>
      <c r="H4" s="1"/>
    </row>
    <row r="5" spans="1:8" ht="15" customHeight="1" x14ac:dyDescent="0.25">
      <c r="B5" s="207"/>
      <c r="C5" s="207"/>
      <c r="D5" s="207"/>
      <c r="E5" s="207" t="s">
        <v>489</v>
      </c>
      <c r="F5" s="64"/>
      <c r="G5" s="64"/>
      <c r="H5" s="1"/>
    </row>
    <row r="6" spans="1:8" ht="15" customHeight="1" x14ac:dyDescent="0.25">
      <c r="B6" s="183"/>
      <c r="C6" s="183"/>
      <c r="D6" s="183"/>
      <c r="E6" s="207" t="s">
        <v>424</v>
      </c>
      <c r="F6" s="64"/>
      <c r="G6" s="64"/>
      <c r="H6" s="1"/>
    </row>
    <row r="7" spans="1:8" x14ac:dyDescent="0.25">
      <c r="A7" s="5"/>
      <c r="B7" s="184"/>
      <c r="C7" s="184"/>
      <c r="D7" s="184"/>
      <c r="E7" s="185" t="s">
        <v>490</v>
      </c>
    </row>
    <row r="8" spans="1:8" x14ac:dyDescent="0.25">
      <c r="A8" s="5"/>
    </row>
    <row r="9" spans="1:8" ht="11.25" customHeight="1" x14ac:dyDescent="0.25">
      <c r="A9" s="265" t="s">
        <v>425</v>
      </c>
      <c r="B9" s="265"/>
      <c r="C9" s="265"/>
      <c r="D9" s="265"/>
      <c r="E9" s="265"/>
    </row>
    <row r="10" spans="1:8" ht="24.6" customHeight="1" x14ac:dyDescent="0.25">
      <c r="A10" s="265"/>
      <c r="B10" s="265"/>
      <c r="C10" s="265"/>
      <c r="D10" s="265"/>
      <c r="E10" s="265"/>
    </row>
    <row r="11" spans="1:8" ht="12.75" customHeight="1" x14ac:dyDescent="0.25">
      <c r="A11" s="206"/>
      <c r="B11" s="206"/>
      <c r="C11" s="206"/>
      <c r="D11" s="206"/>
      <c r="E11" s="206"/>
    </row>
    <row r="12" spans="1:8" ht="15.75" thickBot="1" x14ac:dyDescent="0.3">
      <c r="A12" s="6"/>
      <c r="B12" s="6"/>
      <c r="C12" s="6"/>
      <c r="D12" s="6"/>
      <c r="E12" s="7" t="s">
        <v>4</v>
      </c>
    </row>
    <row r="13" spans="1:8" ht="45.75" customHeight="1" thickBot="1" x14ac:dyDescent="0.3">
      <c r="A13" s="3" t="s">
        <v>5</v>
      </c>
      <c r="B13" s="3" t="s">
        <v>6</v>
      </c>
      <c r="C13" s="3" t="s">
        <v>518</v>
      </c>
      <c r="D13" s="3" t="s">
        <v>517</v>
      </c>
      <c r="E13" s="3" t="s">
        <v>414</v>
      </c>
    </row>
    <row r="14" spans="1:8" ht="15.75" thickBot="1" x14ac:dyDescent="0.3">
      <c r="A14" s="8">
        <v>1</v>
      </c>
      <c r="B14" s="9">
        <v>2</v>
      </c>
      <c r="C14" s="192">
        <v>3</v>
      </c>
      <c r="D14" s="191">
        <v>4</v>
      </c>
      <c r="E14" s="10">
        <v>5</v>
      </c>
    </row>
    <row r="15" spans="1:8" s="11" customFormat="1" ht="14.25" x14ac:dyDescent="0.2">
      <c r="A15" s="12" t="s">
        <v>7</v>
      </c>
      <c r="B15" s="13" t="s">
        <v>8</v>
      </c>
      <c r="C15" s="88">
        <f>C16+C18+C21+C28+C30+C32+C36+C38+C41+C43</f>
        <v>38800</v>
      </c>
      <c r="D15" s="88">
        <f>D16+D18+D21+D28+D30+D32+D36+D38+D41+D43</f>
        <v>0</v>
      </c>
      <c r="E15" s="88">
        <f>E16+E18+E21+E28+E30+E32+E36+E38+E41+E43</f>
        <v>38800</v>
      </c>
    </row>
    <row r="16" spans="1:8" s="11" customFormat="1" ht="14.25" x14ac:dyDescent="0.2">
      <c r="A16" s="12" t="s">
        <v>9</v>
      </c>
      <c r="B16" s="13" t="s">
        <v>10</v>
      </c>
      <c r="C16" s="65">
        <v>21338</v>
      </c>
      <c r="D16" s="65"/>
      <c r="E16" s="65">
        <v>21338</v>
      </c>
    </row>
    <row r="17" spans="1:5" s="11" customFormat="1" ht="17.45" customHeight="1" x14ac:dyDescent="0.2">
      <c r="A17" s="14" t="s">
        <v>495</v>
      </c>
      <c r="B17" s="15" t="s">
        <v>11</v>
      </c>
      <c r="C17" s="66">
        <v>21338</v>
      </c>
      <c r="D17" s="66"/>
      <c r="E17" s="66">
        <v>21338</v>
      </c>
    </row>
    <row r="18" spans="1:5" s="11" customFormat="1" ht="44.45" customHeight="1" x14ac:dyDescent="0.2">
      <c r="A18" s="202" t="s">
        <v>12</v>
      </c>
      <c r="B18" s="13" t="s">
        <v>13</v>
      </c>
      <c r="C18" s="65">
        <v>4575</v>
      </c>
      <c r="D18" s="65"/>
      <c r="E18" s="65">
        <v>4575</v>
      </c>
    </row>
    <row r="19" spans="1:5" s="11" customFormat="1" ht="29.45" customHeight="1" x14ac:dyDescent="0.2">
      <c r="A19" s="200" t="s">
        <v>14</v>
      </c>
      <c r="B19" s="15" t="s">
        <v>285</v>
      </c>
      <c r="C19" s="66">
        <v>4575</v>
      </c>
      <c r="D19" s="66"/>
      <c r="E19" s="66">
        <v>4575</v>
      </c>
    </row>
    <row r="20" spans="1:5" s="11" customFormat="1" ht="74.45" customHeight="1" x14ac:dyDescent="0.2">
      <c r="A20" s="200" t="s">
        <v>286</v>
      </c>
      <c r="B20" s="15" t="s">
        <v>287</v>
      </c>
      <c r="C20" s="66">
        <v>4575</v>
      </c>
      <c r="D20" s="66"/>
      <c r="E20" s="66">
        <v>4575</v>
      </c>
    </row>
    <row r="21" spans="1:5" s="11" customFormat="1" ht="15" customHeight="1" x14ac:dyDescent="0.2">
      <c r="A21" s="12" t="s">
        <v>15</v>
      </c>
      <c r="B21" s="13" t="s">
        <v>16</v>
      </c>
      <c r="C21" s="65">
        <f>C22+C24+C26</f>
        <v>1827</v>
      </c>
      <c r="D21" s="65">
        <f>D22+D24+D26</f>
        <v>0</v>
      </c>
      <c r="E21" s="65">
        <f>E22+E24+E26</f>
        <v>1827</v>
      </c>
    </row>
    <row r="22" spans="1:5" s="11" customFormat="1" ht="29.45" customHeight="1" x14ac:dyDescent="0.2">
      <c r="A22" s="200" t="s">
        <v>493</v>
      </c>
      <c r="B22" s="15" t="s">
        <v>151</v>
      </c>
      <c r="C22" s="66">
        <v>165</v>
      </c>
      <c r="D22" s="66"/>
      <c r="E22" s="66">
        <v>165</v>
      </c>
    </row>
    <row r="23" spans="1:5" s="11" customFormat="1" ht="45" customHeight="1" x14ac:dyDescent="0.2">
      <c r="A23" s="200" t="s">
        <v>494</v>
      </c>
      <c r="B23" s="15" t="s">
        <v>288</v>
      </c>
      <c r="C23" s="66">
        <v>165</v>
      </c>
      <c r="D23" s="66"/>
      <c r="E23" s="66">
        <v>165</v>
      </c>
    </row>
    <row r="24" spans="1:5" s="11" customFormat="1" ht="31.15" customHeight="1" x14ac:dyDescent="0.2">
      <c r="A24" s="200" t="s">
        <v>173</v>
      </c>
      <c r="B24" s="15" t="s">
        <v>152</v>
      </c>
      <c r="C24" s="66">
        <v>1520</v>
      </c>
      <c r="D24" s="66"/>
      <c r="E24" s="66">
        <v>1520</v>
      </c>
    </row>
    <row r="25" spans="1:5" s="11" customFormat="1" ht="30" x14ac:dyDescent="0.2">
      <c r="A25" s="200" t="s">
        <v>289</v>
      </c>
      <c r="B25" s="15" t="s">
        <v>152</v>
      </c>
      <c r="C25" s="66">
        <v>1520</v>
      </c>
      <c r="D25" s="66"/>
      <c r="E25" s="66">
        <v>1520</v>
      </c>
    </row>
    <row r="26" spans="1:5" s="11" customFormat="1" ht="15.6" customHeight="1" x14ac:dyDescent="0.2">
      <c r="A26" s="14" t="s">
        <v>290</v>
      </c>
      <c r="B26" s="15" t="s">
        <v>153</v>
      </c>
      <c r="C26" s="66">
        <v>142</v>
      </c>
      <c r="D26" s="66"/>
      <c r="E26" s="66">
        <v>142</v>
      </c>
    </row>
    <row r="27" spans="1:5" s="11" customFormat="1" ht="14.45" customHeight="1" x14ac:dyDescent="0.2">
      <c r="A27" s="14" t="s">
        <v>291</v>
      </c>
      <c r="B27" s="15" t="s">
        <v>153</v>
      </c>
      <c r="C27" s="66">
        <v>142</v>
      </c>
      <c r="D27" s="66"/>
      <c r="E27" s="66">
        <v>142</v>
      </c>
    </row>
    <row r="28" spans="1:5" s="11" customFormat="1" ht="14.25" x14ac:dyDescent="0.2">
      <c r="A28" s="12" t="s">
        <v>17</v>
      </c>
      <c r="B28" s="13" t="s">
        <v>18</v>
      </c>
      <c r="C28" s="65">
        <f>C29</f>
        <v>7940</v>
      </c>
      <c r="D28" s="65">
        <f>D29</f>
        <v>0</v>
      </c>
      <c r="E28" s="65">
        <f>E29</f>
        <v>7940</v>
      </c>
    </row>
    <row r="29" spans="1:5" s="11" customFormat="1" ht="16.5" customHeight="1" x14ac:dyDescent="0.2">
      <c r="A29" s="14" t="s">
        <v>496</v>
      </c>
      <c r="B29" s="15" t="s">
        <v>19</v>
      </c>
      <c r="C29" s="66">
        <v>7940</v>
      </c>
      <c r="D29" s="66"/>
      <c r="E29" s="66">
        <v>7940</v>
      </c>
    </row>
    <row r="30" spans="1:5" s="11" customFormat="1" ht="14.25" x14ac:dyDescent="0.2">
      <c r="A30" s="17" t="s">
        <v>497</v>
      </c>
      <c r="B30" s="18" t="s">
        <v>20</v>
      </c>
      <c r="C30" s="68">
        <v>910</v>
      </c>
      <c r="D30" s="68"/>
      <c r="E30" s="68">
        <v>910</v>
      </c>
    </row>
    <row r="31" spans="1:5" s="11" customFormat="1" ht="45" hidden="1" customHeight="1" x14ac:dyDescent="0.2">
      <c r="A31" s="12" t="s">
        <v>88</v>
      </c>
      <c r="B31" s="18" t="s">
        <v>89</v>
      </c>
      <c r="C31" s="68"/>
      <c r="D31" s="68"/>
      <c r="E31" s="68"/>
    </row>
    <row r="32" spans="1:5" s="11" customFormat="1" ht="46.15" customHeight="1" x14ac:dyDescent="0.2">
      <c r="A32" s="202" t="s">
        <v>90</v>
      </c>
      <c r="B32" s="18" t="s">
        <v>91</v>
      </c>
      <c r="C32" s="68">
        <f>C33+C34</f>
        <v>935</v>
      </c>
      <c r="D32" s="68">
        <f>D33+D34</f>
        <v>0</v>
      </c>
      <c r="E32" s="68">
        <f>E33+E34</f>
        <v>935</v>
      </c>
    </row>
    <row r="33" spans="1:8" s="11" customFormat="1" ht="15.6" customHeight="1" x14ac:dyDescent="0.2">
      <c r="A33" s="200" t="s">
        <v>171</v>
      </c>
      <c r="B33" s="16" t="s">
        <v>333</v>
      </c>
      <c r="C33" s="67">
        <v>759</v>
      </c>
      <c r="D33" s="67"/>
      <c r="E33" s="67">
        <v>759</v>
      </c>
    </row>
    <row r="34" spans="1:8" s="11" customFormat="1" ht="17.45" customHeight="1" x14ac:dyDescent="0.2">
      <c r="A34" s="200" t="s">
        <v>170</v>
      </c>
      <c r="B34" s="16" t="s">
        <v>154</v>
      </c>
      <c r="C34" s="67">
        <v>176</v>
      </c>
      <c r="D34" s="67"/>
      <c r="E34" s="67">
        <v>176</v>
      </c>
    </row>
    <row r="35" spans="1:8" s="11" customFormat="1" ht="82.9" hidden="1" customHeight="1" x14ac:dyDescent="0.2">
      <c r="A35" s="69" t="s">
        <v>92</v>
      </c>
      <c r="B35" s="70" t="s">
        <v>64</v>
      </c>
      <c r="C35" s="67"/>
      <c r="D35" s="67"/>
      <c r="E35" s="67"/>
    </row>
    <row r="36" spans="1:8" s="11" customFormat="1" ht="28.5" x14ac:dyDescent="0.2">
      <c r="A36" s="202" t="s">
        <v>93</v>
      </c>
      <c r="B36" s="18" t="s">
        <v>94</v>
      </c>
      <c r="C36" s="68">
        <v>260</v>
      </c>
      <c r="D36" s="68"/>
      <c r="E36" s="68">
        <v>260</v>
      </c>
    </row>
    <row r="37" spans="1:8" s="11" customFormat="1" ht="20.25" customHeight="1" x14ac:dyDescent="0.2">
      <c r="A37" s="200" t="s">
        <v>498</v>
      </c>
      <c r="B37" s="16" t="s">
        <v>95</v>
      </c>
      <c r="C37" s="67">
        <v>260</v>
      </c>
      <c r="D37" s="67"/>
      <c r="E37" s="67">
        <v>260</v>
      </c>
    </row>
    <row r="38" spans="1:8" s="11" customFormat="1" ht="31.5" customHeight="1" x14ac:dyDescent="0.2">
      <c r="A38" s="202" t="s">
        <v>292</v>
      </c>
      <c r="B38" s="18" t="s">
        <v>65</v>
      </c>
      <c r="C38" s="68">
        <v>340</v>
      </c>
      <c r="D38" s="68"/>
      <c r="E38" s="68">
        <v>340</v>
      </c>
    </row>
    <row r="39" spans="1:8" s="11" customFormat="1" ht="30" hidden="1" customHeight="1" x14ac:dyDescent="0.2">
      <c r="A39" s="12" t="s">
        <v>48</v>
      </c>
      <c r="B39" s="18" t="s">
        <v>49</v>
      </c>
      <c r="C39" s="68"/>
      <c r="D39" s="68"/>
      <c r="E39" s="68"/>
    </row>
    <row r="40" spans="1:8" s="11" customFormat="1" ht="35.25" customHeight="1" x14ac:dyDescent="0.2">
      <c r="A40" s="200" t="s">
        <v>293</v>
      </c>
      <c r="B40" s="16" t="s">
        <v>294</v>
      </c>
      <c r="C40" s="68">
        <v>340</v>
      </c>
      <c r="D40" s="68"/>
      <c r="E40" s="68">
        <v>340</v>
      </c>
    </row>
    <row r="41" spans="1:8" s="11" customFormat="1" ht="30.6" customHeight="1" x14ac:dyDescent="0.2">
      <c r="A41" s="204" t="s">
        <v>295</v>
      </c>
      <c r="B41" s="18" t="s">
        <v>49</v>
      </c>
      <c r="C41" s="68">
        <v>110</v>
      </c>
      <c r="D41" s="68"/>
      <c r="E41" s="68">
        <v>110</v>
      </c>
    </row>
    <row r="42" spans="1:8" s="11" customFormat="1" ht="60.6" customHeight="1" x14ac:dyDescent="0.2">
      <c r="A42" s="203" t="s">
        <v>172</v>
      </c>
      <c r="B42" s="16" t="s">
        <v>296</v>
      </c>
      <c r="C42" s="67">
        <v>110</v>
      </c>
      <c r="D42" s="67"/>
      <c r="E42" s="67">
        <v>110</v>
      </c>
    </row>
    <row r="43" spans="1:8" s="11" customFormat="1" ht="19.899999999999999" customHeight="1" x14ac:dyDescent="0.2">
      <c r="A43" s="202" t="s">
        <v>50</v>
      </c>
      <c r="B43" s="18" t="s">
        <v>51</v>
      </c>
      <c r="C43" s="68">
        <v>565</v>
      </c>
      <c r="D43" s="68"/>
      <c r="E43" s="68">
        <v>565</v>
      </c>
    </row>
    <row r="44" spans="1:8" ht="42" customHeight="1" x14ac:dyDescent="0.25">
      <c r="A44" s="202" t="s">
        <v>298</v>
      </c>
      <c r="B44" s="147" t="s">
        <v>297</v>
      </c>
      <c r="C44" s="67">
        <v>565</v>
      </c>
      <c r="D44" s="67"/>
      <c r="E44" s="67">
        <v>565</v>
      </c>
    </row>
    <row r="45" spans="1:8" s="73" customFormat="1" ht="18.600000000000001" customHeight="1" x14ac:dyDescent="0.2">
      <c r="A45" s="202" t="s">
        <v>52</v>
      </c>
      <c r="B45" s="71" t="s">
        <v>53</v>
      </c>
      <c r="C45" s="72">
        <f>C46+C80</f>
        <v>444365.6</v>
      </c>
      <c r="D45" s="72">
        <f>D46+D80</f>
        <v>27714</v>
      </c>
      <c r="E45" s="72">
        <f>E46+E80</f>
        <v>472079.58900000004</v>
      </c>
    </row>
    <row r="46" spans="1:8" s="76" customFormat="1" ht="30" x14ac:dyDescent="0.25">
      <c r="A46" s="200" t="s">
        <v>54</v>
      </c>
      <c r="B46" s="70" t="s">
        <v>55</v>
      </c>
      <c r="C46" s="74">
        <f>C47+C51+C61</f>
        <v>443033.59999999998</v>
      </c>
      <c r="D46" s="74">
        <f>D47+D51+D61</f>
        <v>27714</v>
      </c>
      <c r="E46" s="74">
        <f>E47+E51+E61</f>
        <v>470747.58900000004</v>
      </c>
      <c r="F46" s="75"/>
    </row>
    <row r="47" spans="1:8" s="79" customFormat="1" ht="32.450000000000003" customHeight="1" x14ac:dyDescent="0.25">
      <c r="A47" s="201" t="s">
        <v>499</v>
      </c>
      <c r="B47" s="77" t="s">
        <v>1</v>
      </c>
      <c r="C47" s="78">
        <f>C48+C49+C50</f>
        <v>101892.1</v>
      </c>
      <c r="D47" s="78">
        <f t="shared" ref="D47:E47" si="0">D48+D49+D50</f>
        <v>45812</v>
      </c>
      <c r="E47" s="78">
        <f t="shared" si="0"/>
        <v>147704.1</v>
      </c>
    </row>
    <row r="48" spans="1:8" s="76" customFormat="1" ht="16.899999999999999" customHeight="1" x14ac:dyDescent="0.25">
      <c r="A48" s="200" t="s">
        <v>500</v>
      </c>
      <c r="B48" s="70" t="s">
        <v>2</v>
      </c>
      <c r="C48" s="74">
        <v>93240.3</v>
      </c>
      <c r="D48" s="74"/>
      <c r="E48" s="74">
        <v>93240.3</v>
      </c>
      <c r="G48" s="80"/>
      <c r="H48" s="81"/>
    </row>
    <row r="49" spans="1:8" s="76" customFormat="1" ht="30" customHeight="1" x14ac:dyDescent="0.25">
      <c r="A49" s="200" t="s">
        <v>501</v>
      </c>
      <c r="B49" s="82" t="s">
        <v>30</v>
      </c>
      <c r="C49" s="74">
        <v>8251.7999999999993</v>
      </c>
      <c r="D49" s="74">
        <v>45812</v>
      </c>
      <c r="E49" s="74">
        <v>54063.8</v>
      </c>
      <c r="G49" s="80"/>
      <c r="H49" s="81"/>
    </row>
    <row r="50" spans="1:8" s="76" customFormat="1" ht="22.15" customHeight="1" x14ac:dyDescent="0.25">
      <c r="A50" s="200" t="s">
        <v>546</v>
      </c>
      <c r="B50" s="82" t="s">
        <v>547</v>
      </c>
      <c r="C50" s="74">
        <v>400</v>
      </c>
      <c r="D50" s="74"/>
      <c r="E50" s="74">
        <v>400</v>
      </c>
      <c r="G50" s="80"/>
      <c r="H50" s="81"/>
    </row>
    <row r="51" spans="1:8" s="79" customFormat="1" ht="33.75" customHeight="1" x14ac:dyDescent="0.25">
      <c r="A51" s="201" t="s">
        <v>507</v>
      </c>
      <c r="B51" s="83" t="s">
        <v>3</v>
      </c>
      <c r="C51" s="78">
        <f>C52+C53+C58+C60+C54+C55+C56+C57+C59</f>
        <v>28847.199999999997</v>
      </c>
      <c r="D51" s="78">
        <f t="shared" ref="D51:E51" si="1">D52+D53+D58+D60+D54+D55+D56+D57+D59</f>
        <v>0</v>
      </c>
      <c r="E51" s="78">
        <f t="shared" si="1"/>
        <v>28847.231</v>
      </c>
    </row>
    <row r="52" spans="1:8" s="79" customFormat="1" ht="72" customHeight="1" x14ac:dyDescent="0.25">
      <c r="A52" s="200" t="s">
        <v>502</v>
      </c>
      <c r="B52" s="85" t="s">
        <v>155</v>
      </c>
      <c r="C52" s="74">
        <v>11627.1</v>
      </c>
      <c r="D52" s="74"/>
      <c r="E52" s="74">
        <v>11627.1</v>
      </c>
      <c r="F52" s="197"/>
      <c r="G52" s="84"/>
    </row>
    <row r="53" spans="1:8" s="79" customFormat="1" ht="33" customHeight="1" x14ac:dyDescent="0.25">
      <c r="A53" s="200" t="s">
        <v>502</v>
      </c>
      <c r="B53" s="85" t="s">
        <v>156</v>
      </c>
      <c r="C53" s="74">
        <v>4410.6000000000004</v>
      </c>
      <c r="D53" s="74"/>
      <c r="E53" s="74">
        <v>4410.6000000000004</v>
      </c>
      <c r="F53" s="197"/>
      <c r="G53" s="84"/>
    </row>
    <row r="54" spans="1:8" s="79" customFormat="1" ht="45.6" customHeight="1" x14ac:dyDescent="0.25">
      <c r="A54" s="200" t="s">
        <v>535</v>
      </c>
      <c r="B54" s="85" t="s">
        <v>431</v>
      </c>
      <c r="C54" s="74">
        <v>1717</v>
      </c>
      <c r="D54" s="74"/>
      <c r="E54" s="74">
        <v>1717</v>
      </c>
      <c r="F54" s="197"/>
      <c r="G54" s="84"/>
    </row>
    <row r="55" spans="1:8" s="79" customFormat="1" ht="61.9" customHeight="1" x14ac:dyDescent="0.25">
      <c r="A55" s="200" t="s">
        <v>502</v>
      </c>
      <c r="B55" s="85" t="s">
        <v>522</v>
      </c>
      <c r="C55" s="74">
        <v>777</v>
      </c>
      <c r="D55" s="74"/>
      <c r="E55" s="74">
        <v>777</v>
      </c>
      <c r="F55" s="197"/>
      <c r="G55" s="84"/>
    </row>
    <row r="56" spans="1:8" s="79" customFormat="1" ht="19.899999999999999" customHeight="1" x14ac:dyDescent="0.25">
      <c r="A56" s="14" t="s">
        <v>541</v>
      </c>
      <c r="B56" s="85" t="s">
        <v>523</v>
      </c>
      <c r="C56" s="74">
        <v>227.3</v>
      </c>
      <c r="D56" s="74"/>
      <c r="E56" s="74">
        <v>227.33099999999999</v>
      </c>
      <c r="F56" s="197"/>
      <c r="G56" s="84"/>
    </row>
    <row r="57" spans="1:8" s="79" customFormat="1" ht="48.6" customHeight="1" x14ac:dyDescent="0.25">
      <c r="A57" s="14" t="s">
        <v>542</v>
      </c>
      <c r="B57" s="85" t="s">
        <v>524</v>
      </c>
      <c r="C57" s="74">
        <v>540</v>
      </c>
      <c r="D57" s="74"/>
      <c r="E57" s="74">
        <v>540</v>
      </c>
      <c r="F57" s="197"/>
      <c r="G57" s="84"/>
    </row>
    <row r="58" spans="1:8" s="79" customFormat="1" ht="31.5" customHeight="1" x14ac:dyDescent="0.25">
      <c r="A58" s="14" t="s">
        <v>502</v>
      </c>
      <c r="B58" s="85" t="s">
        <v>525</v>
      </c>
      <c r="C58" s="74">
        <v>957.6</v>
      </c>
      <c r="D58" s="74"/>
      <c r="E58" s="74">
        <v>957.6</v>
      </c>
      <c r="F58" s="197"/>
      <c r="G58" s="84"/>
    </row>
    <row r="59" spans="1:8" s="79" customFormat="1" ht="31.5" customHeight="1" x14ac:dyDescent="0.25">
      <c r="A59" s="14" t="s">
        <v>543</v>
      </c>
      <c r="B59" s="85" t="s">
        <v>540</v>
      </c>
      <c r="C59" s="74">
        <v>6328.1</v>
      </c>
      <c r="D59" s="74"/>
      <c r="E59" s="74">
        <v>6328.1</v>
      </c>
      <c r="F59" s="197"/>
      <c r="G59" s="84"/>
    </row>
    <row r="60" spans="1:8" s="79" customFormat="1" ht="18" customHeight="1" x14ac:dyDescent="0.25">
      <c r="A60" s="14" t="s">
        <v>502</v>
      </c>
      <c r="B60" s="85" t="s">
        <v>157</v>
      </c>
      <c r="C60" s="74">
        <v>2262.5</v>
      </c>
      <c r="D60" s="74"/>
      <c r="E60" s="74">
        <v>2262.5</v>
      </c>
      <c r="F60" s="197"/>
      <c r="G60" s="84"/>
    </row>
    <row r="61" spans="1:8" s="79" customFormat="1" ht="33" customHeight="1" x14ac:dyDescent="0.25">
      <c r="A61" s="201" t="s">
        <v>503</v>
      </c>
      <c r="B61" s="77" t="s">
        <v>66</v>
      </c>
      <c r="C61" s="78">
        <f>C62+C63+C64+C65+C66+C67+C68+C69+C70+C71+C72+C73+C74+C75+C76+C77+C79+C78</f>
        <v>312294.3</v>
      </c>
      <c r="D61" s="78">
        <f t="shared" ref="D61:E61" si="2">D62+D63+D64+D65+D66+D67+D68+D69+D70+D71+D72+D73+D74+D75+D76+D77+D79+D78</f>
        <v>-18098</v>
      </c>
      <c r="E61" s="78">
        <f t="shared" si="2"/>
        <v>294196.25800000003</v>
      </c>
    </row>
    <row r="62" spans="1:8" s="76" customFormat="1" ht="30" customHeight="1" x14ac:dyDescent="0.25">
      <c r="A62" s="200" t="s">
        <v>508</v>
      </c>
      <c r="B62" s="96" t="s">
        <v>0</v>
      </c>
      <c r="C62" s="74">
        <v>2868.3</v>
      </c>
      <c r="D62" s="74"/>
      <c r="E62" s="74">
        <v>2868.2579999999998</v>
      </c>
    </row>
    <row r="63" spans="1:8" s="76" customFormat="1" ht="89.45" customHeight="1" x14ac:dyDescent="0.25">
      <c r="A63" s="200" t="s">
        <v>505</v>
      </c>
      <c r="B63" s="96" t="s">
        <v>158</v>
      </c>
      <c r="C63" s="74">
        <v>200313</v>
      </c>
      <c r="D63" s="74">
        <v>-18098</v>
      </c>
      <c r="E63" s="74">
        <v>182215</v>
      </c>
    </row>
    <row r="64" spans="1:8" s="76" customFormat="1" ht="88.5" customHeight="1" x14ac:dyDescent="0.25">
      <c r="A64" s="200" t="s">
        <v>505</v>
      </c>
      <c r="B64" s="96" t="s">
        <v>159</v>
      </c>
      <c r="C64" s="74">
        <v>55834</v>
      </c>
      <c r="D64" s="74"/>
      <c r="E64" s="74">
        <v>55834</v>
      </c>
    </row>
    <row r="65" spans="1:7" s="76" customFormat="1" ht="44.45" customHeight="1" x14ac:dyDescent="0.25">
      <c r="A65" s="200" t="s">
        <v>505</v>
      </c>
      <c r="B65" s="96" t="s">
        <v>160</v>
      </c>
      <c r="C65" s="74">
        <v>3227.3</v>
      </c>
      <c r="D65" s="74"/>
      <c r="E65" s="74">
        <v>3227.3</v>
      </c>
    </row>
    <row r="66" spans="1:7" s="76" customFormat="1" ht="47.25" customHeight="1" x14ac:dyDescent="0.3">
      <c r="A66" s="200" t="s">
        <v>505</v>
      </c>
      <c r="B66" s="96" t="s">
        <v>161</v>
      </c>
      <c r="C66" s="74">
        <v>6357.7</v>
      </c>
      <c r="D66" s="74"/>
      <c r="E66" s="74">
        <v>6357.7</v>
      </c>
      <c r="F66" s="198"/>
    </row>
    <row r="67" spans="1:7" s="76" customFormat="1" ht="87.75" customHeight="1" x14ac:dyDescent="0.25">
      <c r="A67" s="200" t="s">
        <v>505</v>
      </c>
      <c r="B67" s="97" t="s">
        <v>162</v>
      </c>
      <c r="C67" s="74">
        <v>4954.6000000000004</v>
      </c>
      <c r="D67" s="74"/>
      <c r="E67" s="74">
        <v>4954.6000000000004</v>
      </c>
    </row>
    <row r="68" spans="1:7" s="76" customFormat="1" ht="46.5" customHeight="1" x14ac:dyDescent="0.25">
      <c r="A68" s="200" t="s">
        <v>505</v>
      </c>
      <c r="B68" s="96" t="s">
        <v>163</v>
      </c>
      <c r="C68" s="74">
        <v>7</v>
      </c>
      <c r="D68" s="74"/>
      <c r="E68" s="74">
        <v>7</v>
      </c>
    </row>
    <row r="69" spans="1:7" s="76" customFormat="1" ht="40.9" customHeight="1" x14ac:dyDescent="0.25">
      <c r="A69" s="200" t="s">
        <v>473</v>
      </c>
      <c r="B69" s="20" t="s">
        <v>107</v>
      </c>
      <c r="C69" s="74">
        <v>469.7</v>
      </c>
      <c r="D69" s="74"/>
      <c r="E69" s="74">
        <v>469.7</v>
      </c>
    </row>
    <row r="70" spans="1:7" s="76" customFormat="1" ht="57.6" customHeight="1" x14ac:dyDescent="0.3">
      <c r="A70" s="200" t="s">
        <v>505</v>
      </c>
      <c r="B70" s="96" t="s">
        <v>164</v>
      </c>
      <c r="C70" s="74">
        <v>2524.6</v>
      </c>
      <c r="D70" s="74"/>
      <c r="E70" s="74">
        <v>2524.6</v>
      </c>
      <c r="F70" s="198"/>
    </row>
    <row r="71" spans="1:7" s="76" customFormat="1" ht="63" customHeight="1" x14ac:dyDescent="0.25">
      <c r="A71" s="200" t="s">
        <v>505</v>
      </c>
      <c r="B71" s="96" t="s">
        <v>115</v>
      </c>
      <c r="C71" s="74">
        <v>295.3</v>
      </c>
      <c r="D71" s="74"/>
      <c r="E71" s="74">
        <v>295.3</v>
      </c>
    </row>
    <row r="72" spans="1:7" s="76" customFormat="1" ht="48.6" customHeight="1" x14ac:dyDescent="0.3">
      <c r="A72" s="200" t="s">
        <v>536</v>
      </c>
      <c r="B72" s="96" t="s">
        <v>432</v>
      </c>
      <c r="C72" s="74">
        <v>161</v>
      </c>
      <c r="D72" s="74"/>
      <c r="E72" s="74">
        <v>161</v>
      </c>
      <c r="F72" s="199"/>
      <c r="G72" s="86"/>
    </row>
    <row r="73" spans="1:7" s="76" customFormat="1" ht="32.450000000000003" customHeight="1" x14ac:dyDescent="0.25">
      <c r="A73" s="200" t="s">
        <v>505</v>
      </c>
      <c r="B73" s="20" t="s">
        <v>165</v>
      </c>
      <c r="C73" s="74">
        <v>433.2</v>
      </c>
      <c r="D73" s="74"/>
      <c r="E73" s="74">
        <v>433.2</v>
      </c>
    </row>
    <row r="74" spans="1:7" s="76" customFormat="1" ht="45" customHeight="1" x14ac:dyDescent="0.3">
      <c r="A74" s="200" t="s">
        <v>505</v>
      </c>
      <c r="B74" s="20" t="s">
        <v>113</v>
      </c>
      <c r="C74" s="74">
        <v>393.9</v>
      </c>
      <c r="D74" s="74"/>
      <c r="E74" s="74">
        <v>393.9</v>
      </c>
      <c r="G74" s="87"/>
    </row>
    <row r="75" spans="1:7" s="76" customFormat="1" ht="33.75" customHeight="1" x14ac:dyDescent="0.3">
      <c r="A75" s="200" t="s">
        <v>504</v>
      </c>
      <c r="B75" s="20" t="s">
        <v>114</v>
      </c>
      <c r="C75" s="74">
        <v>6357.2</v>
      </c>
      <c r="D75" s="74"/>
      <c r="E75" s="74">
        <v>6357.2</v>
      </c>
      <c r="G75" s="87"/>
    </row>
    <row r="76" spans="1:7" s="79" customFormat="1" ht="30.75" customHeight="1" x14ac:dyDescent="0.25">
      <c r="A76" s="200" t="s">
        <v>505</v>
      </c>
      <c r="B76" s="20" t="s">
        <v>166</v>
      </c>
      <c r="C76" s="78">
        <v>114.3</v>
      </c>
      <c r="D76" s="78"/>
      <c r="E76" s="78">
        <v>114.3</v>
      </c>
    </row>
    <row r="77" spans="1:7" s="79" customFormat="1" ht="105" customHeight="1" x14ac:dyDescent="0.25">
      <c r="A77" s="200" t="s">
        <v>506</v>
      </c>
      <c r="B77" s="20" t="s">
        <v>168</v>
      </c>
      <c r="C77" s="74">
        <v>24836.7</v>
      </c>
      <c r="D77" s="74"/>
      <c r="E77" s="74">
        <v>24836.7</v>
      </c>
    </row>
    <row r="78" spans="1:7" s="79" customFormat="1" ht="61.15" customHeight="1" x14ac:dyDescent="0.25">
      <c r="A78" s="200" t="s">
        <v>505</v>
      </c>
      <c r="B78" s="20" t="s">
        <v>519</v>
      </c>
      <c r="C78" s="74">
        <v>1256.0999999999999</v>
      </c>
      <c r="D78" s="74"/>
      <c r="E78" s="74">
        <v>1256.0999999999999</v>
      </c>
    </row>
    <row r="79" spans="1:7" s="79" customFormat="1" ht="72" customHeight="1" x14ac:dyDescent="0.25">
      <c r="A79" s="200" t="s">
        <v>520</v>
      </c>
      <c r="B79" s="20" t="s">
        <v>521</v>
      </c>
      <c r="C79" s="74">
        <v>1890.4</v>
      </c>
      <c r="D79" s="74"/>
      <c r="E79" s="74">
        <v>1890.4</v>
      </c>
    </row>
    <row r="80" spans="1:7" s="79" customFormat="1" ht="23.45" customHeight="1" x14ac:dyDescent="0.25">
      <c r="A80" s="200" t="s">
        <v>299</v>
      </c>
      <c r="B80" s="21" t="s">
        <v>82</v>
      </c>
      <c r="C80" s="78">
        <f>C81</f>
        <v>1332</v>
      </c>
      <c r="D80" s="78">
        <f>D81</f>
        <v>0</v>
      </c>
      <c r="E80" s="78">
        <f>E81</f>
        <v>1332</v>
      </c>
    </row>
    <row r="81" spans="1:5" s="79" customFormat="1" ht="80.45" customHeight="1" x14ac:dyDescent="0.25">
      <c r="A81" s="200" t="s">
        <v>537</v>
      </c>
      <c r="B81" s="97" t="s">
        <v>167</v>
      </c>
      <c r="C81" s="74">
        <v>1332</v>
      </c>
      <c r="D81" s="74"/>
      <c r="E81" s="74">
        <v>1332</v>
      </c>
    </row>
    <row r="82" spans="1:5" s="6" customFormat="1" ht="15.75" customHeight="1" x14ac:dyDescent="0.2">
      <c r="A82" s="22"/>
      <c r="B82" s="19" t="s">
        <v>83</v>
      </c>
      <c r="C82" s="72">
        <f>C45+C15</f>
        <v>483165.6</v>
      </c>
      <c r="D82" s="72">
        <f>D45+D15</f>
        <v>27714</v>
      </c>
      <c r="E82" s="72">
        <f>E45+E15</f>
        <v>510879.58900000004</v>
      </c>
    </row>
    <row r="83" spans="1:5" ht="19.5" customHeight="1" x14ac:dyDescent="0.25">
      <c r="B83" s="50"/>
      <c r="C83" s="50"/>
      <c r="D83" s="50"/>
      <c r="E83" s="51"/>
    </row>
    <row r="84" spans="1:5" x14ac:dyDescent="0.25">
      <c r="B84" s="23"/>
      <c r="C84" s="23"/>
      <c r="D84" s="23"/>
    </row>
    <row r="85" spans="1:5" x14ac:dyDescent="0.25">
      <c r="B85" s="23"/>
      <c r="C85" s="23"/>
      <c r="D85" s="23"/>
      <c r="E85" s="52"/>
    </row>
    <row r="86" spans="1:5" x14ac:dyDescent="0.25">
      <c r="B86" s="23"/>
      <c r="C86" s="23"/>
      <c r="D86" s="23"/>
    </row>
    <row r="87" spans="1:5" x14ac:dyDescent="0.25">
      <c r="B87" s="23"/>
      <c r="C87" s="23"/>
      <c r="D87" s="23"/>
    </row>
    <row r="88" spans="1:5" x14ac:dyDescent="0.25">
      <c r="B88" s="23"/>
      <c r="C88" s="23"/>
      <c r="D88" s="23"/>
    </row>
    <row r="89" spans="1:5" x14ac:dyDescent="0.25">
      <c r="B89" s="23"/>
      <c r="C89" s="23"/>
      <c r="D89" s="23"/>
    </row>
    <row r="90" spans="1:5" x14ac:dyDescent="0.25">
      <c r="B90" s="23"/>
      <c r="C90" s="23"/>
      <c r="D90" s="23"/>
    </row>
    <row r="91" spans="1:5" x14ac:dyDescent="0.25">
      <c r="B91" s="23"/>
      <c r="C91" s="23"/>
      <c r="D91" s="23"/>
    </row>
    <row r="92" spans="1:5" x14ac:dyDescent="0.25">
      <c r="B92" s="23" t="s">
        <v>472</v>
      </c>
      <c r="C92" s="23"/>
      <c r="D92" s="23"/>
    </row>
    <row r="93" spans="1:5" x14ac:dyDescent="0.25">
      <c r="B93" s="23"/>
      <c r="C93" s="23"/>
      <c r="D93" s="23"/>
    </row>
    <row r="94" spans="1:5" x14ac:dyDescent="0.25">
      <c r="B94" s="23"/>
      <c r="C94" s="23"/>
      <c r="D94" s="23"/>
    </row>
    <row r="95" spans="1:5" x14ac:dyDescent="0.25">
      <c r="B95" s="23"/>
      <c r="C95" s="23"/>
      <c r="D95" s="23"/>
    </row>
    <row r="96" spans="1:5" x14ac:dyDescent="0.25">
      <c r="B96" s="23"/>
      <c r="C96" s="23"/>
      <c r="D96" s="23"/>
    </row>
    <row r="97" spans="2:4" x14ac:dyDescent="0.25">
      <c r="B97" s="23"/>
      <c r="C97" s="23"/>
      <c r="D97" s="23"/>
    </row>
    <row r="98" spans="2:4" x14ac:dyDescent="0.25">
      <c r="B98" s="23"/>
      <c r="C98" s="23"/>
      <c r="D98" s="23"/>
    </row>
    <row r="99" spans="2:4" x14ac:dyDescent="0.25">
      <c r="B99" s="23"/>
      <c r="C99" s="23"/>
      <c r="D99" s="23"/>
    </row>
    <row r="100" spans="2:4" x14ac:dyDescent="0.25">
      <c r="B100" s="23"/>
      <c r="C100" s="23"/>
      <c r="D100" s="23"/>
    </row>
    <row r="101" spans="2:4" x14ac:dyDescent="0.25">
      <c r="B101" s="23"/>
      <c r="C101" s="23"/>
      <c r="D101" s="23"/>
    </row>
    <row r="102" spans="2:4" x14ac:dyDescent="0.25">
      <c r="B102" s="23"/>
      <c r="C102" s="23"/>
      <c r="D102" s="23"/>
    </row>
    <row r="103" spans="2:4" x14ac:dyDescent="0.25">
      <c r="B103" s="23"/>
      <c r="C103" s="23"/>
      <c r="D103" s="23"/>
    </row>
    <row r="104" spans="2:4" x14ac:dyDescent="0.25">
      <c r="B104" s="23"/>
      <c r="C104" s="23"/>
      <c r="D104" s="23"/>
    </row>
    <row r="105" spans="2:4" x14ac:dyDescent="0.25">
      <c r="B105" s="23"/>
      <c r="C105" s="23"/>
      <c r="D105" s="23"/>
    </row>
    <row r="106" spans="2:4" x14ac:dyDescent="0.25">
      <c r="B106" s="23"/>
      <c r="C106" s="23"/>
      <c r="D106" s="23"/>
    </row>
    <row r="107" spans="2:4" x14ac:dyDescent="0.25">
      <c r="B107" s="23"/>
      <c r="C107" s="23"/>
      <c r="D107" s="23"/>
    </row>
    <row r="108" spans="2:4" x14ac:dyDescent="0.25">
      <c r="B108" s="23"/>
      <c r="C108" s="23"/>
      <c r="D108" s="23"/>
    </row>
    <row r="109" spans="2:4" x14ac:dyDescent="0.25">
      <c r="B109" s="23"/>
      <c r="C109" s="23"/>
      <c r="D109" s="23"/>
    </row>
    <row r="110" spans="2:4" x14ac:dyDescent="0.25">
      <c r="B110" s="23"/>
      <c r="C110" s="23"/>
      <c r="D110" s="23"/>
    </row>
    <row r="111" spans="2:4" x14ac:dyDescent="0.25">
      <c r="B111" s="23"/>
      <c r="C111" s="23"/>
      <c r="D111" s="23"/>
    </row>
    <row r="112" spans="2:4" x14ac:dyDescent="0.25">
      <c r="B112" s="23"/>
      <c r="C112" s="23"/>
      <c r="D112" s="23"/>
    </row>
    <row r="113" spans="2:4" x14ac:dyDescent="0.25">
      <c r="B113" s="23"/>
      <c r="C113" s="23"/>
      <c r="D113" s="23"/>
    </row>
    <row r="114" spans="2:4" x14ac:dyDescent="0.25">
      <c r="B114" s="23"/>
      <c r="C114" s="23"/>
      <c r="D114" s="23"/>
    </row>
    <row r="115" spans="2:4" x14ac:dyDescent="0.25">
      <c r="B115" s="23"/>
      <c r="C115" s="23"/>
      <c r="D115" s="23"/>
    </row>
    <row r="116" spans="2:4" x14ac:dyDescent="0.25">
      <c r="B116" s="23"/>
      <c r="C116" s="23"/>
      <c r="D116" s="23"/>
    </row>
    <row r="117" spans="2:4" x14ac:dyDescent="0.25">
      <c r="B117" s="23"/>
      <c r="C117" s="23"/>
      <c r="D117" s="23"/>
    </row>
    <row r="118" spans="2:4" x14ac:dyDescent="0.25">
      <c r="B118" s="23"/>
      <c r="C118" s="23"/>
      <c r="D118" s="23"/>
    </row>
    <row r="119" spans="2:4" x14ac:dyDescent="0.25">
      <c r="B119" s="23"/>
      <c r="C119" s="23"/>
      <c r="D119" s="23"/>
    </row>
    <row r="120" spans="2:4" x14ac:dyDescent="0.25">
      <c r="B120" s="23"/>
      <c r="C120" s="23"/>
      <c r="D120" s="23"/>
    </row>
    <row r="121" spans="2:4" x14ac:dyDescent="0.25">
      <c r="B121" s="23"/>
      <c r="C121" s="23"/>
      <c r="D121" s="23"/>
    </row>
    <row r="122" spans="2:4" x14ac:dyDescent="0.25">
      <c r="B122" s="23"/>
      <c r="C122" s="23"/>
      <c r="D122" s="23"/>
    </row>
    <row r="123" spans="2:4" x14ac:dyDescent="0.25">
      <c r="B123" s="23"/>
      <c r="C123" s="23"/>
      <c r="D123" s="23"/>
    </row>
    <row r="124" spans="2:4" x14ac:dyDescent="0.25">
      <c r="B124" s="23"/>
      <c r="C124" s="23"/>
      <c r="D124" s="23"/>
    </row>
    <row r="125" spans="2:4" x14ac:dyDescent="0.25">
      <c r="B125" s="23"/>
      <c r="C125" s="23"/>
      <c r="D125" s="23"/>
    </row>
    <row r="126" spans="2:4" x14ac:dyDescent="0.25">
      <c r="B126" s="23"/>
      <c r="C126" s="23"/>
      <c r="D126" s="23"/>
    </row>
    <row r="127" spans="2:4" x14ac:dyDescent="0.25">
      <c r="B127" s="23"/>
      <c r="C127" s="23"/>
      <c r="D127" s="23"/>
    </row>
    <row r="128" spans="2:4" x14ac:dyDescent="0.25">
      <c r="B128" s="23"/>
      <c r="C128" s="23"/>
      <c r="D128" s="23"/>
    </row>
    <row r="129" spans="2:4" x14ac:dyDescent="0.25">
      <c r="B129" s="23"/>
      <c r="C129" s="23"/>
      <c r="D129" s="23"/>
    </row>
    <row r="130" spans="2:4" x14ac:dyDescent="0.25">
      <c r="B130" s="23"/>
      <c r="C130" s="23"/>
      <c r="D130" s="23"/>
    </row>
    <row r="131" spans="2:4" x14ac:dyDescent="0.25">
      <c r="B131" s="23"/>
      <c r="C131" s="23"/>
      <c r="D131" s="23"/>
    </row>
    <row r="132" spans="2:4" x14ac:dyDescent="0.25">
      <c r="B132" s="23"/>
      <c r="C132" s="23"/>
      <c r="D132" s="23"/>
    </row>
    <row r="133" spans="2:4" x14ac:dyDescent="0.25">
      <c r="B133" s="23"/>
      <c r="C133" s="23"/>
      <c r="D133" s="23"/>
    </row>
    <row r="134" spans="2:4" x14ac:dyDescent="0.25">
      <c r="B134" s="23"/>
      <c r="C134" s="23"/>
      <c r="D134" s="23"/>
    </row>
    <row r="135" spans="2:4" x14ac:dyDescent="0.25">
      <c r="B135" s="23"/>
      <c r="C135" s="23"/>
      <c r="D135" s="23"/>
    </row>
    <row r="136" spans="2:4" x14ac:dyDescent="0.25">
      <c r="B136" s="23"/>
      <c r="C136" s="23"/>
      <c r="D136" s="23"/>
    </row>
    <row r="137" spans="2:4" x14ac:dyDescent="0.25">
      <c r="B137" s="23"/>
      <c r="C137" s="23"/>
      <c r="D137" s="23"/>
    </row>
    <row r="138" spans="2:4" x14ac:dyDescent="0.25">
      <c r="B138" s="23"/>
      <c r="C138" s="23"/>
      <c r="D138" s="23"/>
    </row>
    <row r="139" spans="2:4" x14ac:dyDescent="0.25">
      <c r="B139" s="23"/>
      <c r="C139" s="23"/>
      <c r="D139" s="23"/>
    </row>
    <row r="140" spans="2:4" x14ac:dyDescent="0.25">
      <c r="B140" s="23"/>
      <c r="C140" s="23"/>
      <c r="D140" s="23"/>
    </row>
    <row r="141" spans="2:4" x14ac:dyDescent="0.25">
      <c r="B141" s="23"/>
      <c r="C141" s="23"/>
      <c r="D141" s="23"/>
    </row>
    <row r="142" spans="2:4" x14ac:dyDescent="0.25">
      <c r="B142" s="23"/>
      <c r="C142" s="23"/>
      <c r="D142" s="23"/>
    </row>
    <row r="143" spans="2:4" x14ac:dyDescent="0.25">
      <c r="B143" s="23"/>
      <c r="C143" s="23"/>
      <c r="D143" s="23"/>
    </row>
    <row r="144" spans="2:4" x14ac:dyDescent="0.25">
      <c r="B144" s="23"/>
      <c r="C144" s="23"/>
      <c r="D144" s="23"/>
    </row>
    <row r="145" spans="2:4" x14ac:dyDescent="0.25">
      <c r="B145" s="23"/>
      <c r="C145" s="23"/>
      <c r="D145" s="23"/>
    </row>
    <row r="146" spans="2:4" x14ac:dyDescent="0.25">
      <c r="B146" s="23"/>
      <c r="C146" s="23"/>
      <c r="D146" s="23"/>
    </row>
    <row r="147" spans="2:4" x14ac:dyDescent="0.25">
      <c r="B147" s="23"/>
      <c r="C147" s="23"/>
      <c r="D147" s="23"/>
    </row>
    <row r="148" spans="2:4" x14ac:dyDescent="0.25">
      <c r="B148" s="23"/>
      <c r="C148" s="23"/>
      <c r="D148" s="23"/>
    </row>
    <row r="149" spans="2:4" x14ac:dyDescent="0.25">
      <c r="B149" s="23"/>
      <c r="C149" s="23"/>
      <c r="D149" s="23"/>
    </row>
    <row r="150" spans="2:4" x14ac:dyDescent="0.25">
      <c r="B150" s="23"/>
      <c r="C150" s="23"/>
      <c r="D150" s="23"/>
    </row>
    <row r="151" spans="2:4" x14ac:dyDescent="0.25">
      <c r="B151" s="23"/>
      <c r="C151" s="23"/>
      <c r="D151" s="23"/>
    </row>
    <row r="152" spans="2:4" x14ac:dyDescent="0.25">
      <c r="B152" s="23"/>
      <c r="C152" s="23"/>
      <c r="D152" s="23"/>
    </row>
    <row r="153" spans="2:4" x14ac:dyDescent="0.25">
      <c r="B153" s="23"/>
      <c r="C153" s="23"/>
      <c r="D153" s="23"/>
    </row>
    <row r="154" spans="2:4" x14ac:dyDescent="0.25">
      <c r="B154" s="23"/>
      <c r="C154" s="23"/>
      <c r="D154" s="23"/>
    </row>
    <row r="155" spans="2:4" x14ac:dyDescent="0.25">
      <c r="B155" s="23"/>
      <c r="C155" s="23"/>
      <c r="D155" s="23"/>
    </row>
    <row r="156" spans="2:4" x14ac:dyDescent="0.25">
      <c r="B156" s="23"/>
      <c r="C156" s="23"/>
      <c r="D156" s="23"/>
    </row>
    <row r="157" spans="2:4" x14ac:dyDescent="0.25">
      <c r="B157" s="23"/>
      <c r="C157" s="23"/>
      <c r="D157" s="23"/>
    </row>
    <row r="158" spans="2:4" x14ac:dyDescent="0.25">
      <c r="B158" s="23"/>
      <c r="C158" s="23"/>
      <c r="D158" s="23"/>
    </row>
    <row r="159" spans="2:4" x14ac:dyDescent="0.25">
      <c r="B159" s="23"/>
      <c r="C159" s="23"/>
      <c r="D159" s="23"/>
    </row>
    <row r="160" spans="2:4" x14ac:dyDescent="0.25">
      <c r="B160" s="23"/>
      <c r="C160" s="23"/>
      <c r="D160" s="23"/>
    </row>
    <row r="161" spans="2:4" x14ac:dyDescent="0.25">
      <c r="B161" s="23"/>
      <c r="C161" s="23"/>
      <c r="D161" s="23"/>
    </row>
    <row r="162" spans="2:4" x14ac:dyDescent="0.25">
      <c r="B162" s="23"/>
      <c r="C162" s="23"/>
      <c r="D162" s="23"/>
    </row>
    <row r="163" spans="2:4" x14ac:dyDescent="0.25">
      <c r="B163" s="23"/>
      <c r="C163" s="23"/>
      <c r="D163" s="23"/>
    </row>
    <row r="164" spans="2:4" x14ac:dyDescent="0.25">
      <c r="B164" s="23"/>
      <c r="C164" s="23"/>
      <c r="D164" s="23"/>
    </row>
    <row r="165" spans="2:4" x14ac:dyDescent="0.25">
      <c r="B165" s="23"/>
      <c r="C165" s="23"/>
      <c r="D165" s="23"/>
    </row>
    <row r="166" spans="2:4" x14ac:dyDescent="0.25">
      <c r="B166" s="23"/>
      <c r="C166" s="23"/>
      <c r="D166" s="23"/>
    </row>
    <row r="167" spans="2:4" x14ac:dyDescent="0.25">
      <c r="B167" s="23"/>
      <c r="C167" s="23"/>
      <c r="D167" s="23"/>
    </row>
    <row r="168" spans="2:4" x14ac:dyDescent="0.25">
      <c r="B168" s="23"/>
      <c r="C168" s="23"/>
      <c r="D168" s="23"/>
    </row>
    <row r="169" spans="2:4" x14ac:dyDescent="0.25">
      <c r="B169" s="23"/>
      <c r="C169" s="23"/>
      <c r="D169" s="23"/>
    </row>
    <row r="170" spans="2:4" x14ac:dyDescent="0.25">
      <c r="B170" s="23"/>
      <c r="C170" s="23"/>
      <c r="D170" s="23"/>
    </row>
    <row r="171" spans="2:4" x14ac:dyDescent="0.25">
      <c r="B171" s="23"/>
      <c r="C171" s="23"/>
      <c r="D171" s="23"/>
    </row>
    <row r="172" spans="2:4" x14ac:dyDescent="0.25">
      <c r="B172" s="23"/>
      <c r="C172" s="23"/>
      <c r="D172" s="23"/>
    </row>
    <row r="173" spans="2:4" x14ac:dyDescent="0.25">
      <c r="B173" s="23"/>
      <c r="C173" s="23"/>
      <c r="D173" s="23"/>
    </row>
    <row r="174" spans="2:4" x14ac:dyDescent="0.25">
      <c r="B174" s="23"/>
      <c r="C174" s="23"/>
      <c r="D174" s="23"/>
    </row>
    <row r="175" spans="2:4" x14ac:dyDescent="0.25">
      <c r="B175" s="23"/>
      <c r="C175" s="23"/>
      <c r="D175" s="23"/>
    </row>
    <row r="176" spans="2:4" x14ac:dyDescent="0.25">
      <c r="B176" s="23"/>
      <c r="C176" s="23"/>
      <c r="D176" s="23"/>
    </row>
    <row r="177" spans="2:4" x14ac:dyDescent="0.25">
      <c r="B177" s="23"/>
      <c r="C177" s="23"/>
      <c r="D177" s="23"/>
    </row>
    <row r="178" spans="2:4" x14ac:dyDescent="0.25">
      <c r="B178" s="23"/>
      <c r="C178" s="23"/>
      <c r="D178" s="23"/>
    </row>
    <row r="179" spans="2:4" x14ac:dyDescent="0.25">
      <c r="B179" s="23"/>
      <c r="C179" s="23"/>
      <c r="D179" s="23"/>
    </row>
    <row r="180" spans="2:4" x14ac:dyDescent="0.25">
      <c r="B180" s="23"/>
      <c r="C180" s="23"/>
      <c r="D180" s="23"/>
    </row>
    <row r="181" spans="2:4" x14ac:dyDescent="0.25">
      <c r="B181" s="23"/>
      <c r="C181" s="23"/>
      <c r="D181" s="23"/>
    </row>
    <row r="182" spans="2:4" x14ac:dyDescent="0.25">
      <c r="B182" s="23"/>
      <c r="C182" s="23"/>
      <c r="D182" s="23"/>
    </row>
    <row r="183" spans="2:4" x14ac:dyDescent="0.25">
      <c r="B183" s="23"/>
      <c r="C183" s="23"/>
      <c r="D183" s="23"/>
    </row>
    <row r="184" spans="2:4" x14ac:dyDescent="0.25">
      <c r="B184" s="23"/>
      <c r="C184" s="23"/>
      <c r="D184" s="23"/>
    </row>
    <row r="185" spans="2:4" x14ac:dyDescent="0.25">
      <c r="B185" s="23"/>
      <c r="C185" s="23"/>
      <c r="D185" s="23"/>
    </row>
    <row r="186" spans="2:4" x14ac:dyDescent="0.25">
      <c r="B186" s="23"/>
      <c r="C186" s="23"/>
      <c r="D186" s="23"/>
    </row>
    <row r="187" spans="2:4" x14ac:dyDescent="0.25">
      <c r="B187" s="23"/>
      <c r="C187" s="23"/>
      <c r="D187" s="23"/>
    </row>
    <row r="188" spans="2:4" x14ac:dyDescent="0.25">
      <c r="B188" s="23"/>
      <c r="C188" s="23"/>
      <c r="D188" s="23"/>
    </row>
    <row r="189" spans="2:4" x14ac:dyDescent="0.25">
      <c r="B189" s="23"/>
      <c r="C189" s="23"/>
      <c r="D189" s="23"/>
    </row>
    <row r="190" spans="2:4" x14ac:dyDescent="0.25">
      <c r="B190" s="23"/>
      <c r="C190" s="23"/>
      <c r="D190" s="23"/>
    </row>
    <row r="191" spans="2:4" x14ac:dyDescent="0.25">
      <c r="B191" s="23"/>
      <c r="C191" s="23"/>
      <c r="D191" s="23"/>
    </row>
    <row r="192" spans="2:4" x14ac:dyDescent="0.25">
      <c r="B192" s="23"/>
      <c r="C192" s="23"/>
      <c r="D192" s="23"/>
    </row>
    <row r="193" spans="2:4" x14ac:dyDescent="0.25">
      <c r="B193" s="23"/>
      <c r="C193" s="23"/>
      <c r="D193" s="23"/>
    </row>
    <row r="194" spans="2:4" x14ac:dyDescent="0.25">
      <c r="B194" s="23"/>
      <c r="C194" s="23"/>
      <c r="D194" s="23"/>
    </row>
    <row r="195" spans="2:4" x14ac:dyDescent="0.25">
      <c r="B195" s="23"/>
      <c r="C195" s="23"/>
      <c r="D195" s="23"/>
    </row>
    <row r="196" spans="2:4" x14ac:dyDescent="0.25">
      <c r="B196" s="23"/>
      <c r="C196" s="23"/>
      <c r="D196" s="23"/>
    </row>
    <row r="197" spans="2:4" x14ac:dyDescent="0.25">
      <c r="B197" s="23"/>
      <c r="C197" s="23"/>
      <c r="D197" s="23"/>
    </row>
    <row r="198" spans="2:4" x14ac:dyDescent="0.25">
      <c r="B198" s="23"/>
      <c r="C198" s="23"/>
      <c r="D198" s="23"/>
    </row>
    <row r="199" spans="2:4" x14ac:dyDescent="0.25">
      <c r="B199" s="23"/>
      <c r="C199" s="23"/>
      <c r="D199" s="23"/>
    </row>
    <row r="200" spans="2:4" x14ac:dyDescent="0.25">
      <c r="B200" s="23"/>
      <c r="C200" s="23"/>
      <c r="D200" s="23"/>
    </row>
    <row r="201" spans="2:4" x14ac:dyDescent="0.25">
      <c r="B201" s="23"/>
      <c r="C201" s="23"/>
      <c r="D201" s="23"/>
    </row>
    <row r="202" spans="2:4" x14ac:dyDescent="0.25">
      <c r="B202" s="23"/>
      <c r="C202" s="23"/>
      <c r="D202" s="23"/>
    </row>
    <row r="203" spans="2:4" x14ac:dyDescent="0.25">
      <c r="B203" s="23"/>
      <c r="C203" s="23"/>
      <c r="D203" s="23"/>
    </row>
    <row r="204" spans="2:4" x14ac:dyDescent="0.25">
      <c r="B204" s="23"/>
      <c r="C204" s="23"/>
      <c r="D204" s="23"/>
    </row>
    <row r="205" spans="2:4" x14ac:dyDescent="0.25">
      <c r="B205" s="23"/>
      <c r="C205" s="23"/>
      <c r="D205" s="23"/>
    </row>
    <row r="206" spans="2:4" x14ac:dyDescent="0.25">
      <c r="B206" s="23"/>
      <c r="C206" s="23"/>
      <c r="D206" s="23"/>
    </row>
    <row r="207" spans="2:4" x14ac:dyDescent="0.25">
      <c r="B207" s="23"/>
      <c r="C207" s="23"/>
      <c r="D207" s="23"/>
    </row>
    <row r="208" spans="2:4" x14ac:dyDescent="0.25">
      <c r="B208" s="23"/>
      <c r="C208" s="23"/>
      <c r="D208" s="23"/>
    </row>
    <row r="209" spans="2:4" x14ac:dyDescent="0.25">
      <c r="B209" s="23"/>
      <c r="C209" s="23"/>
      <c r="D209" s="23"/>
    </row>
    <row r="210" spans="2:4" x14ac:dyDescent="0.25">
      <c r="B210" s="23"/>
      <c r="C210" s="23"/>
      <c r="D210" s="23"/>
    </row>
    <row r="211" spans="2:4" x14ac:dyDescent="0.25">
      <c r="B211" s="23"/>
      <c r="C211" s="23"/>
      <c r="D211" s="23"/>
    </row>
    <row r="212" spans="2:4" x14ac:dyDescent="0.25">
      <c r="B212" s="23"/>
      <c r="C212" s="23"/>
      <c r="D212" s="23"/>
    </row>
    <row r="213" spans="2:4" x14ac:dyDescent="0.25">
      <c r="B213" s="23"/>
      <c r="C213" s="23"/>
      <c r="D213" s="23"/>
    </row>
    <row r="214" spans="2:4" x14ac:dyDescent="0.25">
      <c r="B214" s="23"/>
      <c r="C214" s="23"/>
      <c r="D214" s="23"/>
    </row>
    <row r="215" spans="2:4" x14ac:dyDescent="0.25">
      <c r="B215" s="23"/>
      <c r="C215" s="23"/>
      <c r="D215" s="23"/>
    </row>
    <row r="216" spans="2:4" x14ac:dyDescent="0.25">
      <c r="B216" s="23"/>
      <c r="C216" s="23"/>
      <c r="D216" s="23"/>
    </row>
    <row r="217" spans="2:4" x14ac:dyDescent="0.25">
      <c r="B217" s="23"/>
      <c r="C217" s="23"/>
      <c r="D217" s="23"/>
    </row>
    <row r="218" spans="2:4" x14ac:dyDescent="0.25">
      <c r="B218" s="23"/>
      <c r="C218" s="23"/>
      <c r="D218" s="23"/>
    </row>
    <row r="219" spans="2:4" x14ac:dyDescent="0.25">
      <c r="B219" s="23"/>
      <c r="C219" s="23"/>
      <c r="D219" s="23"/>
    </row>
    <row r="220" spans="2:4" x14ac:dyDescent="0.25">
      <c r="B220" s="23"/>
      <c r="C220" s="23"/>
      <c r="D220" s="23"/>
    </row>
    <row r="221" spans="2:4" x14ac:dyDescent="0.25">
      <c r="B221" s="23"/>
      <c r="C221" s="23"/>
      <c r="D221" s="23"/>
    </row>
    <row r="222" spans="2:4" x14ac:dyDescent="0.25">
      <c r="B222" s="23"/>
      <c r="C222" s="23"/>
      <c r="D222" s="23"/>
    </row>
    <row r="223" spans="2:4" x14ac:dyDescent="0.25">
      <c r="B223" s="23"/>
      <c r="C223" s="23"/>
      <c r="D223" s="23"/>
    </row>
    <row r="224" spans="2:4" x14ac:dyDescent="0.25">
      <c r="B224" s="23"/>
      <c r="C224" s="23"/>
      <c r="D224" s="23"/>
    </row>
    <row r="225" spans="2:4" x14ac:dyDescent="0.25">
      <c r="B225" s="23"/>
      <c r="C225" s="23"/>
      <c r="D225" s="23"/>
    </row>
    <row r="226" spans="2:4" x14ac:dyDescent="0.25">
      <c r="B226" s="23"/>
      <c r="C226" s="23"/>
      <c r="D226" s="23"/>
    </row>
    <row r="227" spans="2:4" x14ac:dyDescent="0.25">
      <c r="B227" s="23"/>
      <c r="C227" s="23"/>
      <c r="D227" s="23"/>
    </row>
    <row r="228" spans="2:4" x14ac:dyDescent="0.25">
      <c r="B228" s="23"/>
      <c r="C228" s="23"/>
      <c r="D228" s="23"/>
    </row>
    <row r="229" spans="2:4" x14ac:dyDescent="0.25">
      <c r="B229" s="23"/>
      <c r="C229" s="23"/>
      <c r="D229" s="23"/>
    </row>
    <row r="230" spans="2:4" x14ac:dyDescent="0.25">
      <c r="B230" s="23"/>
      <c r="C230" s="23"/>
      <c r="D230" s="23"/>
    </row>
    <row r="231" spans="2:4" x14ac:dyDescent="0.25">
      <c r="B231" s="23"/>
      <c r="C231" s="23"/>
      <c r="D231" s="23"/>
    </row>
    <row r="232" spans="2:4" x14ac:dyDescent="0.25">
      <c r="B232" s="23"/>
      <c r="C232" s="23"/>
      <c r="D232" s="23"/>
    </row>
    <row r="233" spans="2:4" x14ac:dyDescent="0.25">
      <c r="B233" s="23"/>
      <c r="C233" s="23"/>
      <c r="D233" s="23"/>
    </row>
    <row r="234" spans="2:4" x14ac:dyDescent="0.25">
      <c r="B234" s="23"/>
      <c r="C234" s="23"/>
      <c r="D234" s="23"/>
    </row>
    <row r="235" spans="2:4" x14ac:dyDescent="0.25">
      <c r="B235" s="23"/>
      <c r="C235" s="23"/>
      <c r="D235" s="23"/>
    </row>
    <row r="236" spans="2:4" x14ac:dyDescent="0.25">
      <c r="B236" s="23"/>
      <c r="C236" s="23"/>
      <c r="D236" s="23"/>
    </row>
    <row r="237" spans="2:4" x14ac:dyDescent="0.25">
      <c r="B237" s="23"/>
      <c r="C237" s="23"/>
      <c r="D237" s="23"/>
    </row>
    <row r="238" spans="2:4" x14ac:dyDescent="0.25">
      <c r="B238" s="23"/>
      <c r="C238" s="23"/>
      <c r="D238" s="23"/>
    </row>
    <row r="239" spans="2:4" x14ac:dyDescent="0.25">
      <c r="B239" s="23"/>
      <c r="C239" s="23"/>
      <c r="D239" s="23"/>
    </row>
    <row r="240" spans="2:4" x14ac:dyDescent="0.25">
      <c r="B240" s="23"/>
      <c r="C240" s="23"/>
      <c r="D240" s="23"/>
    </row>
    <row r="241" spans="2:4" x14ac:dyDescent="0.25">
      <c r="B241" s="23"/>
      <c r="C241" s="23"/>
      <c r="D241" s="23"/>
    </row>
    <row r="242" spans="2:4" x14ac:dyDescent="0.25">
      <c r="B242" s="23"/>
      <c r="C242" s="23"/>
      <c r="D242" s="23"/>
    </row>
    <row r="243" spans="2:4" x14ac:dyDescent="0.25">
      <c r="B243" s="23"/>
      <c r="C243" s="23"/>
      <c r="D243" s="23"/>
    </row>
    <row r="244" spans="2:4" x14ac:dyDescent="0.25">
      <c r="B244" s="23"/>
      <c r="C244" s="23"/>
      <c r="D244" s="23"/>
    </row>
    <row r="245" spans="2:4" x14ac:dyDescent="0.25">
      <c r="B245" s="23"/>
      <c r="C245" s="23"/>
      <c r="D245" s="23"/>
    </row>
    <row r="246" spans="2:4" x14ac:dyDescent="0.25">
      <c r="B246" s="23"/>
      <c r="C246" s="23"/>
      <c r="D246" s="23"/>
    </row>
    <row r="247" spans="2:4" x14ac:dyDescent="0.25">
      <c r="B247" s="23"/>
      <c r="C247" s="23"/>
      <c r="D247" s="23"/>
    </row>
    <row r="248" spans="2:4" x14ac:dyDescent="0.25">
      <c r="B248" s="23"/>
      <c r="C248" s="23"/>
      <c r="D248" s="23"/>
    </row>
    <row r="249" spans="2:4" x14ac:dyDescent="0.25">
      <c r="B249" s="23"/>
      <c r="C249" s="23"/>
      <c r="D249" s="23"/>
    </row>
    <row r="250" spans="2:4" x14ac:dyDescent="0.25">
      <c r="B250" s="23"/>
      <c r="C250" s="23"/>
      <c r="D250" s="23"/>
    </row>
    <row r="251" spans="2:4" x14ac:dyDescent="0.25">
      <c r="B251" s="23"/>
      <c r="C251" s="23"/>
      <c r="D251" s="23"/>
    </row>
    <row r="252" spans="2:4" x14ac:dyDescent="0.25">
      <c r="B252" s="23"/>
      <c r="C252" s="23"/>
      <c r="D252" s="23"/>
    </row>
    <row r="253" spans="2:4" x14ac:dyDescent="0.25">
      <c r="B253" s="23"/>
      <c r="C253" s="23"/>
      <c r="D253" s="23"/>
    </row>
    <row r="254" spans="2:4" x14ac:dyDescent="0.25">
      <c r="B254" s="23"/>
      <c r="C254" s="23"/>
      <c r="D254" s="23"/>
    </row>
    <row r="255" spans="2:4" x14ac:dyDescent="0.25">
      <c r="B255" s="23"/>
      <c r="C255" s="23"/>
      <c r="D255" s="23"/>
    </row>
    <row r="256" spans="2:4" x14ac:dyDescent="0.25">
      <c r="B256" s="23"/>
      <c r="C256" s="23"/>
      <c r="D256" s="23"/>
    </row>
    <row r="257" spans="2:4" x14ac:dyDescent="0.25">
      <c r="B257" s="23"/>
      <c r="C257" s="23"/>
      <c r="D257" s="23"/>
    </row>
    <row r="258" spans="2:4" x14ac:dyDescent="0.25">
      <c r="B258" s="23"/>
      <c r="C258" s="23"/>
      <c r="D258" s="23"/>
    </row>
    <row r="259" spans="2:4" x14ac:dyDescent="0.25">
      <c r="B259" s="23"/>
      <c r="C259" s="23"/>
      <c r="D259" s="23"/>
    </row>
    <row r="260" spans="2:4" x14ac:dyDescent="0.25">
      <c r="B260" s="23"/>
      <c r="C260" s="23"/>
      <c r="D260" s="23"/>
    </row>
    <row r="261" spans="2:4" x14ac:dyDescent="0.25">
      <c r="B261" s="23"/>
      <c r="C261" s="23"/>
      <c r="D261" s="23"/>
    </row>
    <row r="262" spans="2:4" x14ac:dyDescent="0.25">
      <c r="B262" s="23"/>
      <c r="C262" s="23"/>
      <c r="D262" s="23"/>
    </row>
    <row r="263" spans="2:4" x14ac:dyDescent="0.25">
      <c r="B263" s="23"/>
      <c r="C263" s="23"/>
      <c r="D263" s="23"/>
    </row>
    <row r="264" spans="2:4" x14ac:dyDescent="0.25">
      <c r="B264" s="23"/>
      <c r="C264" s="23"/>
      <c r="D264" s="23"/>
    </row>
    <row r="265" spans="2:4" x14ac:dyDescent="0.25">
      <c r="B265" s="23"/>
      <c r="C265" s="23"/>
      <c r="D265" s="23"/>
    </row>
    <row r="266" spans="2:4" x14ac:dyDescent="0.25">
      <c r="B266" s="23"/>
      <c r="C266" s="23"/>
      <c r="D266" s="23"/>
    </row>
    <row r="267" spans="2:4" x14ac:dyDescent="0.25">
      <c r="B267" s="23"/>
      <c r="C267" s="23"/>
      <c r="D267" s="23"/>
    </row>
    <row r="268" spans="2:4" x14ac:dyDescent="0.25">
      <c r="B268" s="23"/>
      <c r="C268" s="23"/>
      <c r="D268" s="23"/>
    </row>
    <row r="269" spans="2:4" x14ac:dyDescent="0.25">
      <c r="B269" s="23"/>
      <c r="C269" s="23"/>
      <c r="D269" s="23"/>
    </row>
    <row r="270" spans="2:4" x14ac:dyDescent="0.25">
      <c r="B270" s="23"/>
      <c r="C270" s="23"/>
      <c r="D270" s="23"/>
    </row>
    <row r="271" spans="2:4" x14ac:dyDescent="0.25">
      <c r="B271" s="23"/>
      <c r="C271" s="23"/>
      <c r="D271" s="23"/>
    </row>
    <row r="272" spans="2:4" x14ac:dyDescent="0.25">
      <c r="B272" s="23"/>
      <c r="C272" s="23"/>
      <c r="D272" s="23"/>
    </row>
    <row r="273" spans="2:4" x14ac:dyDescent="0.25">
      <c r="B273" s="23"/>
      <c r="C273" s="23"/>
      <c r="D273" s="23"/>
    </row>
    <row r="274" spans="2:4" x14ac:dyDescent="0.25">
      <c r="B274" s="23"/>
      <c r="C274" s="23"/>
      <c r="D274" s="23"/>
    </row>
    <row r="275" spans="2:4" x14ac:dyDescent="0.25">
      <c r="B275" s="23"/>
      <c r="C275" s="23"/>
      <c r="D275" s="23"/>
    </row>
    <row r="276" spans="2:4" x14ac:dyDescent="0.25">
      <c r="B276" s="23"/>
      <c r="C276" s="23"/>
      <c r="D276" s="23"/>
    </row>
    <row r="277" spans="2:4" x14ac:dyDescent="0.25">
      <c r="B277" s="23"/>
      <c r="C277" s="23"/>
      <c r="D277" s="23"/>
    </row>
    <row r="278" spans="2:4" x14ac:dyDescent="0.25">
      <c r="B278" s="23"/>
      <c r="C278" s="23"/>
      <c r="D278" s="23"/>
    </row>
    <row r="279" spans="2:4" x14ac:dyDescent="0.25">
      <c r="B279" s="23"/>
      <c r="C279" s="23"/>
      <c r="D279" s="23"/>
    </row>
    <row r="280" spans="2:4" x14ac:dyDescent="0.25">
      <c r="B280" s="23"/>
      <c r="C280" s="23"/>
      <c r="D280" s="23"/>
    </row>
    <row r="281" spans="2:4" x14ac:dyDescent="0.25">
      <c r="B281" s="23"/>
      <c r="C281" s="23"/>
      <c r="D281" s="23"/>
    </row>
    <row r="282" spans="2:4" x14ac:dyDescent="0.25">
      <c r="B282" s="23"/>
      <c r="C282" s="23"/>
      <c r="D282" s="23"/>
    </row>
    <row r="283" spans="2:4" x14ac:dyDescent="0.25">
      <c r="B283" s="23"/>
      <c r="C283" s="23"/>
      <c r="D283" s="23"/>
    </row>
    <row r="284" spans="2:4" x14ac:dyDescent="0.25">
      <c r="B284" s="23"/>
      <c r="C284" s="23"/>
      <c r="D284" s="23"/>
    </row>
    <row r="285" spans="2:4" x14ac:dyDescent="0.25">
      <c r="B285" s="23"/>
      <c r="C285" s="23"/>
      <c r="D285" s="23"/>
    </row>
    <row r="286" spans="2:4" x14ac:dyDescent="0.25">
      <c r="B286" s="23"/>
      <c r="C286" s="23"/>
      <c r="D286" s="23"/>
    </row>
    <row r="287" spans="2:4" x14ac:dyDescent="0.25">
      <c r="B287" s="23"/>
      <c r="C287" s="23"/>
      <c r="D287" s="23"/>
    </row>
    <row r="288" spans="2:4" x14ac:dyDescent="0.25">
      <c r="B288" s="23"/>
      <c r="C288" s="23"/>
      <c r="D288" s="23"/>
    </row>
    <row r="289" spans="2:4" x14ac:dyDescent="0.25">
      <c r="B289" s="23"/>
      <c r="C289" s="23"/>
      <c r="D289" s="23"/>
    </row>
    <row r="290" spans="2:4" x14ac:dyDescent="0.25">
      <c r="B290" s="23"/>
      <c r="C290" s="23"/>
      <c r="D290" s="23"/>
    </row>
    <row r="291" spans="2:4" x14ac:dyDescent="0.25">
      <c r="B291" s="23"/>
      <c r="C291" s="23"/>
      <c r="D291" s="23"/>
    </row>
    <row r="292" spans="2:4" x14ac:dyDescent="0.25">
      <c r="B292" s="23"/>
      <c r="C292" s="23"/>
      <c r="D292" s="23"/>
    </row>
  </sheetData>
  <mergeCells count="2">
    <mergeCell ref="B4:E4"/>
    <mergeCell ref="A9:E10"/>
  </mergeCells>
  <pageMargins left="0.51181102362204722" right="0" top="0.43307086614173229" bottom="7.874015748031496E-2" header="0.15748031496062992" footer="0.15748031496062992"/>
  <pageSetup paperSize="9" scale="80" fitToHeight="4" orientation="portrait" useFirstPageNumber="1" r:id="rId1"/>
  <headerFooter alignWithMargins="0">
    <oddHeader>&amp;R&amp;P</oddHeader>
  </headerFooter>
  <rowBreaks count="2" manualBreakCount="2">
    <brk id="44" max="2" man="1"/>
    <brk id="6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4"/>
  <sheetViews>
    <sheetView zoomScaleNormal="100" zoomScaleSheetLayoutView="100" workbookViewId="0">
      <selection activeCell="H12" sqref="H12:H547"/>
    </sheetView>
  </sheetViews>
  <sheetFormatPr defaultRowHeight="12.75" x14ac:dyDescent="0.2"/>
  <cols>
    <col min="1" max="1" width="40.7109375" customWidth="1"/>
    <col min="2" max="2" width="4.5703125" customWidth="1"/>
    <col min="3" max="3" width="4.7109375" customWidth="1"/>
    <col min="4" max="4" width="12.28515625" customWidth="1"/>
    <col min="5" max="5" width="4.7109375" customWidth="1"/>
    <col min="6" max="6" width="10.85546875" customWidth="1"/>
    <col min="7" max="7" width="10.28515625" customWidth="1"/>
    <col min="8" max="8" width="11.28515625" customWidth="1"/>
  </cols>
  <sheetData>
    <row r="1" spans="1:8" ht="12.75" customHeight="1" x14ac:dyDescent="0.2">
      <c r="A1" s="95"/>
      <c r="B1" s="95"/>
      <c r="C1" s="95"/>
      <c r="D1" s="188"/>
      <c r="E1" s="270" t="s">
        <v>482</v>
      </c>
      <c r="F1" s="270"/>
      <c r="G1" s="270"/>
      <c r="H1" s="270"/>
    </row>
    <row r="2" spans="1:8" ht="12.75" customHeight="1" x14ac:dyDescent="0.2">
      <c r="A2" s="95"/>
      <c r="B2" s="270" t="s">
        <v>481</v>
      </c>
      <c r="C2" s="270"/>
      <c r="D2" s="270"/>
      <c r="E2" s="270"/>
      <c r="F2" s="270"/>
      <c r="G2" s="270"/>
      <c r="H2" s="270"/>
    </row>
    <row r="3" spans="1:8" ht="12.75" customHeight="1" x14ac:dyDescent="0.2">
      <c r="A3" s="95"/>
      <c r="B3" s="220"/>
      <c r="C3" s="220"/>
      <c r="D3" s="220"/>
      <c r="E3" s="220"/>
      <c r="F3" s="220"/>
      <c r="G3" s="220"/>
      <c r="H3" s="221" t="s">
        <v>476</v>
      </c>
    </row>
    <row r="4" spans="1:8" ht="12.75" customHeight="1" x14ac:dyDescent="0.2">
      <c r="A4" s="270" t="s">
        <v>510</v>
      </c>
      <c r="B4" s="270"/>
      <c r="C4" s="270"/>
      <c r="D4" s="270"/>
      <c r="E4" s="270"/>
      <c r="F4" s="270"/>
      <c r="G4" s="270"/>
      <c r="H4" s="270"/>
    </row>
    <row r="5" spans="1:8" ht="12.75" customHeight="1" x14ac:dyDescent="0.2">
      <c r="A5" s="270" t="s">
        <v>426</v>
      </c>
      <c r="B5" s="270"/>
      <c r="C5" s="270"/>
      <c r="D5" s="270"/>
      <c r="E5" s="270"/>
      <c r="F5" s="270"/>
      <c r="G5" s="270"/>
      <c r="H5" s="270"/>
    </row>
    <row r="6" spans="1:8" ht="12.75" customHeight="1" x14ac:dyDescent="0.2">
      <c r="A6" s="220"/>
      <c r="B6" s="220"/>
      <c r="C6" s="220"/>
      <c r="D6" s="220"/>
      <c r="E6" s="220"/>
      <c r="F6" s="220"/>
      <c r="G6" s="220"/>
      <c r="H6" s="222" t="s">
        <v>491</v>
      </c>
    </row>
    <row r="7" spans="1:8" ht="12.75" customHeight="1" x14ac:dyDescent="0.2">
      <c r="A7" s="220"/>
      <c r="B7" s="220"/>
      <c r="C7" s="220"/>
      <c r="D7" s="220"/>
      <c r="E7" s="220"/>
      <c r="F7" s="220"/>
      <c r="G7" s="220"/>
      <c r="H7" s="220"/>
    </row>
    <row r="8" spans="1:8" ht="50.25" customHeight="1" x14ac:dyDescent="0.2">
      <c r="A8" s="271" t="s">
        <v>487</v>
      </c>
      <c r="B8" s="271"/>
      <c r="C8" s="271"/>
      <c r="D8" s="271"/>
      <c r="E8" s="271"/>
      <c r="F8" s="271"/>
      <c r="G8" s="271"/>
      <c r="H8" s="271"/>
    </row>
    <row r="9" spans="1:8" x14ac:dyDescent="0.2">
      <c r="H9" s="221" t="s">
        <v>35</v>
      </c>
    </row>
    <row r="10" spans="1:8" ht="12.75" customHeight="1" x14ac:dyDescent="0.2">
      <c r="A10" s="272" t="s">
        <v>71</v>
      </c>
      <c r="B10" s="272" t="s">
        <v>37</v>
      </c>
      <c r="C10" s="272" t="s">
        <v>38</v>
      </c>
      <c r="D10" s="272" t="s">
        <v>39</v>
      </c>
      <c r="E10" s="272" t="s">
        <v>40</v>
      </c>
      <c r="F10" s="266" t="s">
        <v>513</v>
      </c>
      <c r="G10" s="266" t="s">
        <v>516</v>
      </c>
      <c r="H10" s="268" t="s">
        <v>477</v>
      </c>
    </row>
    <row r="11" spans="1:8" ht="50.1" customHeight="1" x14ac:dyDescent="0.2">
      <c r="A11" s="273"/>
      <c r="B11" s="273"/>
      <c r="C11" s="273"/>
      <c r="D11" s="273"/>
      <c r="E11" s="273"/>
      <c r="F11" s="267"/>
      <c r="G11" s="267"/>
      <c r="H11" s="269"/>
    </row>
    <row r="12" spans="1:8" ht="15" x14ac:dyDescent="0.2">
      <c r="A12" s="154" t="s">
        <v>41</v>
      </c>
      <c r="B12" s="155"/>
      <c r="C12" s="155"/>
      <c r="D12" s="155"/>
      <c r="E12" s="155"/>
      <c r="F12" s="153">
        <f>F13+F179</f>
        <v>483165.59999999986</v>
      </c>
      <c r="G12" s="153">
        <f>G13+G179</f>
        <v>27714</v>
      </c>
      <c r="H12" s="153">
        <f>H13+H179</f>
        <v>510879.6</v>
      </c>
    </row>
    <row r="13" spans="1:8" x14ac:dyDescent="0.2">
      <c r="A13" s="151" t="s">
        <v>311</v>
      </c>
      <c r="B13" s="151"/>
      <c r="C13" s="151"/>
      <c r="D13" s="151"/>
      <c r="E13" s="151"/>
      <c r="F13" s="152">
        <f>F14+F29+F89+F118+F160+F175+F82</f>
        <v>359532.99999999988</v>
      </c>
      <c r="G13" s="152">
        <f>G14+G29+G89+G118+G160+G175+G82</f>
        <v>22369.7</v>
      </c>
      <c r="H13" s="152">
        <f>H14+H29+H89+H118+H160+H175+H82</f>
        <v>381902.69999999995</v>
      </c>
    </row>
    <row r="14" spans="1:8" x14ac:dyDescent="0.2">
      <c r="A14" s="173" t="s">
        <v>196</v>
      </c>
      <c r="B14" s="107" t="s">
        <v>47</v>
      </c>
      <c r="C14" s="162"/>
      <c r="D14" s="151"/>
      <c r="E14" s="151"/>
      <c r="F14" s="152">
        <f t="shared" ref="F14:H15" si="0">F15</f>
        <v>150</v>
      </c>
      <c r="G14" s="152">
        <f t="shared" si="0"/>
        <v>0</v>
      </c>
      <c r="H14" s="152">
        <f t="shared" si="0"/>
        <v>150</v>
      </c>
    </row>
    <row r="15" spans="1:8" x14ac:dyDescent="0.2">
      <c r="A15" s="173" t="s">
        <v>438</v>
      </c>
      <c r="B15" s="107" t="s">
        <v>47</v>
      </c>
      <c r="C15" s="107">
        <v>10</v>
      </c>
      <c r="D15" s="151"/>
      <c r="E15" s="151"/>
      <c r="F15" s="152">
        <f t="shared" si="0"/>
        <v>150</v>
      </c>
      <c r="G15" s="152">
        <f t="shared" si="0"/>
        <v>0</v>
      </c>
      <c r="H15" s="152">
        <f t="shared" si="0"/>
        <v>150</v>
      </c>
    </row>
    <row r="16" spans="1:8" ht="27" customHeight="1" x14ac:dyDescent="0.2">
      <c r="A16" s="168" t="s">
        <v>428</v>
      </c>
      <c r="B16" s="169" t="s">
        <v>47</v>
      </c>
      <c r="C16" s="169">
        <v>10</v>
      </c>
      <c r="D16" s="169" t="s">
        <v>415</v>
      </c>
      <c r="E16" s="169"/>
      <c r="F16" s="170">
        <f>F17+F21+F25</f>
        <v>150</v>
      </c>
      <c r="G16" s="170">
        <f>G17+G21+G25</f>
        <v>0</v>
      </c>
      <c r="H16" s="170">
        <f>H17+H21+H25</f>
        <v>150</v>
      </c>
    </row>
    <row r="17" spans="1:8" ht="33.6" customHeight="1" x14ac:dyDescent="0.2">
      <c r="A17" s="106" t="s">
        <v>244</v>
      </c>
      <c r="B17" s="107" t="s">
        <v>47</v>
      </c>
      <c r="C17" s="107">
        <v>10</v>
      </c>
      <c r="D17" s="107" t="s">
        <v>357</v>
      </c>
      <c r="E17" s="107"/>
      <c r="F17" s="108">
        <f>F18</f>
        <v>90</v>
      </c>
      <c r="G17" s="108">
        <f t="shared" ref="G17:G19" si="1">G18</f>
        <v>0</v>
      </c>
      <c r="H17" s="108">
        <f>H18</f>
        <v>90</v>
      </c>
    </row>
    <row r="18" spans="1:8" ht="15.6" customHeight="1" x14ac:dyDescent="0.2">
      <c r="A18" s="109" t="s">
        <v>459</v>
      </c>
      <c r="B18" s="103" t="s">
        <v>47</v>
      </c>
      <c r="C18" s="103">
        <v>10</v>
      </c>
      <c r="D18" s="110" t="s">
        <v>357</v>
      </c>
      <c r="E18" s="103">
        <v>200</v>
      </c>
      <c r="F18" s="105">
        <f>F19</f>
        <v>90</v>
      </c>
      <c r="G18" s="105">
        <f t="shared" si="1"/>
        <v>0</v>
      </c>
      <c r="H18" s="105">
        <f>H19</f>
        <v>90</v>
      </c>
    </row>
    <row r="19" spans="1:8" ht="13.15" customHeight="1" x14ac:dyDescent="0.2">
      <c r="A19" s="109" t="s">
        <v>460</v>
      </c>
      <c r="B19" s="103" t="s">
        <v>47</v>
      </c>
      <c r="C19" s="103">
        <v>10</v>
      </c>
      <c r="D19" s="110" t="s">
        <v>357</v>
      </c>
      <c r="E19" s="103">
        <v>240</v>
      </c>
      <c r="F19" s="105">
        <f>F20</f>
        <v>90</v>
      </c>
      <c r="G19" s="105">
        <f t="shared" si="1"/>
        <v>0</v>
      </c>
      <c r="H19" s="105">
        <f>H20</f>
        <v>90</v>
      </c>
    </row>
    <row r="20" spans="1:8" ht="24.6" customHeight="1" x14ac:dyDescent="0.2">
      <c r="A20" s="109" t="s">
        <v>461</v>
      </c>
      <c r="B20" s="103" t="s">
        <v>47</v>
      </c>
      <c r="C20" s="103">
        <v>10</v>
      </c>
      <c r="D20" s="110" t="s">
        <v>357</v>
      </c>
      <c r="E20" s="103">
        <v>244</v>
      </c>
      <c r="F20" s="105">
        <v>90</v>
      </c>
      <c r="G20" s="105"/>
      <c r="H20" s="105">
        <v>90</v>
      </c>
    </row>
    <row r="21" spans="1:8" ht="14.45" customHeight="1" x14ac:dyDescent="0.2">
      <c r="A21" s="106" t="s">
        <v>352</v>
      </c>
      <c r="B21" s="107" t="s">
        <v>47</v>
      </c>
      <c r="C21" s="107">
        <v>10</v>
      </c>
      <c r="D21" s="107" t="s">
        <v>358</v>
      </c>
      <c r="E21" s="107"/>
      <c r="F21" s="108">
        <f>F22</f>
        <v>40</v>
      </c>
      <c r="G21" s="108">
        <f t="shared" ref="G21:G23" si="2">G22</f>
        <v>0</v>
      </c>
      <c r="H21" s="108">
        <f>H22</f>
        <v>40</v>
      </c>
    </row>
    <row r="22" spans="1:8" ht="18.600000000000001" customHeight="1" x14ac:dyDescent="0.2">
      <c r="A22" s="109" t="s">
        <v>459</v>
      </c>
      <c r="B22" s="103" t="s">
        <v>47</v>
      </c>
      <c r="C22" s="103">
        <v>10</v>
      </c>
      <c r="D22" s="110" t="s">
        <v>358</v>
      </c>
      <c r="E22" s="103">
        <v>200</v>
      </c>
      <c r="F22" s="105">
        <f>F23</f>
        <v>40</v>
      </c>
      <c r="G22" s="105">
        <f t="shared" si="2"/>
        <v>0</v>
      </c>
      <c r="H22" s="105">
        <f>H23</f>
        <v>40</v>
      </c>
    </row>
    <row r="23" spans="1:8" ht="16.149999999999999" customHeight="1" x14ac:dyDescent="0.2">
      <c r="A23" s="109" t="s">
        <v>460</v>
      </c>
      <c r="B23" s="103" t="s">
        <v>47</v>
      </c>
      <c r="C23" s="103">
        <v>10</v>
      </c>
      <c r="D23" s="110" t="s">
        <v>358</v>
      </c>
      <c r="E23" s="103">
        <v>240</v>
      </c>
      <c r="F23" s="105">
        <f>F24</f>
        <v>40</v>
      </c>
      <c r="G23" s="105">
        <f t="shared" si="2"/>
        <v>0</v>
      </c>
      <c r="H23" s="105">
        <f>H24</f>
        <v>40</v>
      </c>
    </row>
    <row r="24" spans="1:8" ht="24.6" customHeight="1" x14ac:dyDescent="0.2">
      <c r="A24" s="109" t="s">
        <v>461</v>
      </c>
      <c r="B24" s="103" t="s">
        <v>47</v>
      </c>
      <c r="C24" s="103">
        <v>10</v>
      </c>
      <c r="D24" s="110" t="s">
        <v>358</v>
      </c>
      <c r="E24" s="103">
        <v>244</v>
      </c>
      <c r="F24" s="105">
        <v>40</v>
      </c>
      <c r="G24" s="105"/>
      <c r="H24" s="105">
        <v>40</v>
      </c>
    </row>
    <row r="25" spans="1:8" ht="16.899999999999999" customHeight="1" x14ac:dyDescent="0.2">
      <c r="A25" s="106" t="s">
        <v>353</v>
      </c>
      <c r="B25" s="107" t="s">
        <v>47</v>
      </c>
      <c r="C25" s="107">
        <v>10</v>
      </c>
      <c r="D25" s="107" t="s">
        <v>359</v>
      </c>
      <c r="E25" s="107"/>
      <c r="F25" s="108">
        <f>F26</f>
        <v>20</v>
      </c>
      <c r="G25" s="108">
        <f t="shared" ref="G25:G27" si="3">G26</f>
        <v>0</v>
      </c>
      <c r="H25" s="108">
        <f>H26</f>
        <v>20</v>
      </c>
    </row>
    <row r="26" spans="1:8" ht="14.45" customHeight="1" x14ac:dyDescent="0.2">
      <c r="A26" s="109" t="s">
        <v>459</v>
      </c>
      <c r="B26" s="103" t="s">
        <v>47</v>
      </c>
      <c r="C26" s="103">
        <v>10</v>
      </c>
      <c r="D26" s="110" t="s">
        <v>359</v>
      </c>
      <c r="E26" s="103">
        <v>200</v>
      </c>
      <c r="F26" s="105">
        <f>F27</f>
        <v>20</v>
      </c>
      <c r="G26" s="105">
        <f t="shared" si="3"/>
        <v>0</v>
      </c>
      <c r="H26" s="105">
        <f>H27</f>
        <v>20</v>
      </c>
    </row>
    <row r="27" spans="1:8" ht="17.45" customHeight="1" x14ac:dyDescent="0.2">
      <c r="A27" s="109" t="s">
        <v>460</v>
      </c>
      <c r="B27" s="103" t="s">
        <v>47</v>
      </c>
      <c r="C27" s="103">
        <v>10</v>
      </c>
      <c r="D27" s="110" t="s">
        <v>359</v>
      </c>
      <c r="E27" s="103">
        <v>240</v>
      </c>
      <c r="F27" s="105">
        <f>F28</f>
        <v>20</v>
      </c>
      <c r="G27" s="105">
        <f t="shared" si="3"/>
        <v>0</v>
      </c>
      <c r="H27" s="105">
        <f>H28</f>
        <v>20</v>
      </c>
    </row>
    <row r="28" spans="1:8" ht="21.6" customHeight="1" x14ac:dyDescent="0.2">
      <c r="A28" s="109" t="s">
        <v>461</v>
      </c>
      <c r="B28" s="103" t="s">
        <v>47</v>
      </c>
      <c r="C28" s="103">
        <v>10</v>
      </c>
      <c r="D28" s="110" t="s">
        <v>359</v>
      </c>
      <c r="E28" s="103">
        <v>244</v>
      </c>
      <c r="F28" s="105">
        <v>20</v>
      </c>
      <c r="G28" s="105"/>
      <c r="H28" s="105">
        <v>20</v>
      </c>
    </row>
    <row r="29" spans="1:8" ht="15.6" customHeight="1" x14ac:dyDescent="0.2">
      <c r="A29" s="106" t="s">
        <v>203</v>
      </c>
      <c r="B29" s="107" t="s">
        <v>73</v>
      </c>
      <c r="C29" s="162"/>
      <c r="D29" s="107"/>
      <c r="E29" s="103"/>
      <c r="F29" s="108">
        <f>F30+F59+F73</f>
        <v>7476.5</v>
      </c>
      <c r="G29" s="108">
        <f t="shared" ref="G29" si="4">G30+G59+G73</f>
        <v>0</v>
      </c>
      <c r="H29" s="108">
        <f>H30+H59+H73</f>
        <v>7476.5</v>
      </c>
    </row>
    <row r="30" spans="1:8" ht="13.15" customHeight="1" x14ac:dyDescent="0.2">
      <c r="A30" s="106" t="s">
        <v>70</v>
      </c>
      <c r="B30" s="169" t="s">
        <v>73</v>
      </c>
      <c r="C30" s="171" t="s">
        <v>62</v>
      </c>
      <c r="D30" s="107"/>
      <c r="E30" s="103"/>
      <c r="F30" s="108">
        <f t="shared" ref="F30:H30" si="5">F32+F36+F40+F44+F51+F55</f>
        <v>1384.5</v>
      </c>
      <c r="G30" s="108">
        <f t="shared" si="5"/>
        <v>0</v>
      </c>
      <c r="H30" s="108">
        <f t="shared" si="5"/>
        <v>1384.5</v>
      </c>
    </row>
    <row r="31" spans="1:8" ht="41.45" customHeight="1" x14ac:dyDescent="0.2">
      <c r="A31" s="168" t="s">
        <v>429</v>
      </c>
      <c r="B31" s="169" t="s">
        <v>73</v>
      </c>
      <c r="C31" s="171" t="s">
        <v>62</v>
      </c>
      <c r="D31" s="169" t="s">
        <v>419</v>
      </c>
      <c r="E31" s="169" t="s">
        <v>44</v>
      </c>
      <c r="F31" s="170">
        <f>F32+F36+F40+F44+F51+F55</f>
        <v>1384.5</v>
      </c>
      <c r="G31" s="170">
        <f>G32+G36+G40+G44+G51+G55</f>
        <v>0</v>
      </c>
      <c r="H31" s="170">
        <f>H32+H36+H40+H44+H51+H55</f>
        <v>1384.5</v>
      </c>
    </row>
    <row r="32" spans="1:8" ht="31.9" customHeight="1" x14ac:dyDescent="0.2">
      <c r="A32" s="106" t="s">
        <v>430</v>
      </c>
      <c r="B32" s="107" t="s">
        <v>73</v>
      </c>
      <c r="C32" s="107" t="s">
        <v>62</v>
      </c>
      <c r="D32" s="107" t="s">
        <v>360</v>
      </c>
      <c r="E32" s="107"/>
      <c r="F32" s="108">
        <f t="shared" ref="F32:H34" si="6">F33</f>
        <v>99</v>
      </c>
      <c r="G32" s="108">
        <f t="shared" si="6"/>
        <v>29.7</v>
      </c>
      <c r="H32" s="108">
        <f t="shared" si="6"/>
        <v>128.69999999999999</v>
      </c>
    </row>
    <row r="33" spans="1:10" s="156" customFormat="1" ht="22.5" x14ac:dyDescent="0.2">
      <c r="A33" s="109" t="s">
        <v>459</v>
      </c>
      <c r="B33" s="103" t="s">
        <v>73</v>
      </c>
      <c r="C33" s="103" t="s">
        <v>62</v>
      </c>
      <c r="D33" s="110" t="s">
        <v>360</v>
      </c>
      <c r="E33" s="103">
        <v>200</v>
      </c>
      <c r="F33" s="105">
        <f t="shared" si="6"/>
        <v>99</v>
      </c>
      <c r="G33" s="105">
        <f t="shared" si="6"/>
        <v>29.7</v>
      </c>
      <c r="H33" s="105">
        <f t="shared" si="6"/>
        <v>128.69999999999999</v>
      </c>
    </row>
    <row r="34" spans="1:10" ht="19.149999999999999" customHeight="1" x14ac:dyDescent="0.2">
      <c r="A34" s="109" t="s">
        <v>460</v>
      </c>
      <c r="B34" s="103" t="s">
        <v>73</v>
      </c>
      <c r="C34" s="103" t="s">
        <v>62</v>
      </c>
      <c r="D34" s="110" t="s">
        <v>360</v>
      </c>
      <c r="E34" s="103">
        <v>240</v>
      </c>
      <c r="F34" s="105">
        <f t="shared" si="6"/>
        <v>99</v>
      </c>
      <c r="G34" s="105">
        <f t="shared" si="6"/>
        <v>29.7</v>
      </c>
      <c r="H34" s="105">
        <f t="shared" si="6"/>
        <v>128.69999999999999</v>
      </c>
      <c r="J34" s="115"/>
    </row>
    <row r="35" spans="1:10" ht="24" customHeight="1" x14ac:dyDescent="0.2">
      <c r="A35" s="109" t="s">
        <v>461</v>
      </c>
      <c r="B35" s="103" t="s">
        <v>73</v>
      </c>
      <c r="C35" s="103" t="s">
        <v>62</v>
      </c>
      <c r="D35" s="110" t="s">
        <v>360</v>
      </c>
      <c r="E35" s="103">
        <v>244</v>
      </c>
      <c r="F35" s="105">
        <v>99</v>
      </c>
      <c r="G35" s="105">
        <v>29.7</v>
      </c>
      <c r="H35" s="105">
        <v>128.69999999999999</v>
      </c>
      <c r="J35" s="115"/>
    </row>
    <row r="36" spans="1:10" ht="24.6" customHeight="1" x14ac:dyDescent="0.2">
      <c r="A36" s="172" t="s">
        <v>433</v>
      </c>
      <c r="B36" s="103" t="s">
        <v>73</v>
      </c>
      <c r="C36" s="103" t="s">
        <v>62</v>
      </c>
      <c r="D36" s="110" t="s">
        <v>361</v>
      </c>
      <c r="E36" s="103"/>
      <c r="F36" s="105">
        <f>F37</f>
        <v>250</v>
      </c>
      <c r="G36" s="105">
        <f t="shared" ref="G36:G38" si="7">G37</f>
        <v>-29.7</v>
      </c>
      <c r="H36" s="105">
        <f>H37</f>
        <v>220.3</v>
      </c>
    </row>
    <row r="37" spans="1:10" ht="17.45" customHeight="1" x14ac:dyDescent="0.2">
      <c r="A37" s="109" t="s">
        <v>459</v>
      </c>
      <c r="B37" s="103" t="s">
        <v>73</v>
      </c>
      <c r="C37" s="103" t="s">
        <v>62</v>
      </c>
      <c r="D37" s="110" t="s">
        <v>361</v>
      </c>
      <c r="E37" s="103">
        <v>200</v>
      </c>
      <c r="F37" s="105">
        <f>F38</f>
        <v>250</v>
      </c>
      <c r="G37" s="105">
        <f t="shared" si="7"/>
        <v>-29.7</v>
      </c>
      <c r="H37" s="105">
        <f>H38</f>
        <v>220.3</v>
      </c>
    </row>
    <row r="38" spans="1:10" ht="18.600000000000001" customHeight="1" x14ac:dyDescent="0.2">
      <c r="A38" s="109" t="s">
        <v>460</v>
      </c>
      <c r="B38" s="103" t="s">
        <v>73</v>
      </c>
      <c r="C38" s="103" t="s">
        <v>62</v>
      </c>
      <c r="D38" s="110" t="s">
        <v>361</v>
      </c>
      <c r="E38" s="103">
        <v>240</v>
      </c>
      <c r="F38" s="105">
        <f>F39</f>
        <v>250</v>
      </c>
      <c r="G38" s="105">
        <f t="shared" si="7"/>
        <v>-29.7</v>
      </c>
      <c r="H38" s="105">
        <f>H39</f>
        <v>220.3</v>
      </c>
    </row>
    <row r="39" spans="1:10" ht="21" customHeight="1" x14ac:dyDescent="0.2">
      <c r="A39" s="109" t="s">
        <v>461</v>
      </c>
      <c r="B39" s="103" t="s">
        <v>73</v>
      </c>
      <c r="C39" s="103" t="s">
        <v>62</v>
      </c>
      <c r="D39" s="110" t="s">
        <v>361</v>
      </c>
      <c r="E39" s="103">
        <v>244</v>
      </c>
      <c r="F39" s="105">
        <v>250</v>
      </c>
      <c r="G39" s="105">
        <v>-29.7</v>
      </c>
      <c r="H39" s="105">
        <v>220.3</v>
      </c>
    </row>
    <row r="40" spans="1:10" x14ac:dyDescent="0.2">
      <c r="A40" s="172" t="s">
        <v>434</v>
      </c>
      <c r="B40" s="103" t="s">
        <v>73</v>
      </c>
      <c r="C40" s="103" t="s">
        <v>62</v>
      </c>
      <c r="D40" s="110" t="s">
        <v>362</v>
      </c>
      <c r="E40" s="103"/>
      <c r="F40" s="105">
        <f>F41</f>
        <v>181.5</v>
      </c>
      <c r="G40" s="105">
        <f t="shared" ref="G40:G42" si="8">G41</f>
        <v>0</v>
      </c>
      <c r="H40" s="105">
        <f>H41</f>
        <v>181.5</v>
      </c>
    </row>
    <row r="41" spans="1:10" ht="22.5" x14ac:dyDescent="0.2">
      <c r="A41" s="109" t="s">
        <v>459</v>
      </c>
      <c r="B41" s="103" t="s">
        <v>73</v>
      </c>
      <c r="C41" s="103" t="s">
        <v>62</v>
      </c>
      <c r="D41" s="110" t="s">
        <v>362</v>
      </c>
      <c r="E41" s="103">
        <v>200</v>
      </c>
      <c r="F41" s="105">
        <f>F42</f>
        <v>181.5</v>
      </c>
      <c r="G41" s="105">
        <f t="shared" si="8"/>
        <v>0</v>
      </c>
      <c r="H41" s="105">
        <f>H42</f>
        <v>181.5</v>
      </c>
    </row>
    <row r="42" spans="1:10" ht="18.600000000000001" customHeight="1" x14ac:dyDescent="0.2">
      <c r="A42" s="109" t="s">
        <v>460</v>
      </c>
      <c r="B42" s="103" t="s">
        <v>73</v>
      </c>
      <c r="C42" s="103" t="s">
        <v>62</v>
      </c>
      <c r="D42" s="110" t="s">
        <v>362</v>
      </c>
      <c r="E42" s="103">
        <v>240</v>
      </c>
      <c r="F42" s="105">
        <f>F43</f>
        <v>181.5</v>
      </c>
      <c r="G42" s="105">
        <f t="shared" si="8"/>
        <v>0</v>
      </c>
      <c r="H42" s="105">
        <f>H43</f>
        <v>181.5</v>
      </c>
    </row>
    <row r="43" spans="1:10" ht="19.899999999999999" customHeight="1" x14ac:dyDescent="0.2">
      <c r="A43" s="109" t="s">
        <v>461</v>
      </c>
      <c r="B43" s="103" t="s">
        <v>73</v>
      </c>
      <c r="C43" s="103" t="s">
        <v>62</v>
      </c>
      <c r="D43" s="110" t="s">
        <v>362</v>
      </c>
      <c r="E43" s="103">
        <v>244</v>
      </c>
      <c r="F43" s="105">
        <v>181.5</v>
      </c>
      <c r="G43" s="105"/>
      <c r="H43" s="105">
        <v>181.5</v>
      </c>
    </row>
    <row r="44" spans="1:10" ht="16.899999999999999" customHeight="1" x14ac:dyDescent="0.2">
      <c r="A44" s="172" t="s">
        <v>435</v>
      </c>
      <c r="B44" s="103" t="s">
        <v>73</v>
      </c>
      <c r="C44" s="103" t="s">
        <v>62</v>
      </c>
      <c r="D44" s="110" t="s">
        <v>363</v>
      </c>
      <c r="E44" s="103"/>
      <c r="F44" s="105">
        <f>F45</f>
        <v>150</v>
      </c>
      <c r="G44" s="105">
        <f>G45+G48</f>
        <v>0</v>
      </c>
      <c r="H44" s="105">
        <f>H45+H48</f>
        <v>150</v>
      </c>
    </row>
    <row r="45" spans="1:10" ht="19.149999999999999" customHeight="1" x14ac:dyDescent="0.2">
      <c r="A45" s="109" t="s">
        <v>459</v>
      </c>
      <c r="B45" s="103" t="s">
        <v>73</v>
      </c>
      <c r="C45" s="103" t="s">
        <v>62</v>
      </c>
      <c r="D45" s="110" t="s">
        <v>363</v>
      </c>
      <c r="E45" s="103">
        <v>200</v>
      </c>
      <c r="F45" s="105">
        <f>F46</f>
        <v>150</v>
      </c>
      <c r="G45" s="105">
        <f t="shared" ref="G45:G46" si="9">G46</f>
        <v>-109</v>
      </c>
      <c r="H45" s="105">
        <f>H46</f>
        <v>41</v>
      </c>
    </row>
    <row r="46" spans="1:10" ht="18" customHeight="1" x14ac:dyDescent="0.2">
      <c r="A46" s="109" t="s">
        <v>460</v>
      </c>
      <c r="B46" s="103" t="s">
        <v>73</v>
      </c>
      <c r="C46" s="103" t="s">
        <v>62</v>
      </c>
      <c r="D46" s="110" t="s">
        <v>363</v>
      </c>
      <c r="E46" s="103">
        <v>240</v>
      </c>
      <c r="F46" s="105">
        <f>F47</f>
        <v>150</v>
      </c>
      <c r="G46" s="105">
        <f t="shared" si="9"/>
        <v>-109</v>
      </c>
      <c r="H46" s="105">
        <f>H47</f>
        <v>41</v>
      </c>
    </row>
    <row r="47" spans="1:10" ht="19.899999999999999" customHeight="1" x14ac:dyDescent="0.2">
      <c r="A47" s="109" t="s">
        <v>461</v>
      </c>
      <c r="B47" s="103" t="s">
        <v>73</v>
      </c>
      <c r="C47" s="103" t="s">
        <v>62</v>
      </c>
      <c r="D47" s="110" t="s">
        <v>363</v>
      </c>
      <c r="E47" s="103">
        <v>244</v>
      </c>
      <c r="F47" s="105">
        <v>150</v>
      </c>
      <c r="G47" s="105">
        <v>-109</v>
      </c>
      <c r="H47" s="105">
        <v>41</v>
      </c>
    </row>
    <row r="48" spans="1:10" ht="19.899999999999999" customHeight="1" x14ac:dyDescent="0.2">
      <c r="A48" s="102" t="s">
        <v>142</v>
      </c>
      <c r="B48" s="103" t="s">
        <v>73</v>
      </c>
      <c r="C48" s="103" t="s">
        <v>62</v>
      </c>
      <c r="D48" s="110" t="s">
        <v>363</v>
      </c>
      <c r="E48" s="103">
        <v>800</v>
      </c>
      <c r="F48" s="105"/>
      <c r="G48" s="105">
        <v>109</v>
      </c>
      <c r="H48" s="105">
        <v>109</v>
      </c>
    </row>
    <row r="49" spans="1:8" ht="19.899999999999999" customHeight="1" x14ac:dyDescent="0.2">
      <c r="A49" s="109" t="s">
        <v>555</v>
      </c>
      <c r="B49" s="103" t="s">
        <v>73</v>
      </c>
      <c r="C49" s="103" t="s">
        <v>62</v>
      </c>
      <c r="D49" s="110" t="s">
        <v>363</v>
      </c>
      <c r="E49" s="103">
        <v>810</v>
      </c>
      <c r="F49" s="105"/>
      <c r="G49" s="105">
        <v>109</v>
      </c>
      <c r="H49" s="105">
        <v>109</v>
      </c>
    </row>
    <row r="50" spans="1:8" ht="19.899999999999999" customHeight="1" x14ac:dyDescent="0.2">
      <c r="A50" s="109" t="s">
        <v>556</v>
      </c>
      <c r="B50" s="103" t="s">
        <v>73</v>
      </c>
      <c r="C50" s="103" t="s">
        <v>62</v>
      </c>
      <c r="D50" s="110" t="s">
        <v>363</v>
      </c>
      <c r="E50" s="103">
        <v>812</v>
      </c>
      <c r="F50" s="105"/>
      <c r="G50" s="105">
        <v>109</v>
      </c>
      <c r="H50" s="105">
        <v>109</v>
      </c>
    </row>
    <row r="51" spans="1:8" ht="25.15" customHeight="1" x14ac:dyDescent="0.2">
      <c r="A51" s="172" t="s">
        <v>436</v>
      </c>
      <c r="B51" s="103" t="s">
        <v>73</v>
      </c>
      <c r="C51" s="103" t="s">
        <v>62</v>
      </c>
      <c r="D51" s="110" t="s">
        <v>439</v>
      </c>
      <c r="E51" s="103"/>
      <c r="F51" s="105">
        <f>F52</f>
        <v>689</v>
      </c>
      <c r="G51" s="105">
        <f t="shared" ref="G51:G53" si="10">G52</f>
        <v>0</v>
      </c>
      <c r="H51" s="105">
        <f>H52</f>
        <v>689</v>
      </c>
    </row>
    <row r="52" spans="1:8" ht="16.899999999999999" customHeight="1" x14ac:dyDescent="0.2">
      <c r="A52" s="109" t="s">
        <v>459</v>
      </c>
      <c r="B52" s="103" t="s">
        <v>73</v>
      </c>
      <c r="C52" s="103" t="s">
        <v>62</v>
      </c>
      <c r="D52" s="110" t="s">
        <v>439</v>
      </c>
      <c r="E52" s="103">
        <v>200</v>
      </c>
      <c r="F52" s="105">
        <f>F53</f>
        <v>689</v>
      </c>
      <c r="G52" s="105">
        <f t="shared" si="10"/>
        <v>0</v>
      </c>
      <c r="H52" s="105">
        <f>H53</f>
        <v>689</v>
      </c>
    </row>
    <row r="53" spans="1:8" ht="22.5" x14ac:dyDescent="0.2">
      <c r="A53" s="109" t="s">
        <v>460</v>
      </c>
      <c r="B53" s="103" t="s">
        <v>73</v>
      </c>
      <c r="C53" s="103" t="s">
        <v>62</v>
      </c>
      <c r="D53" s="110" t="s">
        <v>439</v>
      </c>
      <c r="E53" s="103">
        <v>240</v>
      </c>
      <c r="F53" s="105">
        <f>F54</f>
        <v>689</v>
      </c>
      <c r="G53" s="105">
        <f t="shared" si="10"/>
        <v>0</v>
      </c>
      <c r="H53" s="105">
        <f>H54</f>
        <v>689</v>
      </c>
    </row>
    <row r="54" spans="1:8" ht="24.6" customHeight="1" x14ac:dyDescent="0.2">
      <c r="A54" s="109" t="s">
        <v>461</v>
      </c>
      <c r="B54" s="103" t="s">
        <v>73</v>
      </c>
      <c r="C54" s="103" t="s">
        <v>62</v>
      </c>
      <c r="D54" s="110" t="s">
        <v>439</v>
      </c>
      <c r="E54" s="103">
        <v>244</v>
      </c>
      <c r="F54" s="105">
        <v>689</v>
      </c>
      <c r="G54" s="105"/>
      <c r="H54" s="105">
        <v>689</v>
      </c>
    </row>
    <row r="55" spans="1:8" ht="29.25" customHeight="1" x14ac:dyDescent="0.2">
      <c r="A55" s="172" t="s">
        <v>437</v>
      </c>
      <c r="B55" s="103" t="s">
        <v>73</v>
      </c>
      <c r="C55" s="103" t="s">
        <v>62</v>
      </c>
      <c r="D55" s="110" t="s">
        <v>440</v>
      </c>
      <c r="E55" s="103"/>
      <c r="F55" s="105">
        <f>F56</f>
        <v>15</v>
      </c>
      <c r="G55" s="105">
        <f t="shared" ref="G55:G57" si="11">G56</f>
        <v>0</v>
      </c>
      <c r="H55" s="105">
        <f>H56</f>
        <v>15</v>
      </c>
    </row>
    <row r="56" spans="1:8" ht="15.6" customHeight="1" x14ac:dyDescent="0.2">
      <c r="A56" s="109" t="s">
        <v>459</v>
      </c>
      <c r="B56" s="103" t="s">
        <v>73</v>
      </c>
      <c r="C56" s="103" t="s">
        <v>62</v>
      </c>
      <c r="D56" s="110" t="s">
        <v>440</v>
      </c>
      <c r="E56" s="103">
        <v>200</v>
      </c>
      <c r="F56" s="105">
        <f>F57</f>
        <v>15</v>
      </c>
      <c r="G56" s="105">
        <f t="shared" si="11"/>
        <v>0</v>
      </c>
      <c r="H56" s="105">
        <f>H57</f>
        <v>15</v>
      </c>
    </row>
    <row r="57" spans="1:8" ht="19.899999999999999" customHeight="1" x14ac:dyDescent="0.2">
      <c r="A57" s="109" t="s">
        <v>460</v>
      </c>
      <c r="B57" s="103" t="s">
        <v>73</v>
      </c>
      <c r="C57" s="103" t="s">
        <v>62</v>
      </c>
      <c r="D57" s="110" t="s">
        <v>440</v>
      </c>
      <c r="E57" s="103">
        <v>240</v>
      </c>
      <c r="F57" s="105">
        <f>F58</f>
        <v>15</v>
      </c>
      <c r="G57" s="105">
        <f t="shared" si="11"/>
        <v>0</v>
      </c>
      <c r="H57" s="105">
        <f>H58</f>
        <v>15</v>
      </c>
    </row>
    <row r="58" spans="1:8" ht="27" customHeight="1" x14ac:dyDescent="0.2">
      <c r="A58" s="109" t="s">
        <v>461</v>
      </c>
      <c r="B58" s="103" t="s">
        <v>73</v>
      </c>
      <c r="C58" s="103" t="s">
        <v>62</v>
      </c>
      <c r="D58" s="110" t="s">
        <v>440</v>
      </c>
      <c r="E58" s="103">
        <v>244</v>
      </c>
      <c r="F58" s="105">
        <v>15</v>
      </c>
      <c r="G58" s="105"/>
      <c r="H58" s="105">
        <v>15</v>
      </c>
    </row>
    <row r="59" spans="1:8" x14ac:dyDescent="0.2">
      <c r="A59" s="106" t="s">
        <v>450</v>
      </c>
      <c r="B59" s="107" t="s">
        <v>73</v>
      </c>
      <c r="C59" s="162" t="s">
        <v>97</v>
      </c>
      <c r="D59" s="110"/>
      <c r="E59" s="103"/>
      <c r="F59" s="108">
        <f>F60</f>
        <v>5115</v>
      </c>
      <c r="G59" s="108">
        <f>G60</f>
        <v>0</v>
      </c>
      <c r="H59" s="108">
        <f>H60</f>
        <v>5115</v>
      </c>
    </row>
    <row r="60" spans="1:8" ht="34.15" customHeight="1" x14ac:dyDescent="0.2">
      <c r="A60" s="168" t="s">
        <v>451</v>
      </c>
      <c r="B60" s="169" t="s">
        <v>73</v>
      </c>
      <c r="C60" s="171" t="s">
        <v>97</v>
      </c>
      <c r="D60" s="169" t="s">
        <v>420</v>
      </c>
      <c r="E60" s="169"/>
      <c r="F60" s="170">
        <f>F61+F65+F69</f>
        <v>5115</v>
      </c>
      <c r="G60" s="170">
        <f>G61+G65+G69</f>
        <v>0</v>
      </c>
      <c r="H60" s="170">
        <f>H61+H65+H69</f>
        <v>5115</v>
      </c>
    </row>
    <row r="61" spans="1:8" ht="25.9" customHeight="1" x14ac:dyDescent="0.2">
      <c r="A61" s="172" t="s">
        <v>452</v>
      </c>
      <c r="B61" s="174" t="s">
        <v>73</v>
      </c>
      <c r="C61" s="177" t="s">
        <v>97</v>
      </c>
      <c r="D61" s="174" t="s">
        <v>364</v>
      </c>
      <c r="E61" s="174"/>
      <c r="F61" s="175">
        <f>F62</f>
        <v>3284</v>
      </c>
      <c r="G61" s="175">
        <f t="shared" ref="G61:G63" si="12">G62</f>
        <v>-423.9</v>
      </c>
      <c r="H61" s="175">
        <f>H62</f>
        <v>2860.1</v>
      </c>
    </row>
    <row r="62" spans="1:8" ht="15.6" customHeight="1" x14ac:dyDescent="0.2">
      <c r="A62" s="109" t="s">
        <v>459</v>
      </c>
      <c r="B62" s="110" t="s">
        <v>73</v>
      </c>
      <c r="C62" s="161" t="s">
        <v>97</v>
      </c>
      <c r="D62" s="110" t="s">
        <v>364</v>
      </c>
      <c r="E62" s="103">
        <v>200</v>
      </c>
      <c r="F62" s="105">
        <f>F63</f>
        <v>3284</v>
      </c>
      <c r="G62" s="105">
        <f t="shared" si="12"/>
        <v>-423.9</v>
      </c>
      <c r="H62" s="105">
        <f>H63</f>
        <v>2860.1</v>
      </c>
    </row>
    <row r="63" spans="1:8" ht="19.899999999999999" customHeight="1" x14ac:dyDescent="0.2">
      <c r="A63" s="109" t="s">
        <v>460</v>
      </c>
      <c r="B63" s="110" t="s">
        <v>73</v>
      </c>
      <c r="C63" s="161" t="s">
        <v>97</v>
      </c>
      <c r="D63" s="110" t="s">
        <v>364</v>
      </c>
      <c r="E63" s="103">
        <v>240</v>
      </c>
      <c r="F63" s="105">
        <f>F64</f>
        <v>3284</v>
      </c>
      <c r="G63" s="105">
        <f t="shared" si="12"/>
        <v>-423.9</v>
      </c>
      <c r="H63" s="105">
        <f>H64</f>
        <v>2860.1</v>
      </c>
    </row>
    <row r="64" spans="1:8" ht="22.15" customHeight="1" x14ac:dyDescent="0.2">
      <c r="A64" s="109" t="s">
        <v>461</v>
      </c>
      <c r="B64" s="110" t="s">
        <v>73</v>
      </c>
      <c r="C64" s="161" t="s">
        <v>97</v>
      </c>
      <c r="D64" s="110" t="s">
        <v>364</v>
      </c>
      <c r="E64" s="103">
        <v>244</v>
      </c>
      <c r="F64" s="105">
        <v>3284</v>
      </c>
      <c r="G64" s="105">
        <v>-423.9</v>
      </c>
      <c r="H64" s="105">
        <v>2860.1</v>
      </c>
    </row>
    <row r="65" spans="1:8" ht="36.6" customHeight="1" x14ac:dyDescent="0.2">
      <c r="A65" s="172" t="s">
        <v>453</v>
      </c>
      <c r="B65" s="174" t="s">
        <v>73</v>
      </c>
      <c r="C65" s="177" t="s">
        <v>97</v>
      </c>
      <c r="D65" s="174" t="s">
        <v>454</v>
      </c>
      <c r="E65" s="174"/>
      <c r="F65" s="175">
        <f>F66</f>
        <v>30</v>
      </c>
      <c r="G65" s="175">
        <f t="shared" ref="G65:G67" si="13">G66</f>
        <v>0</v>
      </c>
      <c r="H65" s="175">
        <f>H66</f>
        <v>30</v>
      </c>
    </row>
    <row r="66" spans="1:8" ht="16.149999999999999" customHeight="1" x14ac:dyDescent="0.2">
      <c r="A66" s="109" t="s">
        <v>459</v>
      </c>
      <c r="B66" s="110" t="s">
        <v>73</v>
      </c>
      <c r="C66" s="161" t="s">
        <v>97</v>
      </c>
      <c r="D66" s="110" t="s">
        <v>454</v>
      </c>
      <c r="E66" s="103">
        <v>200</v>
      </c>
      <c r="F66" s="105">
        <f>F67</f>
        <v>30</v>
      </c>
      <c r="G66" s="105">
        <f t="shared" si="13"/>
        <v>0</v>
      </c>
      <c r="H66" s="105">
        <f>H67</f>
        <v>30</v>
      </c>
    </row>
    <row r="67" spans="1:8" ht="20.45" customHeight="1" x14ac:dyDescent="0.2">
      <c r="A67" s="109" t="s">
        <v>460</v>
      </c>
      <c r="B67" s="110" t="s">
        <v>73</v>
      </c>
      <c r="C67" s="161" t="s">
        <v>97</v>
      </c>
      <c r="D67" s="110" t="s">
        <v>454</v>
      </c>
      <c r="E67" s="103">
        <v>240</v>
      </c>
      <c r="F67" s="105">
        <f>F68</f>
        <v>30</v>
      </c>
      <c r="G67" s="105">
        <f t="shared" si="13"/>
        <v>0</v>
      </c>
      <c r="H67" s="105">
        <f>H68</f>
        <v>30</v>
      </c>
    </row>
    <row r="68" spans="1:8" ht="26.45" customHeight="1" x14ac:dyDescent="0.2">
      <c r="A68" s="109" t="s">
        <v>461</v>
      </c>
      <c r="B68" s="110" t="s">
        <v>73</v>
      </c>
      <c r="C68" s="161" t="s">
        <v>97</v>
      </c>
      <c r="D68" s="110" t="s">
        <v>454</v>
      </c>
      <c r="E68" s="103">
        <v>244</v>
      </c>
      <c r="F68" s="105">
        <v>30</v>
      </c>
      <c r="G68" s="105"/>
      <c r="H68" s="105">
        <v>30</v>
      </c>
    </row>
    <row r="69" spans="1:8" ht="30.6" customHeight="1" x14ac:dyDescent="0.2">
      <c r="A69" s="172" t="s">
        <v>455</v>
      </c>
      <c r="B69" s="174" t="s">
        <v>73</v>
      </c>
      <c r="C69" s="177" t="s">
        <v>97</v>
      </c>
      <c r="D69" s="174" t="s">
        <v>456</v>
      </c>
      <c r="E69" s="174"/>
      <c r="F69" s="175">
        <f>F70</f>
        <v>1801</v>
      </c>
      <c r="G69" s="175">
        <f t="shared" ref="G69:G71" si="14">G70</f>
        <v>423.9</v>
      </c>
      <c r="H69" s="175">
        <f>H70</f>
        <v>2224.9</v>
      </c>
    </row>
    <row r="70" spans="1:8" ht="14.45" customHeight="1" x14ac:dyDescent="0.2">
      <c r="A70" s="109" t="s">
        <v>459</v>
      </c>
      <c r="B70" s="110" t="s">
        <v>73</v>
      </c>
      <c r="C70" s="161" t="s">
        <v>97</v>
      </c>
      <c r="D70" s="110" t="s">
        <v>456</v>
      </c>
      <c r="E70" s="103">
        <v>200</v>
      </c>
      <c r="F70" s="105">
        <f>F71</f>
        <v>1801</v>
      </c>
      <c r="G70" s="105">
        <f t="shared" si="14"/>
        <v>423.9</v>
      </c>
      <c r="H70" s="105">
        <f>H71</f>
        <v>2224.9</v>
      </c>
    </row>
    <row r="71" spans="1:8" ht="16.899999999999999" customHeight="1" x14ac:dyDescent="0.2">
      <c r="A71" s="109" t="s">
        <v>460</v>
      </c>
      <c r="B71" s="110" t="s">
        <v>73</v>
      </c>
      <c r="C71" s="161" t="s">
        <v>97</v>
      </c>
      <c r="D71" s="110" t="s">
        <v>456</v>
      </c>
      <c r="E71" s="103">
        <v>240</v>
      </c>
      <c r="F71" s="105">
        <f>F72</f>
        <v>1801</v>
      </c>
      <c r="G71" s="105">
        <f t="shared" si="14"/>
        <v>423.9</v>
      </c>
      <c r="H71" s="105">
        <f>H72</f>
        <v>2224.9</v>
      </c>
    </row>
    <row r="72" spans="1:8" ht="21.6" customHeight="1" x14ac:dyDescent="0.2">
      <c r="A72" s="109" t="s">
        <v>461</v>
      </c>
      <c r="B72" s="110" t="s">
        <v>73</v>
      </c>
      <c r="C72" s="161" t="s">
        <v>97</v>
      </c>
      <c r="D72" s="110" t="s">
        <v>456</v>
      </c>
      <c r="E72" s="103">
        <v>244</v>
      </c>
      <c r="F72" s="105">
        <v>1801</v>
      </c>
      <c r="G72" s="105">
        <v>423.9</v>
      </c>
      <c r="H72" s="105">
        <v>2224.9</v>
      </c>
    </row>
    <row r="73" spans="1:8" ht="15.6" customHeight="1" x14ac:dyDescent="0.2">
      <c r="A73" s="106" t="s">
        <v>441</v>
      </c>
      <c r="B73" s="107" t="s">
        <v>73</v>
      </c>
      <c r="C73" s="107">
        <v>12</v>
      </c>
      <c r="D73" s="107"/>
      <c r="E73" s="107"/>
      <c r="F73" s="108">
        <f t="shared" ref="F73:H73" si="15">F74+F78</f>
        <v>977</v>
      </c>
      <c r="G73" s="108">
        <f t="shared" si="15"/>
        <v>0</v>
      </c>
      <c r="H73" s="108">
        <f t="shared" si="15"/>
        <v>977</v>
      </c>
    </row>
    <row r="74" spans="1:8" ht="25.9" customHeight="1" x14ac:dyDescent="0.2">
      <c r="A74" s="168" t="s">
        <v>464</v>
      </c>
      <c r="B74" s="169" t="s">
        <v>73</v>
      </c>
      <c r="C74" s="169">
        <v>12</v>
      </c>
      <c r="D74" s="169" t="s">
        <v>422</v>
      </c>
      <c r="E74" s="169"/>
      <c r="F74" s="170">
        <f t="shared" ref="F74:H76" si="16">F75</f>
        <v>200</v>
      </c>
      <c r="G74" s="170">
        <f t="shared" si="16"/>
        <v>0</v>
      </c>
      <c r="H74" s="170">
        <f t="shared" si="16"/>
        <v>200</v>
      </c>
    </row>
    <row r="75" spans="1:8" ht="15" customHeight="1" x14ac:dyDescent="0.2">
      <c r="A75" s="109" t="s">
        <v>459</v>
      </c>
      <c r="B75" s="110" t="s">
        <v>73</v>
      </c>
      <c r="C75" s="110">
        <v>12</v>
      </c>
      <c r="D75" s="110" t="s">
        <v>365</v>
      </c>
      <c r="E75" s="103">
        <v>200</v>
      </c>
      <c r="F75" s="105">
        <f t="shared" si="16"/>
        <v>200</v>
      </c>
      <c r="G75" s="105">
        <f t="shared" si="16"/>
        <v>0</v>
      </c>
      <c r="H75" s="105">
        <f t="shared" si="16"/>
        <v>200</v>
      </c>
    </row>
    <row r="76" spans="1:8" ht="16.149999999999999" customHeight="1" x14ac:dyDescent="0.2">
      <c r="A76" s="109" t="s">
        <v>460</v>
      </c>
      <c r="B76" s="110" t="s">
        <v>73</v>
      </c>
      <c r="C76" s="110">
        <v>12</v>
      </c>
      <c r="D76" s="110" t="s">
        <v>365</v>
      </c>
      <c r="E76" s="103">
        <v>240</v>
      </c>
      <c r="F76" s="105">
        <f t="shared" si="16"/>
        <v>200</v>
      </c>
      <c r="G76" s="105">
        <f t="shared" si="16"/>
        <v>0</v>
      </c>
      <c r="H76" s="105">
        <f t="shared" si="16"/>
        <v>200</v>
      </c>
    </row>
    <row r="77" spans="1:8" ht="23.45" customHeight="1" x14ac:dyDescent="0.2">
      <c r="A77" s="109" t="s">
        <v>461</v>
      </c>
      <c r="B77" s="110" t="s">
        <v>73</v>
      </c>
      <c r="C77" s="110">
        <v>12</v>
      </c>
      <c r="D77" s="110" t="s">
        <v>365</v>
      </c>
      <c r="E77" s="103">
        <v>244</v>
      </c>
      <c r="F77" s="105">
        <v>200</v>
      </c>
      <c r="G77" s="105"/>
      <c r="H77" s="105">
        <v>200</v>
      </c>
    </row>
    <row r="78" spans="1:8" ht="49.9" customHeight="1" x14ac:dyDescent="0.2">
      <c r="A78" s="109" t="s">
        <v>528</v>
      </c>
      <c r="B78" s="103" t="s">
        <v>73</v>
      </c>
      <c r="C78" s="110">
        <v>12</v>
      </c>
      <c r="D78" s="110" t="s">
        <v>550</v>
      </c>
      <c r="E78" s="103"/>
      <c r="F78" s="105">
        <v>777</v>
      </c>
      <c r="G78" s="105"/>
      <c r="H78" s="105">
        <v>777</v>
      </c>
    </row>
    <row r="79" spans="1:8" ht="14.45" customHeight="1" x14ac:dyDescent="0.2">
      <c r="A79" s="109" t="s">
        <v>459</v>
      </c>
      <c r="B79" s="103" t="s">
        <v>73</v>
      </c>
      <c r="C79" s="110">
        <v>12</v>
      </c>
      <c r="D79" s="110" t="s">
        <v>550</v>
      </c>
      <c r="E79" s="103">
        <v>200</v>
      </c>
      <c r="F79" s="105">
        <v>777</v>
      </c>
      <c r="G79" s="105"/>
      <c r="H79" s="105">
        <v>777</v>
      </c>
    </row>
    <row r="80" spans="1:8" ht="17.45" customHeight="1" x14ac:dyDescent="0.2">
      <c r="A80" s="109" t="s">
        <v>460</v>
      </c>
      <c r="B80" s="103" t="s">
        <v>73</v>
      </c>
      <c r="C80" s="110">
        <v>12</v>
      </c>
      <c r="D80" s="110" t="s">
        <v>550</v>
      </c>
      <c r="E80" s="103">
        <v>240</v>
      </c>
      <c r="F80" s="105">
        <v>777</v>
      </c>
      <c r="G80" s="105"/>
      <c r="H80" s="105">
        <v>777</v>
      </c>
    </row>
    <row r="81" spans="1:8" ht="23.45" customHeight="1" x14ac:dyDescent="0.2">
      <c r="A81" s="109" t="s">
        <v>461</v>
      </c>
      <c r="B81" s="103" t="s">
        <v>73</v>
      </c>
      <c r="C81" s="110">
        <v>12</v>
      </c>
      <c r="D81" s="110" t="s">
        <v>550</v>
      </c>
      <c r="E81" s="103">
        <v>244</v>
      </c>
      <c r="F81" s="105">
        <v>777</v>
      </c>
      <c r="G81" s="105"/>
      <c r="H81" s="105">
        <v>777</v>
      </c>
    </row>
    <row r="82" spans="1:8" ht="23.45" customHeight="1" x14ac:dyDescent="0.2">
      <c r="A82" s="168" t="s">
        <v>442</v>
      </c>
      <c r="B82" s="169">
        <v>10</v>
      </c>
      <c r="C82" s="171" t="s">
        <v>47</v>
      </c>
      <c r="D82" s="169" t="s">
        <v>421</v>
      </c>
      <c r="E82" s="169"/>
      <c r="F82" s="170">
        <f>F83</f>
        <v>6528.1</v>
      </c>
      <c r="G82" s="170">
        <f>G83+G86</f>
        <v>819.2</v>
      </c>
      <c r="H82" s="170">
        <f>H83+H86</f>
        <v>7347.3</v>
      </c>
    </row>
    <row r="83" spans="1:8" ht="23.45" customHeight="1" x14ac:dyDescent="0.2">
      <c r="A83" s="109" t="s">
        <v>136</v>
      </c>
      <c r="B83" s="110">
        <v>10</v>
      </c>
      <c r="C83" s="161" t="s">
        <v>47</v>
      </c>
      <c r="D83" s="110" t="s">
        <v>551</v>
      </c>
      <c r="E83" s="103">
        <v>300</v>
      </c>
      <c r="F83" s="105">
        <f>F84</f>
        <v>6528.1</v>
      </c>
      <c r="G83" s="105">
        <f t="shared" ref="G83:G84" si="17">G84</f>
        <v>619.20000000000005</v>
      </c>
      <c r="H83" s="105">
        <f>H84</f>
        <v>7147.3</v>
      </c>
    </row>
    <row r="84" spans="1:8" ht="23.45" customHeight="1" x14ac:dyDescent="0.2">
      <c r="A84" s="109" t="s">
        <v>351</v>
      </c>
      <c r="B84" s="110">
        <v>10</v>
      </c>
      <c r="C84" s="161" t="s">
        <v>47</v>
      </c>
      <c r="D84" s="110" t="s">
        <v>551</v>
      </c>
      <c r="E84" s="103">
        <v>320</v>
      </c>
      <c r="F84" s="105">
        <f>F85</f>
        <v>6528.1</v>
      </c>
      <c r="G84" s="105">
        <f t="shared" si="17"/>
        <v>619.20000000000005</v>
      </c>
      <c r="H84" s="105">
        <f>H85</f>
        <v>7147.3</v>
      </c>
    </row>
    <row r="85" spans="1:8" ht="23.45" customHeight="1" x14ac:dyDescent="0.2">
      <c r="A85" s="109" t="s">
        <v>443</v>
      </c>
      <c r="B85" s="110">
        <v>10</v>
      </c>
      <c r="C85" s="161" t="s">
        <v>47</v>
      </c>
      <c r="D85" s="110" t="s">
        <v>551</v>
      </c>
      <c r="E85" s="103">
        <v>322</v>
      </c>
      <c r="F85" s="105">
        <v>6528.1</v>
      </c>
      <c r="G85" s="105">
        <v>619.20000000000005</v>
      </c>
      <c r="H85" s="105">
        <v>7147.3</v>
      </c>
    </row>
    <row r="86" spans="1:8" ht="23.45" customHeight="1" x14ac:dyDescent="0.2">
      <c r="A86" s="109" t="s">
        <v>136</v>
      </c>
      <c r="B86" s="110">
        <v>10</v>
      </c>
      <c r="C86" s="161" t="s">
        <v>47</v>
      </c>
      <c r="D86" s="110" t="s">
        <v>561</v>
      </c>
      <c r="E86" s="103">
        <v>300</v>
      </c>
      <c r="F86" s="105"/>
      <c r="G86" s="105">
        <v>200</v>
      </c>
      <c r="H86" s="105">
        <v>200</v>
      </c>
    </row>
    <row r="87" spans="1:8" ht="23.45" customHeight="1" x14ac:dyDescent="0.2">
      <c r="A87" s="109" t="s">
        <v>351</v>
      </c>
      <c r="B87" s="110">
        <v>10</v>
      </c>
      <c r="C87" s="161" t="s">
        <v>47</v>
      </c>
      <c r="D87" s="110" t="s">
        <v>561</v>
      </c>
      <c r="E87" s="103">
        <v>320</v>
      </c>
      <c r="F87" s="105"/>
      <c r="G87" s="105">
        <v>200</v>
      </c>
      <c r="H87" s="105">
        <v>200</v>
      </c>
    </row>
    <row r="88" spans="1:8" ht="23.45" customHeight="1" x14ac:dyDescent="0.2">
      <c r="A88" s="109" t="s">
        <v>443</v>
      </c>
      <c r="B88" s="110">
        <v>10</v>
      </c>
      <c r="C88" s="161" t="s">
        <v>47</v>
      </c>
      <c r="D88" s="110" t="s">
        <v>561</v>
      </c>
      <c r="E88" s="103">
        <v>322</v>
      </c>
      <c r="F88" s="105"/>
      <c r="G88" s="105">
        <v>200</v>
      </c>
      <c r="H88" s="105">
        <v>200</v>
      </c>
    </row>
    <row r="89" spans="1:8" ht="17.45" customHeight="1" x14ac:dyDescent="0.2">
      <c r="A89" s="106" t="s">
        <v>206</v>
      </c>
      <c r="B89" s="107" t="s">
        <v>207</v>
      </c>
      <c r="C89" s="162"/>
      <c r="D89" s="107"/>
      <c r="E89" s="103"/>
      <c r="F89" s="108">
        <f t="shared" ref="F89:H90" si="18">F90</f>
        <v>1977.6</v>
      </c>
      <c r="G89" s="108">
        <f t="shared" si="18"/>
        <v>0</v>
      </c>
      <c r="H89" s="108">
        <f t="shared" si="18"/>
        <v>1977.6000000000001</v>
      </c>
    </row>
    <row r="90" spans="1:8" ht="14.45" customHeight="1" x14ac:dyDescent="0.2">
      <c r="A90" s="109" t="s">
        <v>444</v>
      </c>
      <c r="B90" s="107" t="s">
        <v>207</v>
      </c>
      <c r="C90" s="107" t="s">
        <v>208</v>
      </c>
      <c r="D90" s="107"/>
      <c r="E90" s="103"/>
      <c r="F90" s="108">
        <f t="shared" si="18"/>
        <v>1977.6</v>
      </c>
      <c r="G90" s="108">
        <f t="shared" si="18"/>
        <v>0</v>
      </c>
      <c r="H90" s="108">
        <f t="shared" si="18"/>
        <v>1977.6000000000001</v>
      </c>
    </row>
    <row r="91" spans="1:8" ht="34.9" customHeight="1" x14ac:dyDescent="0.2">
      <c r="A91" s="168" t="s">
        <v>445</v>
      </c>
      <c r="B91" s="169" t="s">
        <v>207</v>
      </c>
      <c r="C91" s="169" t="s">
        <v>208</v>
      </c>
      <c r="D91" s="169" t="s">
        <v>418</v>
      </c>
      <c r="E91" s="169"/>
      <c r="F91" s="170">
        <f>F92+F98+F110+F114</f>
        <v>1977.6</v>
      </c>
      <c r="G91" s="170">
        <f>G92+G98+G110+G114</f>
        <v>0</v>
      </c>
      <c r="H91" s="170">
        <f>H92+H98+H110+H114</f>
        <v>1977.6000000000001</v>
      </c>
    </row>
    <row r="92" spans="1:8" ht="36.6" customHeight="1" x14ac:dyDescent="0.2">
      <c r="A92" s="172" t="s">
        <v>446</v>
      </c>
      <c r="B92" s="174" t="s">
        <v>207</v>
      </c>
      <c r="C92" s="174" t="s">
        <v>208</v>
      </c>
      <c r="D92" s="174" t="s">
        <v>366</v>
      </c>
      <c r="E92" s="174"/>
      <c r="F92" s="175">
        <f>F93+F96</f>
        <v>112.10000000000001</v>
      </c>
      <c r="G92" s="175">
        <f>G93+G96</f>
        <v>14.1</v>
      </c>
      <c r="H92" s="175">
        <f>H93+H96</f>
        <v>126.2</v>
      </c>
    </row>
    <row r="93" spans="1:8" ht="18.600000000000001" customHeight="1" x14ac:dyDescent="0.2">
      <c r="A93" s="109" t="s">
        <v>459</v>
      </c>
      <c r="B93" s="110" t="s">
        <v>207</v>
      </c>
      <c r="C93" s="110" t="s">
        <v>208</v>
      </c>
      <c r="D93" s="110" t="s">
        <v>366</v>
      </c>
      <c r="E93" s="103">
        <v>200</v>
      </c>
      <c r="F93" s="104">
        <f t="shared" ref="F93:H94" si="19">F94</f>
        <v>15.2</v>
      </c>
      <c r="G93" s="104">
        <f t="shared" si="19"/>
        <v>14.1</v>
      </c>
      <c r="H93" s="104">
        <f t="shared" si="19"/>
        <v>29.3</v>
      </c>
    </row>
    <row r="94" spans="1:8" ht="18" customHeight="1" x14ac:dyDescent="0.2">
      <c r="A94" s="109" t="s">
        <v>460</v>
      </c>
      <c r="B94" s="110" t="s">
        <v>207</v>
      </c>
      <c r="C94" s="110" t="s">
        <v>208</v>
      </c>
      <c r="D94" s="110" t="s">
        <v>366</v>
      </c>
      <c r="E94" s="103">
        <v>240</v>
      </c>
      <c r="F94" s="104">
        <f t="shared" si="19"/>
        <v>15.2</v>
      </c>
      <c r="G94" s="104">
        <f t="shared" si="19"/>
        <v>14.1</v>
      </c>
      <c r="H94" s="104">
        <f t="shared" si="19"/>
        <v>29.3</v>
      </c>
    </row>
    <row r="95" spans="1:8" ht="27" customHeight="1" x14ac:dyDescent="0.2">
      <c r="A95" s="109" t="s">
        <v>461</v>
      </c>
      <c r="B95" s="110" t="s">
        <v>207</v>
      </c>
      <c r="C95" s="110" t="s">
        <v>208</v>
      </c>
      <c r="D95" s="110" t="s">
        <v>366</v>
      </c>
      <c r="E95" s="103">
        <v>244</v>
      </c>
      <c r="F95" s="104">
        <v>15.2</v>
      </c>
      <c r="G95" s="104">
        <v>14.1</v>
      </c>
      <c r="H95" s="104">
        <v>29.3</v>
      </c>
    </row>
    <row r="96" spans="1:8" ht="14.45" customHeight="1" x14ac:dyDescent="0.2">
      <c r="A96" s="102" t="s">
        <v>142</v>
      </c>
      <c r="B96" s="110" t="s">
        <v>207</v>
      </c>
      <c r="C96" s="110" t="s">
        <v>208</v>
      </c>
      <c r="D96" s="110" t="s">
        <v>366</v>
      </c>
      <c r="E96" s="103">
        <v>800</v>
      </c>
      <c r="F96" s="104">
        <v>96.9</v>
      </c>
      <c r="G96" s="104"/>
      <c r="H96" s="104">
        <v>96.9</v>
      </c>
    </row>
    <row r="97" spans="1:8" ht="24.6" customHeight="1" x14ac:dyDescent="0.2">
      <c r="A97" s="102" t="s">
        <v>188</v>
      </c>
      <c r="B97" s="110" t="s">
        <v>207</v>
      </c>
      <c r="C97" s="110" t="s">
        <v>208</v>
      </c>
      <c r="D97" s="110" t="s">
        <v>366</v>
      </c>
      <c r="E97" s="103">
        <v>850</v>
      </c>
      <c r="F97" s="104">
        <v>96.9</v>
      </c>
      <c r="G97" s="104"/>
      <c r="H97" s="104">
        <v>96.9</v>
      </c>
    </row>
    <row r="98" spans="1:8" ht="39.6" customHeight="1" x14ac:dyDescent="0.2">
      <c r="A98" s="176" t="s">
        <v>447</v>
      </c>
      <c r="B98" s="174" t="s">
        <v>207</v>
      </c>
      <c r="C98" s="174" t="s">
        <v>208</v>
      </c>
      <c r="D98" s="174" t="s">
        <v>367</v>
      </c>
      <c r="E98" s="174"/>
      <c r="F98" s="175">
        <f>F99+F104</f>
        <v>1215.5</v>
      </c>
      <c r="G98" s="175">
        <f>G99+G104+G102+G107</f>
        <v>109.60000000000002</v>
      </c>
      <c r="H98" s="175">
        <f>H99+H104+H102+H107</f>
        <v>1325.1</v>
      </c>
    </row>
    <row r="99" spans="1:8" ht="18" customHeight="1" x14ac:dyDescent="0.2">
      <c r="A99" s="109" t="s">
        <v>459</v>
      </c>
      <c r="B99" s="110" t="s">
        <v>207</v>
      </c>
      <c r="C99" s="110" t="s">
        <v>208</v>
      </c>
      <c r="D99" s="110" t="s">
        <v>367</v>
      </c>
      <c r="E99" s="103">
        <v>200</v>
      </c>
      <c r="F99" s="104">
        <f t="shared" ref="F99:H100" si="20">F100</f>
        <v>1204.5999999999999</v>
      </c>
      <c r="G99" s="104">
        <f t="shared" si="20"/>
        <v>-1048</v>
      </c>
      <c r="H99" s="104">
        <f t="shared" si="20"/>
        <v>156.6</v>
      </c>
    </row>
    <row r="100" spans="1:8" ht="18.600000000000001" customHeight="1" x14ac:dyDescent="0.2">
      <c r="A100" s="109" t="s">
        <v>460</v>
      </c>
      <c r="B100" s="110" t="s">
        <v>207</v>
      </c>
      <c r="C100" s="110" t="s">
        <v>208</v>
      </c>
      <c r="D100" s="110" t="s">
        <v>367</v>
      </c>
      <c r="E100" s="103">
        <v>240</v>
      </c>
      <c r="F100" s="104">
        <f t="shared" si="20"/>
        <v>1204.5999999999999</v>
      </c>
      <c r="G100" s="104">
        <f t="shared" si="20"/>
        <v>-1048</v>
      </c>
      <c r="H100" s="104">
        <f t="shared" si="20"/>
        <v>156.6</v>
      </c>
    </row>
    <row r="101" spans="1:8" ht="26.45" customHeight="1" x14ac:dyDescent="0.2">
      <c r="A101" s="109" t="s">
        <v>461</v>
      </c>
      <c r="B101" s="110" t="s">
        <v>207</v>
      </c>
      <c r="C101" s="110" t="s">
        <v>208</v>
      </c>
      <c r="D101" s="110" t="s">
        <v>367</v>
      </c>
      <c r="E101" s="110">
        <v>244</v>
      </c>
      <c r="F101" s="104">
        <v>1204.5999999999999</v>
      </c>
      <c r="G101" s="104">
        <v>-1048</v>
      </c>
      <c r="H101" s="104">
        <v>156.6</v>
      </c>
    </row>
    <row r="102" spans="1:8" ht="26.45" customHeight="1" x14ac:dyDescent="0.2">
      <c r="A102" s="109" t="s">
        <v>560</v>
      </c>
      <c r="B102" s="110" t="s">
        <v>207</v>
      </c>
      <c r="C102" s="110" t="s">
        <v>208</v>
      </c>
      <c r="D102" s="110" t="s">
        <v>367</v>
      </c>
      <c r="E102" s="110">
        <v>400</v>
      </c>
      <c r="F102" s="104"/>
      <c r="G102" s="104">
        <v>200</v>
      </c>
      <c r="H102" s="104">
        <v>200</v>
      </c>
    </row>
    <row r="103" spans="1:8" ht="14.25" customHeight="1" x14ac:dyDescent="0.2">
      <c r="A103" s="109" t="s">
        <v>559</v>
      </c>
      <c r="B103" s="110" t="s">
        <v>207</v>
      </c>
      <c r="C103" s="110" t="s">
        <v>208</v>
      </c>
      <c r="D103" s="110" t="s">
        <v>367</v>
      </c>
      <c r="E103" s="110">
        <v>410</v>
      </c>
      <c r="F103" s="104"/>
      <c r="G103" s="104">
        <v>200</v>
      </c>
      <c r="H103" s="104">
        <v>200</v>
      </c>
    </row>
    <row r="104" spans="1:8" ht="15.6" customHeight="1" x14ac:dyDescent="0.2">
      <c r="A104" s="102" t="s">
        <v>142</v>
      </c>
      <c r="B104" s="110" t="s">
        <v>207</v>
      </c>
      <c r="C104" s="110" t="s">
        <v>208</v>
      </c>
      <c r="D104" s="110" t="s">
        <v>367</v>
      </c>
      <c r="E104" s="110">
        <v>800</v>
      </c>
      <c r="F104" s="104">
        <v>10.9</v>
      </c>
      <c r="G104" s="104"/>
      <c r="H104" s="104">
        <v>10.9</v>
      </c>
    </row>
    <row r="105" spans="1:8" ht="24.6" customHeight="1" x14ac:dyDescent="0.2">
      <c r="A105" s="102" t="s">
        <v>188</v>
      </c>
      <c r="B105" s="110" t="s">
        <v>207</v>
      </c>
      <c r="C105" s="110" t="s">
        <v>208</v>
      </c>
      <c r="D105" s="110" t="s">
        <v>367</v>
      </c>
      <c r="E105" s="110">
        <v>850</v>
      </c>
      <c r="F105" s="104">
        <v>10.9</v>
      </c>
      <c r="G105" s="104"/>
      <c r="H105" s="104">
        <v>10.9</v>
      </c>
    </row>
    <row r="106" spans="1:8" ht="24.6" customHeight="1" x14ac:dyDescent="0.2">
      <c r="A106" s="109" t="s">
        <v>558</v>
      </c>
      <c r="B106" s="110" t="s">
        <v>207</v>
      </c>
      <c r="C106" s="110" t="s">
        <v>208</v>
      </c>
      <c r="D106" s="110" t="s">
        <v>557</v>
      </c>
      <c r="E106" s="110"/>
      <c r="F106" s="104"/>
      <c r="G106" s="104">
        <v>957.6</v>
      </c>
      <c r="H106" s="104">
        <v>957.6</v>
      </c>
    </row>
    <row r="107" spans="1:8" ht="24.6" customHeight="1" x14ac:dyDescent="0.2">
      <c r="A107" s="109" t="s">
        <v>459</v>
      </c>
      <c r="B107" s="110" t="s">
        <v>207</v>
      </c>
      <c r="C107" s="110" t="s">
        <v>208</v>
      </c>
      <c r="D107" s="110" t="s">
        <v>557</v>
      </c>
      <c r="E107" s="103">
        <v>200</v>
      </c>
      <c r="F107" s="104"/>
      <c r="G107" s="104">
        <v>957.6</v>
      </c>
      <c r="H107" s="104">
        <v>957.6</v>
      </c>
    </row>
    <row r="108" spans="1:8" ht="24.6" customHeight="1" x14ac:dyDescent="0.2">
      <c r="A108" s="109" t="s">
        <v>460</v>
      </c>
      <c r="B108" s="110" t="s">
        <v>207</v>
      </c>
      <c r="C108" s="110" t="s">
        <v>208</v>
      </c>
      <c r="D108" s="110" t="s">
        <v>557</v>
      </c>
      <c r="E108" s="103">
        <v>240</v>
      </c>
      <c r="F108" s="104"/>
      <c r="G108" s="104">
        <v>957.6</v>
      </c>
      <c r="H108" s="104">
        <v>957.6</v>
      </c>
    </row>
    <row r="109" spans="1:8" ht="24.6" customHeight="1" x14ac:dyDescent="0.2">
      <c r="A109" s="109" t="s">
        <v>461</v>
      </c>
      <c r="B109" s="110" t="s">
        <v>207</v>
      </c>
      <c r="C109" s="110" t="s">
        <v>208</v>
      </c>
      <c r="D109" s="110" t="s">
        <v>557</v>
      </c>
      <c r="E109" s="110">
        <v>244</v>
      </c>
      <c r="F109" s="104"/>
      <c r="G109" s="104">
        <v>957.6</v>
      </c>
      <c r="H109" s="104">
        <v>957.6</v>
      </c>
    </row>
    <row r="110" spans="1:8" ht="28.9" customHeight="1" x14ac:dyDescent="0.2">
      <c r="A110" s="172" t="s">
        <v>448</v>
      </c>
      <c r="B110" s="174" t="s">
        <v>207</v>
      </c>
      <c r="C110" s="174" t="s">
        <v>208</v>
      </c>
      <c r="D110" s="174" t="s">
        <v>368</v>
      </c>
      <c r="E110" s="174"/>
      <c r="F110" s="175">
        <f>F111</f>
        <v>500</v>
      </c>
      <c r="G110" s="175">
        <f t="shared" ref="G110:G112" si="21">G111</f>
        <v>-142.9</v>
      </c>
      <c r="H110" s="175">
        <f>H111</f>
        <v>357.1</v>
      </c>
    </row>
    <row r="111" spans="1:8" ht="13.9" customHeight="1" x14ac:dyDescent="0.2">
      <c r="A111" s="109" t="s">
        <v>459</v>
      </c>
      <c r="B111" s="110" t="s">
        <v>207</v>
      </c>
      <c r="C111" s="110" t="s">
        <v>208</v>
      </c>
      <c r="D111" s="110" t="s">
        <v>368</v>
      </c>
      <c r="E111" s="103">
        <v>200</v>
      </c>
      <c r="F111" s="104">
        <f>F112</f>
        <v>500</v>
      </c>
      <c r="G111" s="104">
        <f t="shared" si="21"/>
        <v>-142.9</v>
      </c>
      <c r="H111" s="104">
        <f>H112</f>
        <v>357.1</v>
      </c>
    </row>
    <row r="112" spans="1:8" ht="20.45" customHeight="1" x14ac:dyDescent="0.2">
      <c r="A112" s="109" t="s">
        <v>460</v>
      </c>
      <c r="B112" s="110" t="s">
        <v>207</v>
      </c>
      <c r="C112" s="110" t="s">
        <v>208</v>
      </c>
      <c r="D112" s="110" t="s">
        <v>368</v>
      </c>
      <c r="E112" s="103">
        <v>240</v>
      </c>
      <c r="F112" s="104">
        <f>F113</f>
        <v>500</v>
      </c>
      <c r="G112" s="104">
        <f t="shared" si="21"/>
        <v>-142.9</v>
      </c>
      <c r="H112" s="104">
        <f>H113</f>
        <v>357.1</v>
      </c>
    </row>
    <row r="113" spans="1:8" s="218" customFormat="1" ht="25.15" customHeight="1" x14ac:dyDescent="0.2">
      <c r="A113" s="214" t="s">
        <v>461</v>
      </c>
      <c r="B113" s="215" t="s">
        <v>207</v>
      </c>
      <c r="C113" s="215" t="s">
        <v>208</v>
      </c>
      <c r="D113" s="215" t="s">
        <v>368</v>
      </c>
      <c r="E113" s="216">
        <v>244</v>
      </c>
      <c r="F113" s="217">
        <v>500</v>
      </c>
      <c r="G113" s="217">
        <v>-142.9</v>
      </c>
      <c r="H113" s="217">
        <v>357.1</v>
      </c>
    </row>
    <row r="114" spans="1:8" ht="31.9" customHeight="1" x14ac:dyDescent="0.2">
      <c r="A114" s="172" t="s">
        <v>449</v>
      </c>
      <c r="B114" s="174" t="s">
        <v>207</v>
      </c>
      <c r="C114" s="174" t="s">
        <v>208</v>
      </c>
      <c r="D114" s="174" t="s">
        <v>369</v>
      </c>
      <c r="E114" s="174">
        <v>244</v>
      </c>
      <c r="F114" s="175">
        <f>F115</f>
        <v>150</v>
      </c>
      <c r="G114" s="175">
        <f t="shared" ref="G114:G116" si="22">G115</f>
        <v>19.2</v>
      </c>
      <c r="H114" s="175">
        <f>H115</f>
        <v>169.2</v>
      </c>
    </row>
    <row r="115" spans="1:8" ht="15" customHeight="1" x14ac:dyDescent="0.2">
      <c r="A115" s="109" t="s">
        <v>459</v>
      </c>
      <c r="B115" s="110" t="s">
        <v>207</v>
      </c>
      <c r="C115" s="110" t="s">
        <v>208</v>
      </c>
      <c r="D115" s="110" t="s">
        <v>369</v>
      </c>
      <c r="E115" s="103">
        <v>200</v>
      </c>
      <c r="F115" s="104">
        <f>F116</f>
        <v>150</v>
      </c>
      <c r="G115" s="104">
        <f t="shared" si="22"/>
        <v>19.2</v>
      </c>
      <c r="H115" s="104">
        <f>H116</f>
        <v>169.2</v>
      </c>
    </row>
    <row r="116" spans="1:8" ht="21.6" customHeight="1" x14ac:dyDescent="0.2">
      <c r="A116" s="109" t="s">
        <v>460</v>
      </c>
      <c r="B116" s="110" t="s">
        <v>207</v>
      </c>
      <c r="C116" s="110" t="s">
        <v>208</v>
      </c>
      <c r="D116" s="110" t="s">
        <v>369</v>
      </c>
      <c r="E116" s="103">
        <v>240</v>
      </c>
      <c r="F116" s="104">
        <f>F117</f>
        <v>150</v>
      </c>
      <c r="G116" s="104">
        <f t="shared" si="22"/>
        <v>19.2</v>
      </c>
      <c r="H116" s="104">
        <f>H117</f>
        <v>169.2</v>
      </c>
    </row>
    <row r="117" spans="1:8" ht="22.9" customHeight="1" x14ac:dyDescent="0.2">
      <c r="A117" s="109" t="s">
        <v>461</v>
      </c>
      <c r="B117" s="110" t="s">
        <v>207</v>
      </c>
      <c r="C117" s="110" t="s">
        <v>208</v>
      </c>
      <c r="D117" s="110" t="s">
        <v>369</v>
      </c>
      <c r="E117" s="103">
        <v>244</v>
      </c>
      <c r="F117" s="104">
        <v>150</v>
      </c>
      <c r="G117" s="104">
        <v>19.2</v>
      </c>
      <c r="H117" s="104">
        <v>169.2</v>
      </c>
    </row>
    <row r="118" spans="1:8" ht="19.149999999999999" customHeight="1" x14ac:dyDescent="0.2">
      <c r="A118" s="106" t="s">
        <v>209</v>
      </c>
      <c r="B118" s="101" t="s">
        <v>60</v>
      </c>
      <c r="C118" s="107"/>
      <c r="D118" s="107"/>
      <c r="E118" s="107"/>
      <c r="F118" s="108">
        <f>F119+F124+F170</f>
        <v>318407.19999999995</v>
      </c>
      <c r="G118" s="108">
        <f>G119+G124+G170+G143</f>
        <v>22221.3</v>
      </c>
      <c r="H118" s="108">
        <f>H119+H124+H170+H143</f>
        <v>340628.5</v>
      </c>
    </row>
    <row r="119" spans="1:8" ht="27" customHeight="1" x14ac:dyDescent="0.2">
      <c r="A119" s="168" t="s">
        <v>350</v>
      </c>
      <c r="B119" s="169" t="s">
        <v>60</v>
      </c>
      <c r="C119" s="169" t="s">
        <v>60</v>
      </c>
      <c r="D119" s="169" t="s">
        <v>458</v>
      </c>
      <c r="E119" s="169"/>
      <c r="F119" s="170">
        <f t="shared" ref="F119:H120" si="23">F120</f>
        <v>100</v>
      </c>
      <c r="G119" s="170">
        <f>G120</f>
        <v>0</v>
      </c>
      <c r="H119" s="170">
        <f t="shared" si="23"/>
        <v>100</v>
      </c>
    </row>
    <row r="120" spans="1:8" ht="16.899999999999999" customHeight="1" x14ac:dyDescent="0.2">
      <c r="A120" s="109" t="s">
        <v>459</v>
      </c>
      <c r="B120" s="103" t="s">
        <v>60</v>
      </c>
      <c r="C120" s="103" t="s">
        <v>60</v>
      </c>
      <c r="D120" s="110" t="s">
        <v>465</v>
      </c>
      <c r="E120" s="103">
        <v>200</v>
      </c>
      <c r="F120" s="105">
        <f t="shared" si="23"/>
        <v>100</v>
      </c>
      <c r="G120" s="105">
        <f t="shared" si="23"/>
        <v>0</v>
      </c>
      <c r="H120" s="105">
        <f t="shared" si="23"/>
        <v>100</v>
      </c>
    </row>
    <row r="121" spans="1:8" ht="20.45" customHeight="1" x14ac:dyDescent="0.2">
      <c r="A121" s="109" t="s">
        <v>460</v>
      </c>
      <c r="B121" s="103" t="s">
        <v>60</v>
      </c>
      <c r="C121" s="103" t="s">
        <v>60</v>
      </c>
      <c r="D121" s="110" t="s">
        <v>465</v>
      </c>
      <c r="E121" s="103">
        <v>240</v>
      </c>
      <c r="F121" s="105">
        <f>F123</f>
        <v>100</v>
      </c>
      <c r="G121" s="105">
        <f>G123+G122</f>
        <v>0</v>
      </c>
      <c r="H121" s="105">
        <f>H123+H122</f>
        <v>100</v>
      </c>
    </row>
    <row r="122" spans="1:8" ht="20.45" customHeight="1" x14ac:dyDescent="0.2">
      <c r="A122" s="102" t="s">
        <v>186</v>
      </c>
      <c r="B122" s="103" t="s">
        <v>60</v>
      </c>
      <c r="C122" s="103" t="s">
        <v>60</v>
      </c>
      <c r="D122" s="110" t="s">
        <v>465</v>
      </c>
      <c r="E122" s="103">
        <v>242</v>
      </c>
      <c r="F122" s="105"/>
      <c r="G122" s="105">
        <v>10.3</v>
      </c>
      <c r="H122" s="105">
        <v>10.3</v>
      </c>
    </row>
    <row r="123" spans="1:8" ht="28.15" customHeight="1" x14ac:dyDescent="0.2">
      <c r="A123" s="109" t="s">
        <v>461</v>
      </c>
      <c r="B123" s="103" t="s">
        <v>60</v>
      </c>
      <c r="C123" s="103" t="s">
        <v>60</v>
      </c>
      <c r="D123" s="110" t="s">
        <v>465</v>
      </c>
      <c r="E123" s="103">
        <v>244</v>
      </c>
      <c r="F123" s="105">
        <v>100</v>
      </c>
      <c r="G123" s="105">
        <v>-10.3</v>
      </c>
      <c r="H123" s="105">
        <v>89.7</v>
      </c>
    </row>
    <row r="124" spans="1:8" ht="31.9" customHeight="1" x14ac:dyDescent="0.2">
      <c r="A124" s="179" t="s">
        <v>457</v>
      </c>
      <c r="B124" s="180" t="s">
        <v>60</v>
      </c>
      <c r="C124" s="169" t="s">
        <v>199</v>
      </c>
      <c r="D124" s="169" t="s">
        <v>423</v>
      </c>
      <c r="E124" s="169"/>
      <c r="F124" s="181">
        <f>F125+F131+F139+F155</f>
        <v>308549.29999999993</v>
      </c>
      <c r="G124" s="181">
        <f>G125+G131+G139+G155</f>
        <v>20720</v>
      </c>
      <c r="H124" s="181">
        <f>H125+H131+H139+H155</f>
        <v>329269.3</v>
      </c>
    </row>
    <row r="125" spans="1:8" ht="17.45" customHeight="1" x14ac:dyDescent="0.2">
      <c r="A125" s="172" t="s">
        <v>245</v>
      </c>
      <c r="B125" s="174" t="s">
        <v>60</v>
      </c>
      <c r="C125" s="174" t="s">
        <v>210</v>
      </c>
      <c r="D125" s="174" t="s">
        <v>466</v>
      </c>
      <c r="E125" s="174"/>
      <c r="F125" s="175">
        <f>F126</f>
        <v>79193.899999999994</v>
      </c>
      <c r="G125" s="175">
        <f>G126</f>
        <v>17714.3</v>
      </c>
      <c r="H125" s="175">
        <f>H126</f>
        <v>96908.2</v>
      </c>
    </row>
    <row r="126" spans="1:8" ht="38.450000000000003" customHeight="1" x14ac:dyDescent="0.2">
      <c r="A126" s="102" t="s">
        <v>211</v>
      </c>
      <c r="B126" s="103" t="s">
        <v>60</v>
      </c>
      <c r="C126" s="103" t="s">
        <v>210</v>
      </c>
      <c r="D126" s="178" t="s">
        <v>466</v>
      </c>
      <c r="E126" s="103" t="s">
        <v>130</v>
      </c>
      <c r="F126" s="104">
        <f>F127+F129</f>
        <v>79193.899999999994</v>
      </c>
      <c r="G126" s="104">
        <f>G127+G129</f>
        <v>17714.3</v>
      </c>
      <c r="H126" s="104">
        <f>H127+H129</f>
        <v>96908.2</v>
      </c>
    </row>
    <row r="127" spans="1:8" ht="18" customHeight="1" x14ac:dyDescent="0.2">
      <c r="A127" s="102" t="s">
        <v>131</v>
      </c>
      <c r="B127" s="103" t="s">
        <v>60</v>
      </c>
      <c r="C127" s="103" t="s">
        <v>210</v>
      </c>
      <c r="D127" s="178" t="s">
        <v>466</v>
      </c>
      <c r="E127" s="103" t="s">
        <v>132</v>
      </c>
      <c r="F127" s="104">
        <f>F128</f>
        <v>64330.9</v>
      </c>
      <c r="G127" s="104">
        <f>G128</f>
        <v>15667.6</v>
      </c>
      <c r="H127" s="104">
        <f>H128</f>
        <v>79998.5</v>
      </c>
    </row>
    <row r="128" spans="1:8" ht="35.450000000000003" customHeight="1" x14ac:dyDescent="0.2">
      <c r="A128" s="102" t="s">
        <v>123</v>
      </c>
      <c r="B128" s="103" t="s">
        <v>60</v>
      </c>
      <c r="C128" s="103" t="s">
        <v>210</v>
      </c>
      <c r="D128" s="178" t="s">
        <v>466</v>
      </c>
      <c r="E128" s="103" t="s">
        <v>98</v>
      </c>
      <c r="F128" s="104">
        <v>64330.9</v>
      </c>
      <c r="G128" s="104">
        <v>15667.6</v>
      </c>
      <c r="H128" s="104">
        <v>79998.5</v>
      </c>
    </row>
    <row r="129" spans="1:8" ht="18" customHeight="1" x14ac:dyDescent="0.2">
      <c r="A129" s="102" t="s">
        <v>147</v>
      </c>
      <c r="B129" s="103" t="s">
        <v>60</v>
      </c>
      <c r="C129" s="103" t="s">
        <v>210</v>
      </c>
      <c r="D129" s="178" t="s">
        <v>466</v>
      </c>
      <c r="E129" s="103" t="s">
        <v>148</v>
      </c>
      <c r="F129" s="104">
        <f>F130</f>
        <v>14863</v>
      </c>
      <c r="G129" s="104">
        <f>G130</f>
        <v>2046.7</v>
      </c>
      <c r="H129" s="104">
        <f>H130</f>
        <v>16909.7</v>
      </c>
    </row>
    <row r="130" spans="1:8" ht="37.9" customHeight="1" x14ac:dyDescent="0.2">
      <c r="A130" s="102" t="s">
        <v>124</v>
      </c>
      <c r="B130" s="103" t="s">
        <v>60</v>
      </c>
      <c r="C130" s="103" t="s">
        <v>210</v>
      </c>
      <c r="D130" s="178" t="s">
        <v>466</v>
      </c>
      <c r="E130" s="103" t="s">
        <v>29</v>
      </c>
      <c r="F130" s="104">
        <v>14863</v>
      </c>
      <c r="G130" s="104">
        <v>2046.7</v>
      </c>
      <c r="H130" s="104">
        <v>16909.7</v>
      </c>
    </row>
    <row r="131" spans="1:8" x14ac:dyDescent="0.2">
      <c r="A131" s="172" t="s">
        <v>246</v>
      </c>
      <c r="B131" s="174" t="s">
        <v>60</v>
      </c>
      <c r="C131" s="174" t="s">
        <v>59</v>
      </c>
      <c r="D131" s="174" t="s">
        <v>467</v>
      </c>
      <c r="E131" s="174" t="s">
        <v>44</v>
      </c>
      <c r="F131" s="175">
        <f>F132</f>
        <v>215728.8</v>
      </c>
      <c r="G131" s="175">
        <f>G132+G135</f>
        <v>571</v>
      </c>
      <c r="H131" s="175">
        <f>H132+H135</f>
        <v>216299.8</v>
      </c>
    </row>
    <row r="132" spans="1:8" ht="33.6" customHeight="1" x14ac:dyDescent="0.2">
      <c r="A132" s="102" t="s">
        <v>211</v>
      </c>
      <c r="B132" s="103" t="s">
        <v>60</v>
      </c>
      <c r="C132" s="103" t="s">
        <v>59</v>
      </c>
      <c r="D132" s="178" t="s">
        <v>467</v>
      </c>
      <c r="E132" s="103" t="s">
        <v>130</v>
      </c>
      <c r="F132" s="105">
        <f>F133</f>
        <v>215728.8</v>
      </c>
      <c r="G132" s="105">
        <f t="shared" ref="G132:G133" si="24">G133</f>
        <v>-1146</v>
      </c>
      <c r="H132" s="105">
        <f>H133</f>
        <v>214582.8</v>
      </c>
    </row>
    <row r="133" spans="1:8" ht="19.149999999999999" customHeight="1" x14ac:dyDescent="0.2">
      <c r="A133" s="102" t="s">
        <v>131</v>
      </c>
      <c r="B133" s="103" t="s">
        <v>60</v>
      </c>
      <c r="C133" s="103" t="s">
        <v>59</v>
      </c>
      <c r="D133" s="178" t="s">
        <v>467</v>
      </c>
      <c r="E133" s="103" t="s">
        <v>132</v>
      </c>
      <c r="F133" s="105">
        <f>F134</f>
        <v>215728.8</v>
      </c>
      <c r="G133" s="105">
        <f t="shared" si="24"/>
        <v>-1146</v>
      </c>
      <c r="H133" s="105">
        <f>H134</f>
        <v>214582.8</v>
      </c>
    </row>
    <row r="134" spans="1:8" ht="43.9" customHeight="1" x14ac:dyDescent="0.2">
      <c r="A134" s="102" t="s">
        <v>123</v>
      </c>
      <c r="B134" s="103" t="s">
        <v>60</v>
      </c>
      <c r="C134" s="103" t="s">
        <v>59</v>
      </c>
      <c r="D134" s="178" t="s">
        <v>467</v>
      </c>
      <c r="E134" s="103" t="s">
        <v>98</v>
      </c>
      <c r="F134" s="105">
        <v>215728.8</v>
      </c>
      <c r="G134" s="105">
        <v>-1146</v>
      </c>
      <c r="H134" s="105">
        <v>214582.8</v>
      </c>
    </row>
    <row r="135" spans="1:8" ht="18" customHeight="1" x14ac:dyDescent="0.2">
      <c r="A135" s="109" t="s">
        <v>462</v>
      </c>
      <c r="B135" s="103" t="s">
        <v>60</v>
      </c>
      <c r="C135" s="103" t="s">
        <v>59</v>
      </c>
      <c r="D135" s="178" t="s">
        <v>552</v>
      </c>
      <c r="E135" s="103"/>
      <c r="F135" s="105">
        <f t="shared" ref="F135:H137" si="25">F136</f>
        <v>0</v>
      </c>
      <c r="G135" s="105">
        <f t="shared" si="25"/>
        <v>1717</v>
      </c>
      <c r="H135" s="105">
        <f t="shared" si="25"/>
        <v>1717</v>
      </c>
    </row>
    <row r="136" spans="1:8" ht="39.6" customHeight="1" x14ac:dyDescent="0.2">
      <c r="A136" s="102" t="s">
        <v>211</v>
      </c>
      <c r="B136" s="103" t="s">
        <v>60</v>
      </c>
      <c r="C136" s="103" t="s">
        <v>59</v>
      </c>
      <c r="D136" s="110" t="s">
        <v>552</v>
      </c>
      <c r="E136" s="103">
        <v>600</v>
      </c>
      <c r="F136" s="105">
        <f t="shared" si="25"/>
        <v>0</v>
      </c>
      <c r="G136" s="105">
        <f t="shared" si="25"/>
        <v>1717</v>
      </c>
      <c r="H136" s="105">
        <f t="shared" si="25"/>
        <v>1717</v>
      </c>
    </row>
    <row r="137" spans="1:8" ht="18" customHeight="1" x14ac:dyDescent="0.2">
      <c r="A137" s="102" t="s">
        <v>131</v>
      </c>
      <c r="B137" s="103" t="s">
        <v>60</v>
      </c>
      <c r="C137" s="103" t="s">
        <v>59</v>
      </c>
      <c r="D137" s="110" t="s">
        <v>552</v>
      </c>
      <c r="E137" s="103">
        <v>610</v>
      </c>
      <c r="F137" s="105">
        <f t="shared" si="25"/>
        <v>0</v>
      </c>
      <c r="G137" s="105">
        <f t="shared" si="25"/>
        <v>1717</v>
      </c>
      <c r="H137" s="105">
        <f t="shared" si="25"/>
        <v>1717</v>
      </c>
    </row>
    <row r="138" spans="1:8" ht="49.15" customHeight="1" x14ac:dyDescent="0.2">
      <c r="A138" s="102" t="s">
        <v>123</v>
      </c>
      <c r="B138" s="103" t="s">
        <v>60</v>
      </c>
      <c r="C138" s="103" t="s">
        <v>59</v>
      </c>
      <c r="D138" s="110" t="s">
        <v>552</v>
      </c>
      <c r="E138" s="103">
        <v>611</v>
      </c>
      <c r="F138" s="105"/>
      <c r="G138" s="105">
        <v>1717</v>
      </c>
      <c r="H138" s="105">
        <v>1717</v>
      </c>
    </row>
    <row r="139" spans="1:8" ht="16.899999999999999" customHeight="1" x14ac:dyDescent="0.2">
      <c r="A139" s="172" t="s">
        <v>349</v>
      </c>
      <c r="B139" s="174" t="s">
        <v>60</v>
      </c>
      <c r="C139" s="177" t="s">
        <v>47</v>
      </c>
      <c r="D139" s="174" t="s">
        <v>468</v>
      </c>
      <c r="E139" s="174" t="s">
        <v>44</v>
      </c>
      <c r="F139" s="175">
        <f>F140</f>
        <v>9733.2999999999993</v>
      </c>
      <c r="G139" s="175">
        <f t="shared" ref="G139:H141" si="26">G140</f>
        <v>2107.9</v>
      </c>
      <c r="H139" s="175">
        <f t="shared" si="26"/>
        <v>11841.2</v>
      </c>
    </row>
    <row r="140" spans="1:8" ht="33.75" x14ac:dyDescent="0.2">
      <c r="A140" s="102" t="s">
        <v>211</v>
      </c>
      <c r="B140" s="103" t="s">
        <v>60</v>
      </c>
      <c r="C140" s="161" t="s">
        <v>47</v>
      </c>
      <c r="D140" s="178" t="s">
        <v>468</v>
      </c>
      <c r="E140" s="103" t="s">
        <v>130</v>
      </c>
      <c r="F140" s="104">
        <f>F141</f>
        <v>9733.2999999999993</v>
      </c>
      <c r="G140" s="104">
        <f t="shared" si="26"/>
        <v>2107.9</v>
      </c>
      <c r="H140" s="104">
        <f>H141</f>
        <v>11841.2</v>
      </c>
    </row>
    <row r="141" spans="1:8" ht="18" customHeight="1" x14ac:dyDescent="0.2">
      <c r="A141" s="102" t="s">
        <v>131</v>
      </c>
      <c r="B141" s="103" t="s">
        <v>60</v>
      </c>
      <c r="C141" s="161" t="s">
        <v>47</v>
      </c>
      <c r="D141" s="178" t="s">
        <v>468</v>
      </c>
      <c r="E141" s="103" t="s">
        <v>132</v>
      </c>
      <c r="F141" s="104">
        <f>F142</f>
        <v>9733.2999999999993</v>
      </c>
      <c r="G141" s="104">
        <f t="shared" si="26"/>
        <v>2107.9</v>
      </c>
      <c r="H141" s="104">
        <f>H142</f>
        <v>11841.2</v>
      </c>
    </row>
    <row r="142" spans="1:8" ht="47.45" customHeight="1" x14ac:dyDescent="0.2">
      <c r="A142" s="102" t="s">
        <v>123</v>
      </c>
      <c r="B142" s="103" t="s">
        <v>60</v>
      </c>
      <c r="C142" s="161" t="s">
        <v>47</v>
      </c>
      <c r="D142" s="178" t="s">
        <v>468</v>
      </c>
      <c r="E142" s="103" t="s">
        <v>98</v>
      </c>
      <c r="F142" s="104">
        <v>9733.2999999999993</v>
      </c>
      <c r="G142" s="104">
        <v>2107.9</v>
      </c>
      <c r="H142" s="104">
        <v>11841.2</v>
      </c>
    </row>
    <row r="143" spans="1:8" ht="41.25" customHeight="1" x14ac:dyDescent="0.2">
      <c r="A143" s="99" t="s">
        <v>356</v>
      </c>
      <c r="B143" s="101" t="s">
        <v>60</v>
      </c>
      <c r="C143" s="101"/>
      <c r="D143" s="223"/>
      <c r="E143" s="101"/>
      <c r="F143" s="100">
        <f>F144+F149+F152</f>
        <v>0</v>
      </c>
      <c r="G143" s="100">
        <f t="shared" ref="G143:H143" si="27">G144+G149+G152</f>
        <v>1232.5000000000002</v>
      </c>
      <c r="H143" s="100">
        <f t="shared" si="27"/>
        <v>1232.5000000000002</v>
      </c>
    </row>
    <row r="144" spans="1:8" ht="43.5" customHeight="1" x14ac:dyDescent="0.2">
      <c r="A144" s="102" t="s">
        <v>211</v>
      </c>
      <c r="B144" s="103" t="s">
        <v>60</v>
      </c>
      <c r="C144" s="103" t="s">
        <v>45</v>
      </c>
      <c r="D144" s="161" t="s">
        <v>339</v>
      </c>
      <c r="E144" s="103">
        <v>600</v>
      </c>
      <c r="F144" s="105">
        <f>F145+F147</f>
        <v>0</v>
      </c>
      <c r="G144" s="105">
        <f>G145+G147</f>
        <v>401.6</v>
      </c>
      <c r="H144" s="105">
        <f>H145+H147</f>
        <v>401.6</v>
      </c>
    </row>
    <row r="145" spans="1:8" ht="15" customHeight="1" x14ac:dyDescent="0.2">
      <c r="A145" s="102" t="s">
        <v>131</v>
      </c>
      <c r="B145" s="103" t="s">
        <v>60</v>
      </c>
      <c r="C145" s="103" t="s">
        <v>45</v>
      </c>
      <c r="D145" s="161" t="s">
        <v>339</v>
      </c>
      <c r="E145" s="103">
        <v>610</v>
      </c>
      <c r="F145" s="105">
        <f>F146</f>
        <v>0</v>
      </c>
      <c r="G145" s="105">
        <f>G146</f>
        <v>330.8</v>
      </c>
      <c r="H145" s="105">
        <f>H146</f>
        <v>330.8</v>
      </c>
    </row>
    <row r="146" spans="1:8" ht="49.5" customHeight="1" x14ac:dyDescent="0.2">
      <c r="A146" s="102" t="s">
        <v>123</v>
      </c>
      <c r="B146" s="103" t="s">
        <v>60</v>
      </c>
      <c r="C146" s="103" t="s">
        <v>45</v>
      </c>
      <c r="D146" s="161" t="s">
        <v>339</v>
      </c>
      <c r="E146" s="103">
        <v>611</v>
      </c>
      <c r="F146" s="105"/>
      <c r="G146" s="105">
        <v>330.8</v>
      </c>
      <c r="H146" s="105">
        <v>330.8</v>
      </c>
    </row>
    <row r="147" spans="1:8" ht="17.25" customHeight="1" x14ac:dyDescent="0.2">
      <c r="A147" s="109" t="s">
        <v>147</v>
      </c>
      <c r="B147" s="103" t="s">
        <v>60</v>
      </c>
      <c r="C147" s="103" t="s">
        <v>45</v>
      </c>
      <c r="D147" s="161" t="s">
        <v>339</v>
      </c>
      <c r="E147" s="103">
        <v>620</v>
      </c>
      <c r="F147" s="105">
        <f>F148</f>
        <v>0</v>
      </c>
      <c r="G147" s="105">
        <f>G148</f>
        <v>70.8</v>
      </c>
      <c r="H147" s="105">
        <f>H148</f>
        <v>70.8</v>
      </c>
    </row>
    <row r="148" spans="1:8" ht="47.25" customHeight="1" x14ac:dyDescent="0.2">
      <c r="A148" s="102" t="s">
        <v>123</v>
      </c>
      <c r="B148" s="103" t="s">
        <v>60</v>
      </c>
      <c r="C148" s="103" t="s">
        <v>45</v>
      </c>
      <c r="D148" s="161" t="s">
        <v>339</v>
      </c>
      <c r="E148" s="103">
        <v>621</v>
      </c>
      <c r="F148" s="105"/>
      <c r="G148" s="105">
        <v>70.8</v>
      </c>
      <c r="H148" s="105">
        <v>70.8</v>
      </c>
    </row>
    <row r="149" spans="1:8" ht="38.25" customHeight="1" x14ac:dyDescent="0.2">
      <c r="A149" s="102" t="s">
        <v>211</v>
      </c>
      <c r="B149" s="103" t="s">
        <v>60</v>
      </c>
      <c r="C149" s="103" t="s">
        <v>59</v>
      </c>
      <c r="D149" s="161" t="s">
        <v>339</v>
      </c>
      <c r="E149" s="103">
        <v>600</v>
      </c>
      <c r="F149" s="105">
        <f t="shared" ref="F149:H150" si="28">F150</f>
        <v>0</v>
      </c>
      <c r="G149" s="105">
        <f t="shared" si="28"/>
        <v>783.7</v>
      </c>
      <c r="H149" s="105">
        <f t="shared" si="28"/>
        <v>783.7</v>
      </c>
    </row>
    <row r="150" spans="1:8" ht="15" customHeight="1" x14ac:dyDescent="0.2">
      <c r="A150" s="102" t="s">
        <v>131</v>
      </c>
      <c r="B150" s="103" t="s">
        <v>60</v>
      </c>
      <c r="C150" s="103" t="s">
        <v>59</v>
      </c>
      <c r="D150" s="161" t="s">
        <v>339</v>
      </c>
      <c r="E150" s="103">
        <v>610</v>
      </c>
      <c r="F150" s="105">
        <f t="shared" si="28"/>
        <v>0</v>
      </c>
      <c r="G150" s="105">
        <f t="shared" si="28"/>
        <v>783.7</v>
      </c>
      <c r="H150" s="105">
        <f t="shared" si="28"/>
        <v>783.7</v>
      </c>
    </row>
    <row r="151" spans="1:8" ht="36.6" customHeight="1" x14ac:dyDescent="0.2">
      <c r="A151" s="102" t="s">
        <v>123</v>
      </c>
      <c r="B151" s="103" t="s">
        <v>60</v>
      </c>
      <c r="C151" s="103" t="s">
        <v>59</v>
      </c>
      <c r="D151" s="161" t="s">
        <v>339</v>
      </c>
      <c r="E151" s="103">
        <v>611</v>
      </c>
      <c r="F151" s="105"/>
      <c r="G151" s="105">
        <v>783.7</v>
      </c>
      <c r="H151" s="105">
        <v>783.7</v>
      </c>
    </row>
    <row r="152" spans="1:8" ht="40.5" customHeight="1" x14ac:dyDescent="0.2">
      <c r="A152" s="102" t="s">
        <v>211</v>
      </c>
      <c r="B152" s="103" t="s">
        <v>60</v>
      </c>
      <c r="C152" s="103" t="s">
        <v>47</v>
      </c>
      <c r="D152" s="161" t="s">
        <v>339</v>
      </c>
      <c r="E152" s="103">
        <v>600</v>
      </c>
      <c r="F152" s="105">
        <f t="shared" ref="F152:H153" si="29">F153</f>
        <v>0</v>
      </c>
      <c r="G152" s="105">
        <f t="shared" si="29"/>
        <v>47.2</v>
      </c>
      <c r="H152" s="105">
        <f t="shared" si="29"/>
        <v>47.2</v>
      </c>
    </row>
    <row r="153" spans="1:8" ht="17.45" customHeight="1" x14ac:dyDescent="0.2">
      <c r="A153" s="102" t="s">
        <v>131</v>
      </c>
      <c r="B153" s="103" t="s">
        <v>60</v>
      </c>
      <c r="C153" s="103" t="s">
        <v>47</v>
      </c>
      <c r="D153" s="161" t="s">
        <v>339</v>
      </c>
      <c r="E153" s="103">
        <v>610</v>
      </c>
      <c r="F153" s="105">
        <f t="shared" si="29"/>
        <v>0</v>
      </c>
      <c r="G153" s="105">
        <f t="shared" si="29"/>
        <v>47.2</v>
      </c>
      <c r="H153" s="105">
        <f t="shared" si="29"/>
        <v>47.2</v>
      </c>
    </row>
    <row r="154" spans="1:8" ht="44.25" customHeight="1" x14ac:dyDescent="0.2">
      <c r="A154" s="102" t="s">
        <v>123</v>
      </c>
      <c r="B154" s="103" t="s">
        <v>60</v>
      </c>
      <c r="C154" s="103" t="s">
        <v>47</v>
      </c>
      <c r="D154" s="161" t="s">
        <v>339</v>
      </c>
      <c r="E154" s="103">
        <v>611</v>
      </c>
      <c r="F154" s="105"/>
      <c r="G154" s="105">
        <v>47.2</v>
      </c>
      <c r="H154" s="105">
        <v>47.2</v>
      </c>
    </row>
    <row r="155" spans="1:8" ht="15.6" customHeight="1" x14ac:dyDescent="0.2">
      <c r="A155" s="172" t="s">
        <v>247</v>
      </c>
      <c r="B155" s="174" t="s">
        <v>60</v>
      </c>
      <c r="C155" s="174" t="s">
        <v>60</v>
      </c>
      <c r="D155" s="174" t="s">
        <v>469</v>
      </c>
      <c r="E155" s="174" t="s">
        <v>44</v>
      </c>
      <c r="F155" s="175">
        <f>F156</f>
        <v>3893.3</v>
      </c>
      <c r="G155" s="175">
        <f t="shared" ref="G155:G158" si="30">G156</f>
        <v>326.8</v>
      </c>
      <c r="H155" s="175">
        <f>H156</f>
        <v>4220.1000000000004</v>
      </c>
    </row>
    <row r="156" spans="1:8" ht="16.899999999999999" customHeight="1" x14ac:dyDescent="0.2">
      <c r="A156" s="102" t="s">
        <v>214</v>
      </c>
      <c r="B156" s="103" t="s">
        <v>60</v>
      </c>
      <c r="C156" s="103" t="s">
        <v>60</v>
      </c>
      <c r="D156" s="178" t="s">
        <v>469</v>
      </c>
      <c r="E156" s="103" t="s">
        <v>44</v>
      </c>
      <c r="F156" s="104">
        <f>F157</f>
        <v>3893.3</v>
      </c>
      <c r="G156" s="104">
        <f t="shared" si="30"/>
        <v>326.8</v>
      </c>
      <c r="H156" s="104">
        <f>H157</f>
        <v>4220.1000000000004</v>
      </c>
    </row>
    <row r="157" spans="1:8" ht="39.6" customHeight="1" x14ac:dyDescent="0.2">
      <c r="A157" s="102" t="s">
        <v>211</v>
      </c>
      <c r="B157" s="103" t="s">
        <v>60</v>
      </c>
      <c r="C157" s="103" t="s">
        <v>60</v>
      </c>
      <c r="D157" s="178" t="s">
        <v>469</v>
      </c>
      <c r="E157" s="103">
        <v>600</v>
      </c>
      <c r="F157" s="104">
        <f>F158</f>
        <v>3893.3</v>
      </c>
      <c r="G157" s="104">
        <f t="shared" si="30"/>
        <v>326.8</v>
      </c>
      <c r="H157" s="104">
        <f>H158</f>
        <v>4220.1000000000004</v>
      </c>
    </row>
    <row r="158" spans="1:8" ht="18" customHeight="1" x14ac:dyDescent="0.2">
      <c r="A158" s="102" t="s">
        <v>131</v>
      </c>
      <c r="B158" s="103" t="s">
        <v>60</v>
      </c>
      <c r="C158" s="103" t="s">
        <v>60</v>
      </c>
      <c r="D158" s="178" t="s">
        <v>469</v>
      </c>
      <c r="E158" s="103">
        <v>610</v>
      </c>
      <c r="F158" s="104">
        <f>F159</f>
        <v>3893.3</v>
      </c>
      <c r="G158" s="104">
        <f t="shared" si="30"/>
        <v>326.8</v>
      </c>
      <c r="H158" s="104">
        <f>H159</f>
        <v>4220.1000000000004</v>
      </c>
    </row>
    <row r="159" spans="1:8" ht="46.9" customHeight="1" x14ac:dyDescent="0.2">
      <c r="A159" s="102" t="s">
        <v>123</v>
      </c>
      <c r="B159" s="103" t="s">
        <v>60</v>
      </c>
      <c r="C159" s="103" t="s">
        <v>60</v>
      </c>
      <c r="D159" s="178" t="s">
        <v>469</v>
      </c>
      <c r="E159" s="103">
        <v>611</v>
      </c>
      <c r="F159" s="104">
        <v>3893.3</v>
      </c>
      <c r="G159" s="104">
        <v>326.8</v>
      </c>
      <c r="H159" s="104">
        <v>4220.1000000000004</v>
      </c>
    </row>
    <row r="160" spans="1:8" ht="16.149999999999999" customHeight="1" x14ac:dyDescent="0.2">
      <c r="A160" s="106" t="s">
        <v>111</v>
      </c>
      <c r="B160" s="107" t="s">
        <v>78</v>
      </c>
      <c r="C160" s="107"/>
      <c r="D160" s="107"/>
      <c r="E160" s="107"/>
      <c r="F160" s="108">
        <f>F162+F166</f>
        <v>24615.599999999999</v>
      </c>
      <c r="G160" s="108">
        <f>G162+G166</f>
        <v>-670.8</v>
      </c>
      <c r="H160" s="108">
        <f>H162+H166</f>
        <v>23944.800000000003</v>
      </c>
    </row>
    <row r="161" spans="1:8" ht="30.6" customHeight="1" x14ac:dyDescent="0.2">
      <c r="A161" s="168" t="s">
        <v>355</v>
      </c>
      <c r="B161" s="169" t="s">
        <v>78</v>
      </c>
      <c r="C161" s="169" t="s">
        <v>45</v>
      </c>
      <c r="D161" s="169" t="s">
        <v>416</v>
      </c>
      <c r="E161" s="169" t="s">
        <v>44</v>
      </c>
      <c r="F161" s="170">
        <f>F162+F166+F171</f>
        <v>34373.5</v>
      </c>
      <c r="G161" s="170">
        <f>G162+G166+G171</f>
        <v>-401.99999999999994</v>
      </c>
      <c r="H161" s="170">
        <f>H162+H166+H171</f>
        <v>33971.5</v>
      </c>
    </row>
    <row r="162" spans="1:8" ht="29.45" customHeight="1" x14ac:dyDescent="0.2">
      <c r="A162" s="172" t="s">
        <v>248</v>
      </c>
      <c r="B162" s="174" t="s">
        <v>78</v>
      </c>
      <c r="C162" s="174" t="s">
        <v>45</v>
      </c>
      <c r="D162" s="174" t="s">
        <v>370</v>
      </c>
      <c r="E162" s="174"/>
      <c r="F162" s="175">
        <f>F163</f>
        <v>17652.5</v>
      </c>
      <c r="G162" s="175">
        <f t="shared" ref="G162:G164" si="31">G163</f>
        <v>-670.8</v>
      </c>
      <c r="H162" s="175">
        <f>H163</f>
        <v>16981.7</v>
      </c>
    </row>
    <row r="163" spans="1:8" ht="35.450000000000003" customHeight="1" x14ac:dyDescent="0.2">
      <c r="A163" s="102" t="s">
        <v>211</v>
      </c>
      <c r="B163" s="103" t="s">
        <v>78</v>
      </c>
      <c r="C163" s="103" t="s">
        <v>45</v>
      </c>
      <c r="D163" s="178" t="s">
        <v>370</v>
      </c>
      <c r="E163" s="103" t="s">
        <v>130</v>
      </c>
      <c r="F163" s="105">
        <f>F164</f>
        <v>17652.5</v>
      </c>
      <c r="G163" s="105">
        <f t="shared" si="31"/>
        <v>-670.8</v>
      </c>
      <c r="H163" s="105">
        <f>H164</f>
        <v>16981.7</v>
      </c>
    </row>
    <row r="164" spans="1:8" ht="16.149999999999999" customHeight="1" x14ac:dyDescent="0.2">
      <c r="A164" s="102" t="s">
        <v>131</v>
      </c>
      <c r="B164" s="103" t="s">
        <v>78</v>
      </c>
      <c r="C164" s="103" t="s">
        <v>45</v>
      </c>
      <c r="D164" s="178" t="s">
        <v>370</v>
      </c>
      <c r="E164" s="103" t="s">
        <v>132</v>
      </c>
      <c r="F164" s="105">
        <f>F165</f>
        <v>17652.5</v>
      </c>
      <c r="G164" s="105">
        <f t="shared" si="31"/>
        <v>-670.8</v>
      </c>
      <c r="H164" s="105">
        <f>H165</f>
        <v>16981.7</v>
      </c>
    </row>
    <row r="165" spans="1:8" ht="44.45" customHeight="1" x14ac:dyDescent="0.2">
      <c r="A165" s="102" t="s">
        <v>123</v>
      </c>
      <c r="B165" s="103" t="s">
        <v>78</v>
      </c>
      <c r="C165" s="103" t="s">
        <v>45</v>
      </c>
      <c r="D165" s="178" t="s">
        <v>370</v>
      </c>
      <c r="E165" s="103" t="s">
        <v>98</v>
      </c>
      <c r="F165" s="105">
        <v>17652.5</v>
      </c>
      <c r="G165" s="105">
        <v>-670.8</v>
      </c>
      <c r="H165" s="105">
        <v>16981.7</v>
      </c>
    </row>
    <row r="166" spans="1:8" ht="18" customHeight="1" x14ac:dyDescent="0.2">
      <c r="A166" s="172" t="s">
        <v>249</v>
      </c>
      <c r="B166" s="174" t="s">
        <v>78</v>
      </c>
      <c r="C166" s="174" t="s">
        <v>45</v>
      </c>
      <c r="D166" s="174" t="s">
        <v>371</v>
      </c>
      <c r="E166" s="174" t="s">
        <v>44</v>
      </c>
      <c r="F166" s="175">
        <f>F167</f>
        <v>6963.1</v>
      </c>
      <c r="G166" s="175">
        <f t="shared" ref="G166:G168" si="32">G167</f>
        <v>0</v>
      </c>
      <c r="H166" s="175">
        <f>H167</f>
        <v>6963.1</v>
      </c>
    </row>
    <row r="167" spans="1:8" ht="35.450000000000003" customHeight="1" x14ac:dyDescent="0.2">
      <c r="A167" s="102" t="s">
        <v>211</v>
      </c>
      <c r="B167" s="103" t="s">
        <v>78</v>
      </c>
      <c r="C167" s="103" t="s">
        <v>45</v>
      </c>
      <c r="D167" s="178" t="s">
        <v>371</v>
      </c>
      <c r="E167" s="103" t="s">
        <v>130</v>
      </c>
      <c r="F167" s="105">
        <f>F168</f>
        <v>6963.1</v>
      </c>
      <c r="G167" s="105">
        <f t="shared" si="32"/>
        <v>0</v>
      </c>
      <c r="H167" s="105">
        <f>H168</f>
        <v>6963.1</v>
      </c>
    </row>
    <row r="168" spans="1:8" ht="15" customHeight="1" x14ac:dyDescent="0.2">
      <c r="A168" s="102" t="s">
        <v>131</v>
      </c>
      <c r="B168" s="103" t="s">
        <v>78</v>
      </c>
      <c r="C168" s="103" t="s">
        <v>45</v>
      </c>
      <c r="D168" s="178" t="s">
        <v>371</v>
      </c>
      <c r="E168" s="103" t="s">
        <v>132</v>
      </c>
      <c r="F168" s="105">
        <f>F169</f>
        <v>6963.1</v>
      </c>
      <c r="G168" s="105">
        <f t="shared" si="32"/>
        <v>0</v>
      </c>
      <c r="H168" s="105">
        <f>H169</f>
        <v>6963.1</v>
      </c>
    </row>
    <row r="169" spans="1:8" ht="43.9" customHeight="1" x14ac:dyDescent="0.2">
      <c r="A169" s="102" t="s">
        <v>123</v>
      </c>
      <c r="B169" s="103" t="s">
        <v>78</v>
      </c>
      <c r="C169" s="103" t="s">
        <v>45</v>
      </c>
      <c r="D169" s="178" t="s">
        <v>371</v>
      </c>
      <c r="E169" s="103" t="s">
        <v>98</v>
      </c>
      <c r="F169" s="105">
        <v>6963.1</v>
      </c>
      <c r="G169" s="105"/>
      <c r="H169" s="105">
        <v>6963.1</v>
      </c>
    </row>
    <row r="170" spans="1:8" ht="15.6" customHeight="1" x14ac:dyDescent="0.2">
      <c r="A170" s="106" t="s">
        <v>209</v>
      </c>
      <c r="B170" s="174" t="s">
        <v>60</v>
      </c>
      <c r="C170" s="107"/>
      <c r="D170" s="107"/>
      <c r="E170" s="107"/>
      <c r="F170" s="108">
        <f>F171</f>
        <v>9757.9</v>
      </c>
      <c r="G170" s="108">
        <f t="shared" ref="G170:G173" si="33">G171</f>
        <v>268.8</v>
      </c>
      <c r="H170" s="108">
        <f>H171</f>
        <v>10026.700000000001</v>
      </c>
    </row>
    <row r="171" spans="1:8" ht="38.450000000000003" customHeight="1" x14ac:dyDescent="0.2">
      <c r="A171" s="172" t="s">
        <v>354</v>
      </c>
      <c r="B171" s="174" t="s">
        <v>60</v>
      </c>
      <c r="C171" s="177" t="s">
        <v>47</v>
      </c>
      <c r="D171" s="174" t="s">
        <v>470</v>
      </c>
      <c r="E171" s="174" t="s">
        <v>44</v>
      </c>
      <c r="F171" s="175">
        <f>F172</f>
        <v>9757.9</v>
      </c>
      <c r="G171" s="175">
        <f t="shared" si="33"/>
        <v>268.8</v>
      </c>
      <c r="H171" s="175">
        <f>H172</f>
        <v>10026.700000000001</v>
      </c>
    </row>
    <row r="172" spans="1:8" ht="18.75" customHeight="1" x14ac:dyDescent="0.2">
      <c r="A172" s="109" t="s">
        <v>211</v>
      </c>
      <c r="B172" s="103" t="s">
        <v>60</v>
      </c>
      <c r="C172" s="161" t="s">
        <v>47</v>
      </c>
      <c r="D172" s="178" t="s">
        <v>470</v>
      </c>
      <c r="E172" s="103" t="s">
        <v>130</v>
      </c>
      <c r="F172" s="105">
        <f>F173</f>
        <v>9757.9</v>
      </c>
      <c r="G172" s="105">
        <f t="shared" si="33"/>
        <v>268.8</v>
      </c>
      <c r="H172" s="105">
        <f>H173</f>
        <v>10026.700000000001</v>
      </c>
    </row>
    <row r="173" spans="1:8" ht="19.899999999999999" customHeight="1" x14ac:dyDescent="0.2">
      <c r="A173" s="102" t="s">
        <v>131</v>
      </c>
      <c r="B173" s="103" t="s">
        <v>60</v>
      </c>
      <c r="C173" s="161" t="s">
        <v>47</v>
      </c>
      <c r="D173" s="178" t="s">
        <v>470</v>
      </c>
      <c r="E173" s="103" t="s">
        <v>132</v>
      </c>
      <c r="F173" s="105">
        <f>F174</f>
        <v>9757.9</v>
      </c>
      <c r="G173" s="105">
        <f t="shared" si="33"/>
        <v>268.8</v>
      </c>
      <c r="H173" s="105">
        <f>H174</f>
        <v>10026.700000000001</v>
      </c>
    </row>
    <row r="174" spans="1:8" ht="13.9" customHeight="1" x14ac:dyDescent="0.2">
      <c r="A174" s="102" t="s">
        <v>123</v>
      </c>
      <c r="B174" s="103" t="s">
        <v>60</v>
      </c>
      <c r="C174" s="161" t="s">
        <v>47</v>
      </c>
      <c r="D174" s="178" t="s">
        <v>470</v>
      </c>
      <c r="E174" s="103" t="s">
        <v>98</v>
      </c>
      <c r="F174" s="105">
        <v>9757.9</v>
      </c>
      <c r="G174" s="105">
        <v>268.8</v>
      </c>
      <c r="H174" s="105">
        <v>10026.700000000001</v>
      </c>
    </row>
    <row r="175" spans="1:8" ht="25.5" customHeight="1" x14ac:dyDescent="0.2">
      <c r="A175" s="168" t="s">
        <v>348</v>
      </c>
      <c r="B175" s="169" t="s">
        <v>86</v>
      </c>
      <c r="C175" s="169" t="s">
        <v>45</v>
      </c>
      <c r="D175" s="169" t="s">
        <v>417</v>
      </c>
      <c r="E175" s="169" t="s">
        <v>44</v>
      </c>
      <c r="F175" s="170">
        <f>F176</f>
        <v>378</v>
      </c>
      <c r="G175" s="170">
        <f t="shared" ref="G175:G177" si="34">G176</f>
        <v>0</v>
      </c>
      <c r="H175" s="170">
        <f>H176</f>
        <v>378</v>
      </c>
    </row>
    <row r="176" spans="1:8" ht="38.450000000000003" customHeight="1" x14ac:dyDescent="0.2">
      <c r="A176" s="109" t="s">
        <v>459</v>
      </c>
      <c r="B176" s="103" t="s">
        <v>86</v>
      </c>
      <c r="C176" s="103" t="s">
        <v>45</v>
      </c>
      <c r="D176" s="110" t="s">
        <v>471</v>
      </c>
      <c r="E176" s="103" t="s">
        <v>134</v>
      </c>
      <c r="F176" s="104">
        <f>F177</f>
        <v>378</v>
      </c>
      <c r="G176" s="104">
        <f t="shared" si="34"/>
        <v>0</v>
      </c>
      <c r="H176" s="104">
        <f>H177</f>
        <v>378</v>
      </c>
    </row>
    <row r="177" spans="1:8" ht="15.6" customHeight="1" x14ac:dyDescent="0.2">
      <c r="A177" s="109" t="s">
        <v>460</v>
      </c>
      <c r="B177" s="103" t="s">
        <v>86</v>
      </c>
      <c r="C177" s="103" t="s">
        <v>45</v>
      </c>
      <c r="D177" s="110" t="s">
        <v>471</v>
      </c>
      <c r="E177" s="103" t="s">
        <v>135</v>
      </c>
      <c r="F177" s="104">
        <f>F178</f>
        <v>378</v>
      </c>
      <c r="G177" s="104">
        <f t="shared" si="34"/>
        <v>0</v>
      </c>
      <c r="H177" s="104">
        <f>H178</f>
        <v>378</v>
      </c>
    </row>
    <row r="178" spans="1:8" ht="48.6" customHeight="1" x14ac:dyDescent="0.2">
      <c r="A178" s="109" t="s">
        <v>461</v>
      </c>
      <c r="B178" s="103" t="s">
        <v>86</v>
      </c>
      <c r="C178" s="103" t="s">
        <v>45</v>
      </c>
      <c r="D178" s="110" t="s">
        <v>471</v>
      </c>
      <c r="E178" s="103" t="s">
        <v>27</v>
      </c>
      <c r="F178" s="104">
        <v>378</v>
      </c>
      <c r="G178" s="104"/>
      <c r="H178" s="104">
        <v>378</v>
      </c>
    </row>
    <row r="179" spans="1:8" x14ac:dyDescent="0.2">
      <c r="A179" s="148" t="s">
        <v>330</v>
      </c>
      <c r="B179" s="149"/>
      <c r="C179" s="149"/>
      <c r="D179" s="149"/>
      <c r="E179" s="149"/>
      <c r="F179" s="150">
        <f>F180+F259+F264+F275+F295+F348+F371+F422+F428+F434</f>
        <v>123632.6</v>
      </c>
      <c r="G179" s="150">
        <f>G180+G259+G264+G275+G295+G348+G371+G422+G428+G434</f>
        <v>5344.3</v>
      </c>
      <c r="H179" s="150">
        <f>H180+H259+H264+H275+H295+H348+H371+H422+H428+H434</f>
        <v>128976.90000000001</v>
      </c>
    </row>
    <row r="180" spans="1:8" x14ac:dyDescent="0.2">
      <c r="A180" s="106" t="s">
        <v>184</v>
      </c>
      <c r="B180" s="101" t="s">
        <v>45</v>
      </c>
      <c r="C180" s="107"/>
      <c r="D180" s="107"/>
      <c r="E180" s="107"/>
      <c r="F180" s="108">
        <f>F181++F185+F202+F218++F237++F242+F213</f>
        <v>28780.100000000002</v>
      </c>
      <c r="G180" s="108">
        <f>G181++G185+G202+G218++G237++G242+G213</f>
        <v>1317.8999999999999</v>
      </c>
      <c r="H180" s="108">
        <f>H181++H185+H202+H218++H237++H242+H213</f>
        <v>30098</v>
      </c>
    </row>
    <row r="181" spans="1:8" ht="25.9" customHeight="1" x14ac:dyDescent="0.2">
      <c r="A181" s="99" t="s">
        <v>58</v>
      </c>
      <c r="B181" s="101" t="s">
        <v>45</v>
      </c>
      <c r="C181" s="101" t="s">
        <v>59</v>
      </c>
      <c r="D181" s="101" t="s">
        <v>43</v>
      </c>
      <c r="E181" s="101" t="s">
        <v>44</v>
      </c>
      <c r="F181" s="100">
        <f t="shared" ref="F181:H183" si="35">F182</f>
        <v>1078.3</v>
      </c>
      <c r="G181" s="100">
        <f t="shared" si="35"/>
        <v>0</v>
      </c>
      <c r="H181" s="100">
        <f t="shared" si="35"/>
        <v>1078.3</v>
      </c>
    </row>
    <row r="182" spans="1:8" x14ac:dyDescent="0.2">
      <c r="A182" s="102" t="s">
        <v>312</v>
      </c>
      <c r="B182" s="103" t="s">
        <v>45</v>
      </c>
      <c r="C182" s="103" t="s">
        <v>59</v>
      </c>
      <c r="D182" s="110" t="s">
        <v>373</v>
      </c>
      <c r="E182" s="103" t="s">
        <v>44</v>
      </c>
      <c r="F182" s="104">
        <f t="shared" si="35"/>
        <v>1078.3</v>
      </c>
      <c r="G182" s="104">
        <f t="shared" si="35"/>
        <v>0</v>
      </c>
      <c r="H182" s="104">
        <f t="shared" si="35"/>
        <v>1078.3</v>
      </c>
    </row>
    <row r="183" spans="1:8" ht="24" customHeight="1" x14ac:dyDescent="0.2">
      <c r="A183" s="102" t="s">
        <v>313</v>
      </c>
      <c r="B183" s="103" t="s">
        <v>45</v>
      </c>
      <c r="C183" s="103" t="s">
        <v>59</v>
      </c>
      <c r="D183" s="110" t="s">
        <v>373</v>
      </c>
      <c r="E183" s="103" t="s">
        <v>139</v>
      </c>
      <c r="F183" s="104">
        <f t="shared" si="35"/>
        <v>1078.3</v>
      </c>
      <c r="G183" s="104">
        <f t="shared" si="35"/>
        <v>0</v>
      </c>
      <c r="H183" s="104">
        <f t="shared" si="35"/>
        <v>1078.3</v>
      </c>
    </row>
    <row r="184" spans="1:8" ht="25.15" customHeight="1" x14ac:dyDescent="0.2">
      <c r="A184" s="102" t="s">
        <v>140</v>
      </c>
      <c r="B184" s="103" t="s">
        <v>45</v>
      </c>
      <c r="C184" s="103" t="s">
        <v>59</v>
      </c>
      <c r="D184" s="110" t="s">
        <v>373</v>
      </c>
      <c r="E184" s="103" t="s">
        <v>141</v>
      </c>
      <c r="F184" s="105">
        <v>1078.3</v>
      </c>
      <c r="G184" s="105"/>
      <c r="H184" s="105">
        <v>1078.3</v>
      </c>
    </row>
    <row r="185" spans="1:8" ht="35.450000000000003" customHeight="1" x14ac:dyDescent="0.2">
      <c r="A185" s="99" t="s">
        <v>46</v>
      </c>
      <c r="B185" s="101" t="s">
        <v>45</v>
      </c>
      <c r="C185" s="101" t="s">
        <v>47</v>
      </c>
      <c r="D185" s="101" t="s">
        <v>43</v>
      </c>
      <c r="E185" s="101" t="s">
        <v>44</v>
      </c>
      <c r="F185" s="100">
        <f>F186+F196+F199</f>
        <v>2950.8</v>
      </c>
      <c r="G185" s="100">
        <f>G186+G196+G199</f>
        <v>80.8</v>
      </c>
      <c r="H185" s="100">
        <f>H186+H196+H199</f>
        <v>3031.6000000000004</v>
      </c>
    </row>
    <row r="186" spans="1:8" ht="27.6" customHeight="1" x14ac:dyDescent="0.2">
      <c r="A186" s="102" t="s">
        <v>303</v>
      </c>
      <c r="B186" s="103" t="s">
        <v>45</v>
      </c>
      <c r="C186" s="103" t="s">
        <v>47</v>
      </c>
      <c r="D186" s="110" t="s">
        <v>409</v>
      </c>
      <c r="E186" s="103" t="s">
        <v>44</v>
      </c>
      <c r="F186" s="105">
        <f>F187+F189</f>
        <v>1340.9</v>
      </c>
      <c r="G186" s="105">
        <f>G187+G189</f>
        <v>80.8</v>
      </c>
      <c r="H186" s="105">
        <f>H187+H189</f>
        <v>1421.7</v>
      </c>
    </row>
    <row r="187" spans="1:8" ht="56.25" x14ac:dyDescent="0.2">
      <c r="A187" s="102" t="s">
        <v>99</v>
      </c>
      <c r="B187" s="103" t="s">
        <v>45</v>
      </c>
      <c r="C187" s="103" t="s">
        <v>47</v>
      </c>
      <c r="D187" s="110" t="s">
        <v>374</v>
      </c>
      <c r="E187" s="103" t="s">
        <v>139</v>
      </c>
      <c r="F187" s="105">
        <f>F188</f>
        <v>1033.9000000000001</v>
      </c>
      <c r="G187" s="105">
        <f>G188</f>
        <v>80.8</v>
      </c>
      <c r="H187" s="105">
        <f>H188</f>
        <v>1114.7</v>
      </c>
    </row>
    <row r="188" spans="1:8" ht="22.5" x14ac:dyDescent="0.2">
      <c r="A188" s="102" t="s">
        <v>140</v>
      </c>
      <c r="B188" s="103" t="s">
        <v>45</v>
      </c>
      <c r="C188" s="103" t="s">
        <v>47</v>
      </c>
      <c r="D188" s="110" t="s">
        <v>374</v>
      </c>
      <c r="E188" s="103" t="s">
        <v>141</v>
      </c>
      <c r="F188" s="105">
        <v>1033.9000000000001</v>
      </c>
      <c r="G188" s="105">
        <v>80.8</v>
      </c>
      <c r="H188" s="105">
        <v>1114.7</v>
      </c>
    </row>
    <row r="189" spans="1:8" ht="24" customHeight="1" x14ac:dyDescent="0.2">
      <c r="A189" s="102" t="s">
        <v>314</v>
      </c>
      <c r="B189" s="103" t="s">
        <v>45</v>
      </c>
      <c r="C189" s="103" t="s">
        <v>47</v>
      </c>
      <c r="D189" s="110" t="s">
        <v>375</v>
      </c>
      <c r="E189" s="103"/>
      <c r="F189" s="105">
        <f>F190+F194</f>
        <v>307</v>
      </c>
      <c r="G189" s="105">
        <f>G190+G194</f>
        <v>0</v>
      </c>
      <c r="H189" s="105">
        <f>H190+H194</f>
        <v>307</v>
      </c>
    </row>
    <row r="190" spans="1:8" ht="25.9" customHeight="1" x14ac:dyDescent="0.2">
      <c r="A190" s="102" t="s">
        <v>133</v>
      </c>
      <c r="B190" s="103" t="s">
        <v>45</v>
      </c>
      <c r="C190" s="103" t="s">
        <v>47</v>
      </c>
      <c r="D190" s="110" t="s">
        <v>375</v>
      </c>
      <c r="E190" s="103" t="s">
        <v>134</v>
      </c>
      <c r="F190" s="105">
        <f>F191</f>
        <v>302</v>
      </c>
      <c r="G190" s="105">
        <f>G191</f>
        <v>0</v>
      </c>
      <c r="H190" s="105">
        <f>H191</f>
        <v>302</v>
      </c>
    </row>
    <row r="191" spans="1:8" ht="25.9" customHeight="1" x14ac:dyDescent="0.2">
      <c r="A191" s="102" t="s">
        <v>185</v>
      </c>
      <c r="B191" s="103" t="s">
        <v>45</v>
      </c>
      <c r="C191" s="103" t="s">
        <v>47</v>
      </c>
      <c r="D191" s="110" t="s">
        <v>375</v>
      </c>
      <c r="E191" s="103" t="s">
        <v>135</v>
      </c>
      <c r="F191" s="105">
        <f>F192+F193</f>
        <v>302</v>
      </c>
      <c r="G191" s="105">
        <f>G192+G193</f>
        <v>0</v>
      </c>
      <c r="H191" s="105">
        <f>H192+H193</f>
        <v>302</v>
      </c>
    </row>
    <row r="192" spans="1:8" ht="24" customHeight="1" x14ac:dyDescent="0.2">
      <c r="A192" s="102" t="s">
        <v>186</v>
      </c>
      <c r="B192" s="103" t="s">
        <v>45</v>
      </c>
      <c r="C192" s="103" t="s">
        <v>47</v>
      </c>
      <c r="D192" s="110" t="s">
        <v>375</v>
      </c>
      <c r="E192" s="103">
        <v>242</v>
      </c>
      <c r="F192" s="105">
        <v>130.5</v>
      </c>
      <c r="G192" s="105">
        <v>-15</v>
      </c>
      <c r="H192" s="105">
        <v>115.5</v>
      </c>
    </row>
    <row r="193" spans="1:8" ht="22.5" x14ac:dyDescent="0.2">
      <c r="A193" s="102" t="s">
        <v>187</v>
      </c>
      <c r="B193" s="103" t="s">
        <v>45</v>
      </c>
      <c r="C193" s="103" t="s">
        <v>47</v>
      </c>
      <c r="D193" s="110" t="s">
        <v>375</v>
      </c>
      <c r="E193" s="103" t="s">
        <v>27</v>
      </c>
      <c r="F193" s="105">
        <v>171.5</v>
      </c>
      <c r="G193" s="105">
        <v>15</v>
      </c>
      <c r="H193" s="105">
        <v>186.5</v>
      </c>
    </row>
    <row r="194" spans="1:8" x14ac:dyDescent="0.2">
      <c r="A194" s="102" t="s">
        <v>142</v>
      </c>
      <c r="B194" s="103" t="s">
        <v>45</v>
      </c>
      <c r="C194" s="103" t="s">
        <v>47</v>
      </c>
      <c r="D194" s="110" t="s">
        <v>375</v>
      </c>
      <c r="E194" s="103" t="s">
        <v>143</v>
      </c>
      <c r="F194" s="105">
        <f>F195</f>
        <v>5</v>
      </c>
      <c r="G194" s="105">
        <f>G195</f>
        <v>0</v>
      </c>
      <c r="H194" s="105">
        <f>H195</f>
        <v>5</v>
      </c>
    </row>
    <row r="195" spans="1:8" ht="24" customHeight="1" x14ac:dyDescent="0.2">
      <c r="A195" s="102" t="s">
        <v>188</v>
      </c>
      <c r="B195" s="103" t="s">
        <v>45</v>
      </c>
      <c r="C195" s="103" t="s">
        <v>47</v>
      </c>
      <c r="D195" s="110" t="s">
        <v>375</v>
      </c>
      <c r="E195" s="103" t="s">
        <v>144</v>
      </c>
      <c r="F195" s="105">
        <v>5</v>
      </c>
      <c r="G195" s="105"/>
      <c r="H195" s="105">
        <v>5</v>
      </c>
    </row>
    <row r="196" spans="1:8" ht="14.45" customHeight="1" x14ac:dyDescent="0.2">
      <c r="A196" s="102" t="s">
        <v>304</v>
      </c>
      <c r="B196" s="103" t="s">
        <v>45</v>
      </c>
      <c r="C196" s="103" t="s">
        <v>47</v>
      </c>
      <c r="D196" s="110" t="s">
        <v>376</v>
      </c>
      <c r="E196" s="103" t="s">
        <v>44</v>
      </c>
      <c r="F196" s="105">
        <f t="shared" ref="F196:H197" si="36">F197</f>
        <v>1064.4000000000001</v>
      </c>
      <c r="G196" s="105">
        <f t="shared" si="36"/>
        <v>0</v>
      </c>
      <c r="H196" s="105">
        <f t="shared" si="36"/>
        <v>1064.4000000000001</v>
      </c>
    </row>
    <row r="197" spans="1:8" ht="56.25" x14ac:dyDescent="0.2">
      <c r="A197" s="102" t="s">
        <v>99</v>
      </c>
      <c r="B197" s="103" t="s">
        <v>45</v>
      </c>
      <c r="C197" s="103" t="s">
        <v>47</v>
      </c>
      <c r="D197" s="110" t="s">
        <v>376</v>
      </c>
      <c r="E197" s="103" t="s">
        <v>139</v>
      </c>
      <c r="F197" s="105">
        <f t="shared" si="36"/>
        <v>1064.4000000000001</v>
      </c>
      <c r="G197" s="105">
        <f t="shared" si="36"/>
        <v>0</v>
      </c>
      <c r="H197" s="105">
        <f t="shared" si="36"/>
        <v>1064.4000000000001</v>
      </c>
    </row>
    <row r="198" spans="1:8" ht="22.5" x14ac:dyDescent="0.2">
      <c r="A198" s="102" t="s">
        <v>140</v>
      </c>
      <c r="B198" s="103" t="s">
        <v>45</v>
      </c>
      <c r="C198" s="103" t="s">
        <v>47</v>
      </c>
      <c r="D198" s="110" t="s">
        <v>376</v>
      </c>
      <c r="E198" s="103" t="s">
        <v>141</v>
      </c>
      <c r="F198" s="105">
        <v>1064.4000000000001</v>
      </c>
      <c r="G198" s="105"/>
      <c r="H198" s="105">
        <v>1064.4000000000001</v>
      </c>
    </row>
    <row r="199" spans="1:8" x14ac:dyDescent="0.2">
      <c r="A199" s="102" t="s">
        <v>304</v>
      </c>
      <c r="B199" s="103" t="s">
        <v>45</v>
      </c>
      <c r="C199" s="103" t="s">
        <v>47</v>
      </c>
      <c r="D199" s="110" t="s">
        <v>377</v>
      </c>
      <c r="E199" s="103" t="s">
        <v>44</v>
      </c>
      <c r="F199" s="105">
        <f t="shared" ref="F199:H200" si="37">F200</f>
        <v>545.5</v>
      </c>
      <c r="G199" s="105">
        <f t="shared" si="37"/>
        <v>0</v>
      </c>
      <c r="H199" s="105">
        <f t="shared" si="37"/>
        <v>545.5</v>
      </c>
    </row>
    <row r="200" spans="1:8" ht="56.25" x14ac:dyDescent="0.2">
      <c r="A200" s="102" t="s">
        <v>99</v>
      </c>
      <c r="B200" s="103" t="s">
        <v>45</v>
      </c>
      <c r="C200" s="103" t="s">
        <v>47</v>
      </c>
      <c r="D200" s="110" t="s">
        <v>377</v>
      </c>
      <c r="E200" s="103" t="s">
        <v>139</v>
      </c>
      <c r="F200" s="105">
        <f t="shared" si="37"/>
        <v>545.5</v>
      </c>
      <c r="G200" s="105">
        <f t="shared" si="37"/>
        <v>0</v>
      </c>
      <c r="H200" s="105">
        <f t="shared" si="37"/>
        <v>545.5</v>
      </c>
    </row>
    <row r="201" spans="1:8" ht="22.5" x14ac:dyDescent="0.2">
      <c r="A201" s="102" t="s">
        <v>140</v>
      </c>
      <c r="B201" s="103" t="s">
        <v>45</v>
      </c>
      <c r="C201" s="103" t="s">
        <v>47</v>
      </c>
      <c r="D201" s="110" t="s">
        <v>377</v>
      </c>
      <c r="E201" s="103" t="s">
        <v>141</v>
      </c>
      <c r="F201" s="105">
        <v>545.5</v>
      </c>
      <c r="G201" s="105"/>
      <c r="H201" s="105">
        <v>545.5</v>
      </c>
    </row>
    <row r="202" spans="1:8" ht="42" x14ac:dyDescent="0.2">
      <c r="A202" s="99" t="s">
        <v>72</v>
      </c>
      <c r="B202" s="101" t="s">
        <v>45</v>
      </c>
      <c r="C202" s="101" t="s">
        <v>73</v>
      </c>
      <c r="D202" s="101" t="s">
        <v>43</v>
      </c>
      <c r="E202" s="101" t="s">
        <v>44</v>
      </c>
      <c r="F202" s="100">
        <f>F203</f>
        <v>14225.9</v>
      </c>
      <c r="G202" s="100">
        <f>G203</f>
        <v>0</v>
      </c>
      <c r="H202" s="100">
        <f>H203</f>
        <v>14225.9</v>
      </c>
    </row>
    <row r="203" spans="1:8" ht="15.6" customHeight="1" x14ac:dyDescent="0.2">
      <c r="A203" s="102" t="s">
        <v>305</v>
      </c>
      <c r="B203" s="103" t="s">
        <v>45</v>
      </c>
      <c r="C203" s="103" t="s">
        <v>73</v>
      </c>
      <c r="D203" s="110" t="s">
        <v>378</v>
      </c>
      <c r="E203" s="103" t="s">
        <v>44</v>
      </c>
      <c r="F203" s="105">
        <f>F204+F206</f>
        <v>14225.9</v>
      </c>
      <c r="G203" s="105">
        <f>G204+G206</f>
        <v>0</v>
      </c>
      <c r="H203" s="105">
        <f>H204+H206</f>
        <v>14225.9</v>
      </c>
    </row>
    <row r="204" spans="1:8" ht="44.45" customHeight="1" x14ac:dyDescent="0.2">
      <c r="A204" s="102" t="s">
        <v>99</v>
      </c>
      <c r="B204" s="103" t="s">
        <v>45</v>
      </c>
      <c r="C204" s="103" t="s">
        <v>73</v>
      </c>
      <c r="D204" s="110" t="s">
        <v>379</v>
      </c>
      <c r="E204" s="103" t="s">
        <v>139</v>
      </c>
      <c r="F204" s="105">
        <f>F205</f>
        <v>10606.1</v>
      </c>
      <c r="G204" s="105">
        <f>G205</f>
        <v>0</v>
      </c>
      <c r="H204" s="105">
        <f>H205</f>
        <v>10606.1</v>
      </c>
    </row>
    <row r="205" spans="1:8" ht="23.45" customHeight="1" x14ac:dyDescent="0.2">
      <c r="A205" s="102" t="s">
        <v>140</v>
      </c>
      <c r="B205" s="103" t="s">
        <v>45</v>
      </c>
      <c r="C205" s="103" t="s">
        <v>73</v>
      </c>
      <c r="D205" s="110" t="s">
        <v>379</v>
      </c>
      <c r="E205" s="103" t="s">
        <v>141</v>
      </c>
      <c r="F205" s="105">
        <v>10606.1</v>
      </c>
      <c r="G205" s="105"/>
      <c r="H205" s="105">
        <v>10606.1</v>
      </c>
    </row>
    <row r="206" spans="1:8" ht="23.45" customHeight="1" x14ac:dyDescent="0.2">
      <c r="A206" s="102" t="s">
        <v>306</v>
      </c>
      <c r="B206" s="103" t="s">
        <v>45</v>
      </c>
      <c r="C206" s="103" t="s">
        <v>73</v>
      </c>
      <c r="D206" s="110" t="s">
        <v>380</v>
      </c>
      <c r="E206" s="103"/>
      <c r="F206" s="105">
        <f>F207+F211</f>
        <v>3619.7999999999997</v>
      </c>
      <c r="G206" s="105">
        <f>G207+G211</f>
        <v>0</v>
      </c>
      <c r="H206" s="105">
        <f>H207+H211</f>
        <v>3619.7999999999997</v>
      </c>
    </row>
    <row r="207" spans="1:8" ht="22.15" customHeight="1" x14ac:dyDescent="0.2">
      <c r="A207" s="102" t="s">
        <v>133</v>
      </c>
      <c r="B207" s="103" t="s">
        <v>45</v>
      </c>
      <c r="C207" s="103" t="s">
        <v>73</v>
      </c>
      <c r="D207" s="110" t="s">
        <v>380</v>
      </c>
      <c r="E207" s="103" t="s">
        <v>134</v>
      </c>
      <c r="F207" s="105">
        <f>F208</f>
        <v>3568.2</v>
      </c>
      <c r="G207" s="105">
        <f>G208</f>
        <v>0</v>
      </c>
      <c r="H207" s="105">
        <f>H208</f>
        <v>3568.2</v>
      </c>
    </row>
    <row r="208" spans="1:8" ht="27.6" customHeight="1" x14ac:dyDescent="0.2">
      <c r="A208" s="102" t="s">
        <v>185</v>
      </c>
      <c r="B208" s="103" t="s">
        <v>45</v>
      </c>
      <c r="C208" s="103" t="s">
        <v>73</v>
      </c>
      <c r="D208" s="110" t="s">
        <v>380</v>
      </c>
      <c r="E208" s="103" t="s">
        <v>135</v>
      </c>
      <c r="F208" s="105">
        <f>F209+F210</f>
        <v>3568.2</v>
      </c>
      <c r="G208" s="105">
        <f>G209+G210</f>
        <v>0</v>
      </c>
      <c r="H208" s="105">
        <f>H209+H210</f>
        <v>3568.2</v>
      </c>
    </row>
    <row r="209" spans="1:8" ht="22.9" customHeight="1" x14ac:dyDescent="0.2">
      <c r="A209" s="102" t="s">
        <v>186</v>
      </c>
      <c r="B209" s="103" t="s">
        <v>45</v>
      </c>
      <c r="C209" s="103" t="s">
        <v>73</v>
      </c>
      <c r="D209" s="110" t="s">
        <v>380</v>
      </c>
      <c r="E209" s="103" t="s">
        <v>28</v>
      </c>
      <c r="F209" s="105">
        <v>522.70000000000005</v>
      </c>
      <c r="G209" s="105"/>
      <c r="H209" s="105">
        <v>522.70000000000005</v>
      </c>
    </row>
    <row r="210" spans="1:8" ht="27" customHeight="1" x14ac:dyDescent="0.2">
      <c r="A210" s="102" t="s">
        <v>187</v>
      </c>
      <c r="B210" s="103" t="s">
        <v>45</v>
      </c>
      <c r="C210" s="103" t="s">
        <v>73</v>
      </c>
      <c r="D210" s="110" t="s">
        <v>380</v>
      </c>
      <c r="E210" s="103" t="s">
        <v>27</v>
      </c>
      <c r="F210" s="105">
        <v>3045.5</v>
      </c>
      <c r="G210" s="105"/>
      <c r="H210" s="105">
        <v>3045.5</v>
      </c>
    </row>
    <row r="211" spans="1:8" x14ac:dyDescent="0.2">
      <c r="A211" s="102" t="s">
        <v>142</v>
      </c>
      <c r="B211" s="103" t="s">
        <v>45</v>
      </c>
      <c r="C211" s="103" t="s">
        <v>73</v>
      </c>
      <c r="D211" s="110" t="s">
        <v>380</v>
      </c>
      <c r="E211" s="103" t="s">
        <v>143</v>
      </c>
      <c r="F211" s="105">
        <f>F212</f>
        <v>51.6</v>
      </c>
      <c r="G211" s="105">
        <f>G212</f>
        <v>0</v>
      </c>
      <c r="H211" s="105">
        <f>H212</f>
        <v>51.6</v>
      </c>
    </row>
    <row r="212" spans="1:8" ht="23.45" customHeight="1" x14ac:dyDescent="0.2">
      <c r="A212" s="102" t="s">
        <v>188</v>
      </c>
      <c r="B212" s="103" t="s">
        <v>45</v>
      </c>
      <c r="C212" s="103" t="s">
        <v>73</v>
      </c>
      <c r="D212" s="110" t="s">
        <v>380</v>
      </c>
      <c r="E212" s="103" t="s">
        <v>144</v>
      </c>
      <c r="F212" s="105">
        <v>51.6</v>
      </c>
      <c r="G212" s="105"/>
      <c r="H212" s="105">
        <v>51.6</v>
      </c>
    </row>
    <row r="213" spans="1:8" x14ac:dyDescent="0.2">
      <c r="A213" s="106" t="s">
        <v>474</v>
      </c>
      <c r="B213" s="107" t="s">
        <v>45</v>
      </c>
      <c r="C213" s="107" t="s">
        <v>62</v>
      </c>
      <c r="D213" s="110"/>
      <c r="E213" s="103"/>
      <c r="F213" s="108">
        <f t="shared" ref="F213:H216" si="38">F214</f>
        <v>161</v>
      </c>
      <c r="G213" s="108">
        <f t="shared" si="38"/>
        <v>0</v>
      </c>
      <c r="H213" s="108">
        <f t="shared" si="38"/>
        <v>161</v>
      </c>
    </row>
    <row r="214" spans="1:8" ht="31.9" customHeight="1" x14ac:dyDescent="0.2">
      <c r="A214" s="109" t="s">
        <v>463</v>
      </c>
      <c r="B214" s="103" t="s">
        <v>45</v>
      </c>
      <c r="C214" s="103" t="s">
        <v>62</v>
      </c>
      <c r="D214" s="110" t="s">
        <v>475</v>
      </c>
      <c r="E214" s="103"/>
      <c r="F214" s="105">
        <f t="shared" si="38"/>
        <v>161</v>
      </c>
      <c r="G214" s="105">
        <f t="shared" si="38"/>
        <v>0</v>
      </c>
      <c r="H214" s="105">
        <f t="shared" si="38"/>
        <v>161</v>
      </c>
    </row>
    <row r="215" spans="1:8" ht="15" customHeight="1" x14ac:dyDescent="0.2">
      <c r="A215" s="109" t="s">
        <v>459</v>
      </c>
      <c r="B215" s="103" t="s">
        <v>45</v>
      </c>
      <c r="C215" s="103" t="s">
        <v>62</v>
      </c>
      <c r="D215" s="110" t="s">
        <v>475</v>
      </c>
      <c r="E215" s="103">
        <v>200</v>
      </c>
      <c r="F215" s="105">
        <f t="shared" si="38"/>
        <v>161</v>
      </c>
      <c r="G215" s="105">
        <f t="shared" si="38"/>
        <v>0</v>
      </c>
      <c r="H215" s="105">
        <f t="shared" si="38"/>
        <v>161</v>
      </c>
    </row>
    <row r="216" spans="1:8" ht="18" customHeight="1" x14ac:dyDescent="0.2">
      <c r="A216" s="109" t="s">
        <v>460</v>
      </c>
      <c r="B216" s="103" t="s">
        <v>45</v>
      </c>
      <c r="C216" s="103" t="s">
        <v>62</v>
      </c>
      <c r="D216" s="110" t="s">
        <v>475</v>
      </c>
      <c r="E216" s="103">
        <v>240</v>
      </c>
      <c r="F216" s="105">
        <f t="shared" si="38"/>
        <v>161</v>
      </c>
      <c r="G216" s="105">
        <f t="shared" si="38"/>
        <v>0</v>
      </c>
      <c r="H216" s="105">
        <f t="shared" si="38"/>
        <v>161</v>
      </c>
    </row>
    <row r="217" spans="1:8" ht="25.15" customHeight="1" x14ac:dyDescent="0.2">
      <c r="A217" s="109" t="s">
        <v>461</v>
      </c>
      <c r="B217" s="103" t="s">
        <v>45</v>
      </c>
      <c r="C217" s="103" t="s">
        <v>62</v>
      </c>
      <c r="D217" s="110" t="s">
        <v>475</v>
      </c>
      <c r="E217" s="103">
        <v>244</v>
      </c>
      <c r="F217" s="105">
        <v>161</v>
      </c>
      <c r="G217" s="105"/>
      <c r="H217" s="105">
        <v>161</v>
      </c>
    </row>
    <row r="218" spans="1:8" ht="34.9" customHeight="1" x14ac:dyDescent="0.2">
      <c r="A218" s="99" t="s">
        <v>56</v>
      </c>
      <c r="B218" s="101" t="s">
        <v>45</v>
      </c>
      <c r="C218" s="101" t="s">
        <v>57</v>
      </c>
      <c r="D218" s="101" t="s">
        <v>43</v>
      </c>
      <c r="E218" s="101" t="s">
        <v>44</v>
      </c>
      <c r="F218" s="100">
        <f>F219+F226</f>
        <v>7187.2000000000007</v>
      </c>
      <c r="G218" s="100">
        <f>G219+G226</f>
        <v>101.8</v>
      </c>
      <c r="H218" s="100">
        <f>H219+H226</f>
        <v>7289</v>
      </c>
    </row>
    <row r="219" spans="1:8" x14ac:dyDescent="0.2">
      <c r="A219" s="109" t="s">
        <v>309</v>
      </c>
      <c r="B219" s="103" t="s">
        <v>45</v>
      </c>
      <c r="C219" s="103" t="s">
        <v>57</v>
      </c>
      <c r="D219" s="110" t="s">
        <v>381</v>
      </c>
      <c r="E219" s="103"/>
      <c r="F219" s="105">
        <f>F220+F222</f>
        <v>1936.4</v>
      </c>
      <c r="G219" s="105">
        <f>G220+G222</f>
        <v>0</v>
      </c>
      <c r="H219" s="105">
        <f>H220+H222</f>
        <v>1936.4</v>
      </c>
    </row>
    <row r="220" spans="1:8" ht="50.25" customHeight="1" x14ac:dyDescent="0.2">
      <c r="A220" s="102" t="s">
        <v>99</v>
      </c>
      <c r="B220" s="103" t="s">
        <v>45</v>
      </c>
      <c r="C220" s="103" t="s">
        <v>57</v>
      </c>
      <c r="D220" s="110" t="s">
        <v>382</v>
      </c>
      <c r="E220" s="103">
        <v>100</v>
      </c>
      <c r="F220" s="105">
        <f>F221</f>
        <v>1912.4</v>
      </c>
      <c r="G220" s="105">
        <f>G221</f>
        <v>0</v>
      </c>
      <c r="H220" s="105">
        <f>H221</f>
        <v>1912.4</v>
      </c>
    </row>
    <row r="221" spans="1:8" ht="22.5" x14ac:dyDescent="0.2">
      <c r="A221" s="102" t="s">
        <v>140</v>
      </c>
      <c r="B221" s="103" t="s">
        <v>45</v>
      </c>
      <c r="C221" s="103" t="s">
        <v>57</v>
      </c>
      <c r="D221" s="110" t="s">
        <v>382</v>
      </c>
      <c r="E221" s="103">
        <v>120</v>
      </c>
      <c r="F221" s="105">
        <v>1912.4</v>
      </c>
      <c r="G221" s="105"/>
      <c r="H221" s="105">
        <v>1912.4</v>
      </c>
    </row>
    <row r="222" spans="1:8" ht="22.5" x14ac:dyDescent="0.2">
      <c r="A222" s="102" t="s">
        <v>310</v>
      </c>
      <c r="B222" s="103" t="s">
        <v>45</v>
      </c>
      <c r="C222" s="103" t="s">
        <v>57</v>
      </c>
      <c r="D222" s="110" t="s">
        <v>383</v>
      </c>
      <c r="E222" s="103"/>
      <c r="F222" s="105">
        <f>F223</f>
        <v>24</v>
      </c>
      <c r="G222" s="105">
        <f t="shared" ref="G222:G224" si="39">G223</f>
        <v>0</v>
      </c>
      <c r="H222" s="105">
        <f>H223</f>
        <v>24</v>
      </c>
    </row>
    <row r="223" spans="1:8" ht="22.5" x14ac:dyDescent="0.2">
      <c r="A223" s="109" t="s">
        <v>459</v>
      </c>
      <c r="B223" s="103" t="s">
        <v>45</v>
      </c>
      <c r="C223" s="103" t="s">
        <v>57</v>
      </c>
      <c r="D223" s="110" t="s">
        <v>383</v>
      </c>
      <c r="E223" s="103" t="s">
        <v>134</v>
      </c>
      <c r="F223" s="105">
        <f>F224</f>
        <v>24</v>
      </c>
      <c r="G223" s="105">
        <f t="shared" si="39"/>
        <v>0</v>
      </c>
      <c r="H223" s="105">
        <f>H224</f>
        <v>24</v>
      </c>
    </row>
    <row r="224" spans="1:8" ht="16.899999999999999" customHeight="1" x14ac:dyDescent="0.2">
      <c r="A224" s="109" t="s">
        <v>460</v>
      </c>
      <c r="B224" s="103" t="s">
        <v>45</v>
      </c>
      <c r="C224" s="103" t="s">
        <v>57</v>
      </c>
      <c r="D224" s="110" t="s">
        <v>383</v>
      </c>
      <c r="E224" s="103" t="s">
        <v>135</v>
      </c>
      <c r="F224" s="105">
        <f>F225</f>
        <v>24</v>
      </c>
      <c r="G224" s="105">
        <f t="shared" si="39"/>
        <v>0</v>
      </c>
      <c r="H224" s="105">
        <f>H225</f>
        <v>24</v>
      </c>
    </row>
    <row r="225" spans="1:8" ht="24" customHeight="1" x14ac:dyDescent="0.2">
      <c r="A225" s="109" t="s">
        <v>461</v>
      </c>
      <c r="B225" s="103" t="s">
        <v>45</v>
      </c>
      <c r="C225" s="103" t="s">
        <v>57</v>
      </c>
      <c r="D225" s="110" t="s">
        <v>383</v>
      </c>
      <c r="E225" s="103">
        <v>244</v>
      </c>
      <c r="F225" s="105">
        <v>24</v>
      </c>
      <c r="G225" s="105"/>
      <c r="H225" s="105">
        <v>24</v>
      </c>
    </row>
    <row r="226" spans="1:8" ht="17.25" customHeight="1" x14ac:dyDescent="0.2">
      <c r="A226" s="102" t="s">
        <v>307</v>
      </c>
      <c r="B226" s="103" t="s">
        <v>45</v>
      </c>
      <c r="C226" s="103" t="s">
        <v>57</v>
      </c>
      <c r="D226" s="110" t="s">
        <v>388</v>
      </c>
      <c r="E226" s="103" t="s">
        <v>44</v>
      </c>
      <c r="F226" s="105">
        <f>F227+F230</f>
        <v>5250.8</v>
      </c>
      <c r="G226" s="105">
        <f>G227+G230</f>
        <v>101.8</v>
      </c>
      <c r="H226" s="105">
        <f>H227+H230</f>
        <v>5352.6</v>
      </c>
    </row>
    <row r="227" spans="1:8" ht="55.5" customHeight="1" x14ac:dyDescent="0.2">
      <c r="A227" s="102" t="s">
        <v>99</v>
      </c>
      <c r="B227" s="103" t="s">
        <v>45</v>
      </c>
      <c r="C227" s="103" t="s">
        <v>57</v>
      </c>
      <c r="D227" s="110" t="s">
        <v>389</v>
      </c>
      <c r="E227" s="103" t="s">
        <v>139</v>
      </c>
      <c r="F227" s="105">
        <f>F229+F228</f>
        <v>4455.8</v>
      </c>
      <c r="G227" s="105">
        <f>G229+G228</f>
        <v>101.8</v>
      </c>
      <c r="H227" s="105">
        <f>H229+H228</f>
        <v>4557.6000000000004</v>
      </c>
    </row>
    <row r="228" spans="1:8" ht="13.9" customHeight="1" x14ac:dyDescent="0.2">
      <c r="A228" s="102" t="s">
        <v>316</v>
      </c>
      <c r="B228" s="103" t="s">
        <v>45</v>
      </c>
      <c r="C228" s="103" t="s">
        <v>57</v>
      </c>
      <c r="D228" s="110" t="s">
        <v>389</v>
      </c>
      <c r="E228" s="103">
        <v>110</v>
      </c>
      <c r="F228" s="105">
        <v>10</v>
      </c>
      <c r="G228" s="105"/>
      <c r="H228" s="105">
        <v>10</v>
      </c>
    </row>
    <row r="229" spans="1:8" ht="22.5" x14ac:dyDescent="0.2">
      <c r="A229" s="102" t="s">
        <v>140</v>
      </c>
      <c r="B229" s="103" t="s">
        <v>45</v>
      </c>
      <c r="C229" s="103" t="s">
        <v>57</v>
      </c>
      <c r="D229" s="110" t="s">
        <v>389</v>
      </c>
      <c r="E229" s="103" t="s">
        <v>141</v>
      </c>
      <c r="F229" s="105">
        <v>4445.8</v>
      </c>
      <c r="G229" s="105">
        <v>101.8</v>
      </c>
      <c r="H229" s="105">
        <v>4547.6000000000004</v>
      </c>
    </row>
    <row r="230" spans="1:8" ht="22.5" x14ac:dyDescent="0.2">
      <c r="A230" s="102" t="s">
        <v>308</v>
      </c>
      <c r="B230" s="103" t="s">
        <v>45</v>
      </c>
      <c r="C230" s="103" t="s">
        <v>57</v>
      </c>
      <c r="D230" s="110" t="s">
        <v>390</v>
      </c>
      <c r="E230" s="103"/>
      <c r="F230" s="105">
        <f>F231+F235</f>
        <v>795</v>
      </c>
      <c r="G230" s="105">
        <f>G231+G235</f>
        <v>0</v>
      </c>
      <c r="H230" s="105">
        <f>H231+H235</f>
        <v>795</v>
      </c>
    </row>
    <row r="231" spans="1:8" ht="22.5" x14ac:dyDescent="0.2">
      <c r="A231" s="102" t="s">
        <v>133</v>
      </c>
      <c r="B231" s="103" t="s">
        <v>45</v>
      </c>
      <c r="C231" s="103" t="s">
        <v>57</v>
      </c>
      <c r="D231" s="110" t="s">
        <v>390</v>
      </c>
      <c r="E231" s="103" t="s">
        <v>134</v>
      </c>
      <c r="F231" s="105">
        <f>F232</f>
        <v>787</v>
      </c>
      <c r="G231" s="105">
        <f>G232</f>
        <v>0</v>
      </c>
      <c r="H231" s="105">
        <f>H232</f>
        <v>787</v>
      </c>
    </row>
    <row r="232" spans="1:8" ht="22.5" x14ac:dyDescent="0.2">
      <c r="A232" s="102" t="s">
        <v>185</v>
      </c>
      <c r="B232" s="103" t="s">
        <v>45</v>
      </c>
      <c r="C232" s="103" t="s">
        <v>57</v>
      </c>
      <c r="D232" s="110" t="s">
        <v>390</v>
      </c>
      <c r="E232" s="103" t="s">
        <v>135</v>
      </c>
      <c r="F232" s="105">
        <f>F233+F234</f>
        <v>787</v>
      </c>
      <c r="G232" s="105">
        <f>G233+G234</f>
        <v>0</v>
      </c>
      <c r="H232" s="105">
        <f>H233+H234</f>
        <v>787</v>
      </c>
    </row>
    <row r="233" spans="1:8" ht="22.5" x14ac:dyDescent="0.2">
      <c r="A233" s="102" t="s">
        <v>186</v>
      </c>
      <c r="B233" s="103" t="s">
        <v>45</v>
      </c>
      <c r="C233" s="103" t="s">
        <v>57</v>
      </c>
      <c r="D233" s="110" t="s">
        <v>390</v>
      </c>
      <c r="E233" s="103">
        <v>242</v>
      </c>
      <c r="F233" s="105">
        <v>488</v>
      </c>
      <c r="G233" s="105">
        <v>5</v>
      </c>
      <c r="H233" s="105">
        <v>493</v>
      </c>
    </row>
    <row r="234" spans="1:8" ht="22.5" x14ac:dyDescent="0.2">
      <c r="A234" s="102" t="s">
        <v>187</v>
      </c>
      <c r="B234" s="103" t="s">
        <v>45</v>
      </c>
      <c r="C234" s="103" t="s">
        <v>57</v>
      </c>
      <c r="D234" s="110" t="s">
        <v>390</v>
      </c>
      <c r="E234" s="103" t="s">
        <v>27</v>
      </c>
      <c r="F234" s="105">
        <v>299</v>
      </c>
      <c r="G234" s="105">
        <v>-5</v>
      </c>
      <c r="H234" s="105">
        <v>294</v>
      </c>
    </row>
    <row r="235" spans="1:8" x14ac:dyDescent="0.2">
      <c r="A235" s="102" t="s">
        <v>142</v>
      </c>
      <c r="B235" s="103" t="s">
        <v>45</v>
      </c>
      <c r="C235" s="103" t="s">
        <v>57</v>
      </c>
      <c r="D235" s="110" t="s">
        <v>390</v>
      </c>
      <c r="E235" s="103" t="s">
        <v>143</v>
      </c>
      <c r="F235" s="105">
        <f>F236</f>
        <v>8</v>
      </c>
      <c r="G235" s="105">
        <f>G236</f>
        <v>0</v>
      </c>
      <c r="H235" s="105">
        <f>H236</f>
        <v>8</v>
      </c>
    </row>
    <row r="236" spans="1:8" ht="24.6" customHeight="1" x14ac:dyDescent="0.2">
      <c r="A236" s="102" t="s">
        <v>188</v>
      </c>
      <c r="B236" s="103" t="s">
        <v>45</v>
      </c>
      <c r="C236" s="103" t="s">
        <v>57</v>
      </c>
      <c r="D236" s="110" t="s">
        <v>390</v>
      </c>
      <c r="E236" s="103" t="s">
        <v>144</v>
      </c>
      <c r="F236" s="105">
        <v>8</v>
      </c>
      <c r="G236" s="105"/>
      <c r="H236" s="105">
        <v>8</v>
      </c>
    </row>
    <row r="237" spans="1:8" x14ac:dyDescent="0.2">
      <c r="A237" s="99" t="s">
        <v>85</v>
      </c>
      <c r="B237" s="101" t="s">
        <v>45</v>
      </c>
      <c r="C237" s="101" t="s">
        <v>86</v>
      </c>
      <c r="D237" s="101" t="s">
        <v>43</v>
      </c>
      <c r="E237" s="101" t="s">
        <v>44</v>
      </c>
      <c r="F237" s="100">
        <f>F241</f>
        <v>200</v>
      </c>
      <c r="G237" s="100">
        <f>G241</f>
        <v>0</v>
      </c>
      <c r="H237" s="100">
        <f>H241</f>
        <v>200</v>
      </c>
    </row>
    <row r="238" spans="1:8" x14ac:dyDescent="0.2">
      <c r="A238" s="102" t="s">
        <v>85</v>
      </c>
      <c r="B238" s="103" t="s">
        <v>45</v>
      </c>
      <c r="C238" s="103" t="s">
        <v>86</v>
      </c>
      <c r="D238" s="110" t="s">
        <v>387</v>
      </c>
      <c r="E238" s="103" t="s">
        <v>44</v>
      </c>
      <c r="F238" s="105">
        <f t="shared" ref="F238:H240" si="40">F239</f>
        <v>200</v>
      </c>
      <c r="G238" s="105">
        <f t="shared" si="40"/>
        <v>0</v>
      </c>
      <c r="H238" s="105">
        <f t="shared" si="40"/>
        <v>200</v>
      </c>
    </row>
    <row r="239" spans="1:8" x14ac:dyDescent="0.2">
      <c r="A239" s="102" t="s">
        <v>189</v>
      </c>
      <c r="B239" s="103" t="s">
        <v>45</v>
      </c>
      <c r="C239" s="103" t="s">
        <v>86</v>
      </c>
      <c r="D239" s="110" t="s">
        <v>387</v>
      </c>
      <c r="E239" s="103" t="s">
        <v>44</v>
      </c>
      <c r="F239" s="105">
        <f t="shared" si="40"/>
        <v>200</v>
      </c>
      <c r="G239" s="105">
        <f t="shared" si="40"/>
        <v>0</v>
      </c>
      <c r="H239" s="105">
        <f t="shared" si="40"/>
        <v>200</v>
      </c>
    </row>
    <row r="240" spans="1:8" x14ac:dyDescent="0.2">
      <c r="A240" s="102" t="s">
        <v>142</v>
      </c>
      <c r="B240" s="103" t="s">
        <v>45</v>
      </c>
      <c r="C240" s="103" t="s">
        <v>86</v>
      </c>
      <c r="D240" s="110" t="s">
        <v>387</v>
      </c>
      <c r="E240" s="103" t="s">
        <v>143</v>
      </c>
      <c r="F240" s="105">
        <f t="shared" si="40"/>
        <v>200</v>
      </c>
      <c r="G240" s="105">
        <f t="shared" si="40"/>
        <v>0</v>
      </c>
      <c r="H240" s="105">
        <f t="shared" si="40"/>
        <v>200</v>
      </c>
    </row>
    <row r="241" spans="1:8" x14ac:dyDescent="0.2">
      <c r="A241" s="102" t="s">
        <v>102</v>
      </c>
      <c r="B241" s="103" t="s">
        <v>45</v>
      </c>
      <c r="C241" s="103" t="s">
        <v>86</v>
      </c>
      <c r="D241" s="110" t="s">
        <v>387</v>
      </c>
      <c r="E241" s="103" t="s">
        <v>103</v>
      </c>
      <c r="F241" s="105">
        <v>200</v>
      </c>
      <c r="G241" s="105"/>
      <c r="H241" s="105">
        <v>200</v>
      </c>
    </row>
    <row r="242" spans="1:8" x14ac:dyDescent="0.2">
      <c r="A242" s="106" t="s">
        <v>75</v>
      </c>
      <c r="B242" s="107" t="s">
        <v>45</v>
      </c>
      <c r="C242" s="107">
        <v>13</v>
      </c>
      <c r="D242" s="107"/>
      <c r="E242" s="107"/>
      <c r="F242" s="108">
        <f>F246+F256+F250+F243</f>
        <v>2976.9</v>
      </c>
      <c r="G242" s="108">
        <f t="shared" ref="G242" si="41">G246+G256+G250+G243</f>
        <v>1135.3</v>
      </c>
      <c r="H242" s="108">
        <f>H246+H256+H250+H243</f>
        <v>4112.2000000000007</v>
      </c>
    </row>
    <row r="243" spans="1:8" x14ac:dyDescent="0.2">
      <c r="A243" s="109" t="s">
        <v>531</v>
      </c>
      <c r="B243" s="110" t="s">
        <v>45</v>
      </c>
      <c r="C243" s="110">
        <v>13</v>
      </c>
      <c r="D243" s="110" t="s">
        <v>534</v>
      </c>
      <c r="E243" s="110"/>
      <c r="F243" s="104">
        <v>50</v>
      </c>
      <c r="G243" s="104"/>
      <c r="H243" s="104">
        <v>50</v>
      </c>
    </row>
    <row r="244" spans="1:8" x14ac:dyDescent="0.2">
      <c r="A244" s="109" t="s">
        <v>532</v>
      </c>
      <c r="B244" s="110" t="s">
        <v>45</v>
      </c>
      <c r="C244" s="110">
        <v>13</v>
      </c>
      <c r="D244" s="110" t="s">
        <v>534</v>
      </c>
      <c r="E244" s="110">
        <v>800</v>
      </c>
      <c r="F244" s="104">
        <v>50</v>
      </c>
      <c r="G244" s="104"/>
      <c r="H244" s="104">
        <v>50</v>
      </c>
    </row>
    <row r="245" spans="1:8" x14ac:dyDescent="0.2">
      <c r="A245" s="109" t="s">
        <v>533</v>
      </c>
      <c r="B245" s="110" t="s">
        <v>45</v>
      </c>
      <c r="C245" s="110">
        <v>13</v>
      </c>
      <c r="D245" s="110" t="s">
        <v>534</v>
      </c>
      <c r="E245" s="110">
        <v>850</v>
      </c>
      <c r="F245" s="104">
        <v>50</v>
      </c>
      <c r="G245" s="104"/>
      <c r="H245" s="104">
        <v>50</v>
      </c>
    </row>
    <row r="246" spans="1:8" x14ac:dyDescent="0.2">
      <c r="A246" s="109" t="s">
        <v>190</v>
      </c>
      <c r="B246" s="103" t="s">
        <v>45</v>
      </c>
      <c r="C246" s="103">
        <v>13</v>
      </c>
      <c r="D246" s="110" t="s">
        <v>336</v>
      </c>
      <c r="E246" s="107"/>
      <c r="F246" s="104">
        <f t="shared" ref="F246:H248" si="42">F247</f>
        <v>7</v>
      </c>
      <c r="G246" s="104">
        <f t="shared" si="42"/>
        <v>0</v>
      </c>
      <c r="H246" s="104">
        <f t="shared" si="42"/>
        <v>7</v>
      </c>
    </row>
    <row r="247" spans="1:8" ht="22.5" x14ac:dyDescent="0.2">
      <c r="A247" s="109" t="s">
        <v>191</v>
      </c>
      <c r="B247" s="103" t="s">
        <v>45</v>
      </c>
      <c r="C247" s="103">
        <v>13</v>
      </c>
      <c r="D247" s="110" t="s">
        <v>336</v>
      </c>
      <c r="E247" s="107"/>
      <c r="F247" s="104">
        <f t="shared" si="42"/>
        <v>7</v>
      </c>
      <c r="G247" s="104">
        <f t="shared" si="42"/>
        <v>0</v>
      </c>
      <c r="H247" s="104">
        <f t="shared" si="42"/>
        <v>7</v>
      </c>
    </row>
    <row r="248" spans="1:8" x14ac:dyDescent="0.2">
      <c r="A248" s="109" t="s">
        <v>192</v>
      </c>
      <c r="B248" s="103" t="s">
        <v>45</v>
      </c>
      <c r="C248" s="103">
        <v>13</v>
      </c>
      <c r="D248" s="110" t="s">
        <v>336</v>
      </c>
      <c r="E248" s="110">
        <v>530</v>
      </c>
      <c r="F248" s="104">
        <f t="shared" si="42"/>
        <v>7</v>
      </c>
      <c r="G248" s="104">
        <f t="shared" si="42"/>
        <v>0</v>
      </c>
      <c r="H248" s="104">
        <f t="shared" si="42"/>
        <v>7</v>
      </c>
    </row>
    <row r="249" spans="1:8" x14ac:dyDescent="0.2">
      <c r="A249" s="109" t="s">
        <v>193</v>
      </c>
      <c r="B249" s="103" t="s">
        <v>45</v>
      </c>
      <c r="C249" s="103">
        <v>13</v>
      </c>
      <c r="D249" s="110" t="s">
        <v>336</v>
      </c>
      <c r="E249" s="110">
        <v>530</v>
      </c>
      <c r="F249" s="104">
        <v>7</v>
      </c>
      <c r="G249" s="104"/>
      <c r="H249" s="104">
        <v>7</v>
      </c>
    </row>
    <row r="250" spans="1:8" ht="34.15" customHeight="1" x14ac:dyDescent="0.2">
      <c r="A250" s="102" t="s">
        <v>194</v>
      </c>
      <c r="B250" s="103" t="s">
        <v>45</v>
      </c>
      <c r="C250" s="103">
        <v>13</v>
      </c>
      <c r="D250" s="110" t="s">
        <v>334</v>
      </c>
      <c r="E250" s="103"/>
      <c r="F250" s="105">
        <f>F251+F253</f>
        <v>393.90000000000003</v>
      </c>
      <c r="G250" s="105">
        <f>G251+G253</f>
        <v>15</v>
      </c>
      <c r="H250" s="105">
        <f>H251+H253</f>
        <v>408.90000000000003</v>
      </c>
    </row>
    <row r="251" spans="1:8" ht="48.6" customHeight="1" x14ac:dyDescent="0.2">
      <c r="A251" s="102" t="s">
        <v>195</v>
      </c>
      <c r="B251" s="103" t="s">
        <v>45</v>
      </c>
      <c r="C251" s="103">
        <v>13</v>
      </c>
      <c r="D251" s="110" t="s">
        <v>334</v>
      </c>
      <c r="E251" s="103">
        <v>100</v>
      </c>
      <c r="F251" s="105">
        <f>F252</f>
        <v>393.1</v>
      </c>
      <c r="G251" s="105">
        <f>G252</f>
        <v>15</v>
      </c>
      <c r="H251" s="105">
        <f>H252</f>
        <v>408.1</v>
      </c>
    </row>
    <row r="252" spans="1:8" ht="24.6" customHeight="1" x14ac:dyDescent="0.2">
      <c r="A252" s="102" t="s">
        <v>140</v>
      </c>
      <c r="B252" s="103" t="s">
        <v>45</v>
      </c>
      <c r="C252" s="103">
        <v>13</v>
      </c>
      <c r="D252" s="110" t="s">
        <v>334</v>
      </c>
      <c r="E252" s="103">
        <v>120</v>
      </c>
      <c r="F252" s="105">
        <v>393.1</v>
      </c>
      <c r="G252" s="105">
        <v>15</v>
      </c>
      <c r="H252" s="105">
        <v>408.1</v>
      </c>
    </row>
    <row r="253" spans="1:8" ht="14.45" customHeight="1" x14ac:dyDescent="0.2">
      <c r="A253" s="109" t="s">
        <v>459</v>
      </c>
      <c r="B253" s="103" t="s">
        <v>45</v>
      </c>
      <c r="C253" s="103">
        <v>13</v>
      </c>
      <c r="D253" s="110" t="s">
        <v>334</v>
      </c>
      <c r="E253" s="103">
        <v>200</v>
      </c>
      <c r="F253" s="105">
        <f t="shared" ref="F253:H254" si="43">F254</f>
        <v>0.8</v>
      </c>
      <c r="G253" s="105">
        <f t="shared" si="43"/>
        <v>0</v>
      </c>
      <c r="H253" s="105">
        <f t="shared" si="43"/>
        <v>0.8</v>
      </c>
    </row>
    <row r="254" spans="1:8" ht="19.149999999999999" customHeight="1" x14ac:dyDescent="0.2">
      <c r="A254" s="109" t="s">
        <v>460</v>
      </c>
      <c r="B254" s="103" t="s">
        <v>45</v>
      </c>
      <c r="C254" s="103">
        <v>13</v>
      </c>
      <c r="D254" s="110" t="s">
        <v>334</v>
      </c>
      <c r="E254" s="103">
        <v>240</v>
      </c>
      <c r="F254" s="105">
        <f t="shared" si="43"/>
        <v>0.8</v>
      </c>
      <c r="G254" s="105">
        <f t="shared" si="43"/>
        <v>0</v>
      </c>
      <c r="H254" s="105">
        <f t="shared" si="43"/>
        <v>0.8</v>
      </c>
    </row>
    <row r="255" spans="1:8" ht="23.45" customHeight="1" x14ac:dyDescent="0.2">
      <c r="A255" s="109" t="s">
        <v>461</v>
      </c>
      <c r="B255" s="103" t="s">
        <v>45</v>
      </c>
      <c r="C255" s="103">
        <v>13</v>
      </c>
      <c r="D255" s="110" t="s">
        <v>334</v>
      </c>
      <c r="E255" s="103">
        <v>244</v>
      </c>
      <c r="F255" s="105">
        <v>0.8</v>
      </c>
      <c r="G255" s="105"/>
      <c r="H255" s="105">
        <v>0.8</v>
      </c>
    </row>
    <row r="256" spans="1:8" ht="21" customHeight="1" x14ac:dyDescent="0.2">
      <c r="A256" s="109" t="s">
        <v>77</v>
      </c>
      <c r="B256" s="103" t="s">
        <v>45</v>
      </c>
      <c r="C256" s="103">
        <v>13</v>
      </c>
      <c r="D256" s="107"/>
      <c r="E256" s="107"/>
      <c r="F256" s="104">
        <f t="shared" ref="F256:H257" si="44">F257</f>
        <v>2526</v>
      </c>
      <c r="G256" s="104">
        <f t="shared" si="44"/>
        <v>1120.3</v>
      </c>
      <c r="H256" s="104">
        <f t="shared" si="44"/>
        <v>3646.3</v>
      </c>
    </row>
    <row r="257" spans="1:8" ht="45" customHeight="1" x14ac:dyDescent="0.2">
      <c r="A257" s="102" t="s">
        <v>195</v>
      </c>
      <c r="B257" s="103" t="s">
        <v>45</v>
      </c>
      <c r="C257" s="103">
        <v>13</v>
      </c>
      <c r="D257" s="110" t="s">
        <v>391</v>
      </c>
      <c r="E257" s="110">
        <v>100</v>
      </c>
      <c r="F257" s="104">
        <f t="shared" si="44"/>
        <v>2526</v>
      </c>
      <c r="G257" s="104">
        <f t="shared" si="44"/>
        <v>1120.3</v>
      </c>
      <c r="H257" s="104">
        <f t="shared" si="44"/>
        <v>3646.3</v>
      </c>
    </row>
    <row r="258" spans="1:8" ht="13.9" customHeight="1" x14ac:dyDescent="0.2">
      <c r="A258" s="102" t="s">
        <v>316</v>
      </c>
      <c r="B258" s="103" t="s">
        <v>45</v>
      </c>
      <c r="C258" s="103">
        <v>13</v>
      </c>
      <c r="D258" s="110" t="s">
        <v>391</v>
      </c>
      <c r="E258" s="110">
        <v>110</v>
      </c>
      <c r="F258" s="104">
        <v>2526</v>
      </c>
      <c r="G258" s="104">
        <v>1120.3</v>
      </c>
      <c r="H258" s="104">
        <v>3646.3</v>
      </c>
    </row>
    <row r="259" spans="1:8" ht="15" customHeight="1" x14ac:dyDescent="0.2">
      <c r="A259" s="99" t="s">
        <v>196</v>
      </c>
      <c r="B259" s="101" t="s">
        <v>59</v>
      </c>
      <c r="C259" s="101" t="s">
        <v>42</v>
      </c>
      <c r="D259" s="101" t="s">
        <v>43</v>
      </c>
      <c r="E259" s="101" t="s">
        <v>44</v>
      </c>
      <c r="F259" s="100">
        <f t="shared" ref="F259:H262" si="45">F260</f>
        <v>469.7</v>
      </c>
      <c r="G259" s="100">
        <f t="shared" si="45"/>
        <v>0</v>
      </c>
      <c r="H259" s="100">
        <f t="shared" si="45"/>
        <v>469.7</v>
      </c>
    </row>
    <row r="260" spans="1:8" x14ac:dyDescent="0.2">
      <c r="A260" s="99" t="s">
        <v>81</v>
      </c>
      <c r="B260" s="101" t="s">
        <v>59</v>
      </c>
      <c r="C260" s="101" t="s">
        <v>47</v>
      </c>
      <c r="D260" s="103" t="s">
        <v>337</v>
      </c>
      <c r="E260" s="101" t="s">
        <v>44</v>
      </c>
      <c r="F260" s="100">
        <f t="shared" si="45"/>
        <v>469.7</v>
      </c>
      <c r="G260" s="100">
        <f t="shared" si="45"/>
        <v>0</v>
      </c>
      <c r="H260" s="100">
        <f t="shared" si="45"/>
        <v>469.7</v>
      </c>
    </row>
    <row r="261" spans="1:8" ht="24" customHeight="1" x14ac:dyDescent="0.2">
      <c r="A261" s="102" t="s">
        <v>197</v>
      </c>
      <c r="B261" s="103" t="s">
        <v>59</v>
      </c>
      <c r="C261" s="103" t="s">
        <v>47</v>
      </c>
      <c r="D261" s="103" t="s">
        <v>337</v>
      </c>
      <c r="E261" s="103" t="s">
        <v>44</v>
      </c>
      <c r="F261" s="105">
        <f t="shared" si="45"/>
        <v>469.7</v>
      </c>
      <c r="G261" s="105">
        <f t="shared" si="45"/>
        <v>0</v>
      </c>
      <c r="H261" s="105">
        <f t="shared" si="45"/>
        <v>469.7</v>
      </c>
    </row>
    <row r="262" spans="1:8" x14ac:dyDescent="0.2">
      <c r="A262" s="102" t="s">
        <v>315</v>
      </c>
      <c r="B262" s="103" t="s">
        <v>59</v>
      </c>
      <c r="C262" s="103" t="s">
        <v>47</v>
      </c>
      <c r="D262" s="103" t="s">
        <v>337</v>
      </c>
      <c r="E262" s="103" t="s">
        <v>137</v>
      </c>
      <c r="F262" s="105">
        <f t="shared" si="45"/>
        <v>469.7</v>
      </c>
      <c r="G262" s="105">
        <f t="shared" si="45"/>
        <v>0</v>
      </c>
      <c r="H262" s="105">
        <f t="shared" si="45"/>
        <v>469.7</v>
      </c>
    </row>
    <row r="263" spans="1:8" x14ac:dyDescent="0.2">
      <c r="A263" s="102" t="s">
        <v>32</v>
      </c>
      <c r="B263" s="103" t="s">
        <v>59</v>
      </c>
      <c r="C263" s="103" t="s">
        <v>47</v>
      </c>
      <c r="D263" s="103" t="s">
        <v>337</v>
      </c>
      <c r="E263" s="103" t="s">
        <v>33</v>
      </c>
      <c r="F263" s="105">
        <v>469.7</v>
      </c>
      <c r="G263" s="105"/>
      <c r="H263" s="105">
        <v>469.7</v>
      </c>
    </row>
    <row r="264" spans="1:8" ht="26.45" customHeight="1" x14ac:dyDescent="0.2">
      <c r="A264" s="106" t="s">
        <v>198</v>
      </c>
      <c r="B264" s="107" t="s">
        <v>47</v>
      </c>
      <c r="C264" s="107" t="s">
        <v>199</v>
      </c>
      <c r="D264" s="107"/>
      <c r="E264" s="107"/>
      <c r="F264" s="108">
        <f>F265</f>
        <v>1105.9000000000001</v>
      </c>
      <c r="G264" s="108">
        <f t="shared" ref="G264:G266" si="46">G265</f>
        <v>169.7</v>
      </c>
      <c r="H264" s="108">
        <f>H265</f>
        <v>1275.5999999999999</v>
      </c>
    </row>
    <row r="265" spans="1:8" ht="23.45" customHeight="1" x14ac:dyDescent="0.2">
      <c r="A265" s="102" t="s">
        <v>200</v>
      </c>
      <c r="B265" s="103" t="s">
        <v>47</v>
      </c>
      <c r="C265" s="103" t="s">
        <v>201</v>
      </c>
      <c r="D265" s="103"/>
      <c r="E265" s="103"/>
      <c r="F265" s="105">
        <f>F266</f>
        <v>1105.9000000000001</v>
      </c>
      <c r="G265" s="105">
        <f t="shared" si="46"/>
        <v>169.7</v>
      </c>
      <c r="H265" s="105">
        <f>H266</f>
        <v>1275.5999999999999</v>
      </c>
    </row>
    <row r="266" spans="1:8" ht="24.6" customHeight="1" x14ac:dyDescent="0.2">
      <c r="A266" s="102" t="s">
        <v>31</v>
      </c>
      <c r="B266" s="103" t="s">
        <v>47</v>
      </c>
      <c r="C266" s="103" t="s">
        <v>201</v>
      </c>
      <c r="D266" s="110" t="s">
        <v>392</v>
      </c>
      <c r="E266" s="103"/>
      <c r="F266" s="105">
        <f>F267</f>
        <v>1105.9000000000001</v>
      </c>
      <c r="G266" s="105">
        <f t="shared" si="46"/>
        <v>169.7</v>
      </c>
      <c r="H266" s="105">
        <f>H267</f>
        <v>1275.5999999999999</v>
      </c>
    </row>
    <row r="267" spans="1:8" ht="33.75" x14ac:dyDescent="0.2">
      <c r="A267" s="102" t="s">
        <v>202</v>
      </c>
      <c r="B267" s="103" t="s">
        <v>47</v>
      </c>
      <c r="C267" s="103" t="s">
        <v>201</v>
      </c>
      <c r="D267" s="110" t="s">
        <v>392</v>
      </c>
      <c r="E267" s="103"/>
      <c r="F267" s="105">
        <f>F268+F271</f>
        <v>1105.9000000000001</v>
      </c>
      <c r="G267" s="105">
        <f>G268+G271</f>
        <v>169.7</v>
      </c>
      <c r="H267" s="105">
        <f>H268+H271</f>
        <v>1275.5999999999999</v>
      </c>
    </row>
    <row r="268" spans="1:8" ht="56.25" x14ac:dyDescent="0.2">
      <c r="A268" s="102" t="s">
        <v>195</v>
      </c>
      <c r="B268" s="103" t="s">
        <v>47</v>
      </c>
      <c r="C268" s="103" t="s">
        <v>201</v>
      </c>
      <c r="D268" s="110" t="s">
        <v>392</v>
      </c>
      <c r="E268" s="103">
        <v>100</v>
      </c>
      <c r="F268" s="105">
        <f>F269</f>
        <v>1006.9</v>
      </c>
      <c r="G268" s="105">
        <f>G269</f>
        <v>169.7</v>
      </c>
      <c r="H268" s="105">
        <f>H269</f>
        <v>1176.5999999999999</v>
      </c>
    </row>
    <row r="269" spans="1:8" ht="20.25" customHeight="1" x14ac:dyDescent="0.2">
      <c r="A269" s="102" t="s">
        <v>316</v>
      </c>
      <c r="B269" s="103" t="s">
        <v>47</v>
      </c>
      <c r="C269" s="103" t="s">
        <v>201</v>
      </c>
      <c r="D269" s="110" t="s">
        <v>392</v>
      </c>
      <c r="E269" s="103">
        <v>110</v>
      </c>
      <c r="F269" s="105">
        <v>1006.9</v>
      </c>
      <c r="G269" s="105">
        <v>169.7</v>
      </c>
      <c r="H269" s="105">
        <v>1176.5999999999999</v>
      </c>
    </row>
    <row r="270" spans="1:8" ht="22.5" x14ac:dyDescent="0.2">
      <c r="A270" s="102" t="s">
        <v>140</v>
      </c>
      <c r="B270" s="103" t="s">
        <v>47</v>
      </c>
      <c r="C270" s="103" t="s">
        <v>201</v>
      </c>
      <c r="D270" s="110" t="s">
        <v>392</v>
      </c>
      <c r="E270" s="103"/>
      <c r="F270" s="105">
        <f t="shared" ref="F270:H271" si="47">F271</f>
        <v>99</v>
      </c>
      <c r="G270" s="105">
        <f t="shared" si="47"/>
        <v>0</v>
      </c>
      <c r="H270" s="105">
        <f t="shared" si="47"/>
        <v>99</v>
      </c>
    </row>
    <row r="271" spans="1:8" ht="22.5" x14ac:dyDescent="0.2">
      <c r="A271" s="109" t="s">
        <v>459</v>
      </c>
      <c r="B271" s="103" t="s">
        <v>47</v>
      </c>
      <c r="C271" s="103" t="s">
        <v>201</v>
      </c>
      <c r="D271" s="110" t="s">
        <v>392</v>
      </c>
      <c r="E271" s="103">
        <v>200</v>
      </c>
      <c r="F271" s="105">
        <f t="shared" si="47"/>
        <v>99</v>
      </c>
      <c r="G271" s="105">
        <f t="shared" si="47"/>
        <v>0</v>
      </c>
      <c r="H271" s="105">
        <f t="shared" si="47"/>
        <v>99</v>
      </c>
    </row>
    <row r="272" spans="1:8" ht="18" customHeight="1" x14ac:dyDescent="0.2">
      <c r="A272" s="109" t="s">
        <v>460</v>
      </c>
      <c r="B272" s="103" t="s">
        <v>47</v>
      </c>
      <c r="C272" s="103" t="s">
        <v>201</v>
      </c>
      <c r="D272" s="110" t="s">
        <v>392</v>
      </c>
      <c r="E272" s="103">
        <v>240</v>
      </c>
      <c r="F272" s="105">
        <f>F274+F273</f>
        <v>99</v>
      </c>
      <c r="G272" s="105">
        <f>G274+G273</f>
        <v>0</v>
      </c>
      <c r="H272" s="105">
        <f>H274+H273</f>
        <v>99</v>
      </c>
    </row>
    <row r="273" spans="1:8" ht="19.5" customHeight="1" x14ac:dyDescent="0.2">
      <c r="A273" s="102" t="s">
        <v>186</v>
      </c>
      <c r="B273" s="103" t="s">
        <v>47</v>
      </c>
      <c r="C273" s="103" t="s">
        <v>201</v>
      </c>
      <c r="D273" s="110" t="s">
        <v>392</v>
      </c>
      <c r="E273" s="103">
        <v>242</v>
      </c>
      <c r="F273" s="105">
        <v>81</v>
      </c>
      <c r="G273" s="105"/>
      <c r="H273" s="105">
        <v>81</v>
      </c>
    </row>
    <row r="274" spans="1:8" ht="25.9" customHeight="1" x14ac:dyDescent="0.2">
      <c r="A274" s="109" t="s">
        <v>461</v>
      </c>
      <c r="B274" s="103" t="s">
        <v>47</v>
      </c>
      <c r="C274" s="103" t="s">
        <v>201</v>
      </c>
      <c r="D274" s="110" t="s">
        <v>392</v>
      </c>
      <c r="E274" s="103">
        <v>244</v>
      </c>
      <c r="F274" s="105">
        <v>18</v>
      </c>
      <c r="G274" s="105"/>
      <c r="H274" s="105">
        <v>18</v>
      </c>
    </row>
    <row r="275" spans="1:8" x14ac:dyDescent="0.2">
      <c r="A275" s="99" t="s">
        <v>203</v>
      </c>
      <c r="B275" s="101" t="s">
        <v>73</v>
      </c>
      <c r="C275" s="101" t="s">
        <v>42</v>
      </c>
      <c r="D275" s="101" t="s">
        <v>43</v>
      </c>
      <c r="E275" s="101" t="s">
        <v>44</v>
      </c>
      <c r="F275" s="100">
        <f t="shared" ref="F275:H275" si="48">F276+F290</f>
        <v>2133.5</v>
      </c>
      <c r="G275" s="100">
        <f t="shared" si="48"/>
        <v>0</v>
      </c>
      <c r="H275" s="100">
        <f t="shared" si="48"/>
        <v>2133.5</v>
      </c>
    </row>
    <row r="276" spans="1:8" x14ac:dyDescent="0.2">
      <c r="A276" s="99" t="s">
        <v>70</v>
      </c>
      <c r="B276" s="101" t="s">
        <v>73</v>
      </c>
      <c r="C276" s="101" t="s">
        <v>62</v>
      </c>
      <c r="D276" s="101" t="s">
        <v>43</v>
      </c>
      <c r="E276" s="101" t="s">
        <v>44</v>
      </c>
      <c r="F276" s="100">
        <f>F277+F285</f>
        <v>1733.5</v>
      </c>
      <c r="G276" s="100">
        <f>G277+G285</f>
        <v>0</v>
      </c>
      <c r="H276" s="100">
        <f>H277+H285</f>
        <v>1733.5</v>
      </c>
    </row>
    <row r="277" spans="1:8" ht="22.5" x14ac:dyDescent="0.2">
      <c r="A277" s="102" t="s">
        <v>329</v>
      </c>
      <c r="B277" s="103" t="s">
        <v>73</v>
      </c>
      <c r="C277" s="103" t="s">
        <v>62</v>
      </c>
      <c r="D277" s="110" t="s">
        <v>393</v>
      </c>
      <c r="E277" s="103" t="s">
        <v>44</v>
      </c>
      <c r="F277" s="105">
        <f>F278+F280</f>
        <v>1643.5</v>
      </c>
      <c r="G277" s="105">
        <f>G278+G280</f>
        <v>0</v>
      </c>
      <c r="H277" s="105">
        <f>H278+H280</f>
        <v>1643.5</v>
      </c>
    </row>
    <row r="278" spans="1:8" ht="56.25" x14ac:dyDescent="0.2">
      <c r="A278" s="102" t="s">
        <v>99</v>
      </c>
      <c r="B278" s="103" t="s">
        <v>73</v>
      </c>
      <c r="C278" s="103" t="s">
        <v>62</v>
      </c>
      <c r="D278" s="110" t="s">
        <v>394</v>
      </c>
      <c r="E278" s="103" t="s">
        <v>139</v>
      </c>
      <c r="F278" s="105">
        <f>F279</f>
        <v>1593.5</v>
      </c>
      <c r="G278" s="105">
        <f>G279</f>
        <v>0</v>
      </c>
      <c r="H278" s="105">
        <f>H279</f>
        <v>1593.5</v>
      </c>
    </row>
    <row r="279" spans="1:8" ht="22.5" x14ac:dyDescent="0.2">
      <c r="A279" s="102" t="s">
        <v>140</v>
      </c>
      <c r="B279" s="103" t="s">
        <v>73</v>
      </c>
      <c r="C279" s="103" t="s">
        <v>62</v>
      </c>
      <c r="D279" s="110" t="s">
        <v>394</v>
      </c>
      <c r="E279" s="103" t="s">
        <v>141</v>
      </c>
      <c r="F279" s="105">
        <v>1593.5</v>
      </c>
      <c r="G279" s="105"/>
      <c r="H279" s="105">
        <v>1593.5</v>
      </c>
    </row>
    <row r="280" spans="1:8" ht="22.5" x14ac:dyDescent="0.2">
      <c r="A280" s="102" t="s">
        <v>140</v>
      </c>
      <c r="B280" s="103" t="s">
        <v>73</v>
      </c>
      <c r="C280" s="103" t="s">
        <v>62</v>
      </c>
      <c r="D280" s="110" t="s">
        <v>395</v>
      </c>
      <c r="E280" s="103"/>
      <c r="F280" s="105">
        <f t="shared" ref="F280:H281" si="49">F281</f>
        <v>50</v>
      </c>
      <c r="G280" s="105">
        <f t="shared" si="49"/>
        <v>0</v>
      </c>
      <c r="H280" s="105">
        <f t="shared" si="49"/>
        <v>50</v>
      </c>
    </row>
    <row r="281" spans="1:8" ht="22.5" x14ac:dyDescent="0.2">
      <c r="A281" s="102" t="s">
        <v>133</v>
      </c>
      <c r="B281" s="103" t="s">
        <v>73</v>
      </c>
      <c r="C281" s="103" t="s">
        <v>62</v>
      </c>
      <c r="D281" s="110" t="s">
        <v>395</v>
      </c>
      <c r="E281" s="103" t="s">
        <v>134</v>
      </c>
      <c r="F281" s="105">
        <f t="shared" si="49"/>
        <v>50</v>
      </c>
      <c r="G281" s="105">
        <f t="shared" si="49"/>
        <v>0</v>
      </c>
      <c r="H281" s="105">
        <f t="shared" si="49"/>
        <v>50</v>
      </c>
    </row>
    <row r="282" spans="1:8" ht="22.5" x14ac:dyDescent="0.2">
      <c r="A282" s="102" t="s">
        <v>185</v>
      </c>
      <c r="B282" s="103" t="s">
        <v>73</v>
      </c>
      <c r="C282" s="103" t="s">
        <v>62</v>
      </c>
      <c r="D282" s="110" t="s">
        <v>395</v>
      </c>
      <c r="E282" s="103" t="s">
        <v>135</v>
      </c>
      <c r="F282" s="105">
        <f>F283+F284</f>
        <v>50</v>
      </c>
      <c r="G282" s="105">
        <f>G283+G284</f>
        <v>0</v>
      </c>
      <c r="H282" s="105">
        <f>H283+H284</f>
        <v>50</v>
      </c>
    </row>
    <row r="283" spans="1:8" ht="22.5" x14ac:dyDescent="0.2">
      <c r="A283" s="102" t="s">
        <v>186</v>
      </c>
      <c r="B283" s="103" t="s">
        <v>73</v>
      </c>
      <c r="C283" s="103" t="s">
        <v>62</v>
      </c>
      <c r="D283" s="110" t="s">
        <v>395</v>
      </c>
      <c r="E283" s="103">
        <v>242</v>
      </c>
      <c r="F283" s="105">
        <v>30</v>
      </c>
      <c r="G283" s="105"/>
      <c r="H283" s="105">
        <v>30</v>
      </c>
    </row>
    <row r="284" spans="1:8" ht="22.5" x14ac:dyDescent="0.2">
      <c r="A284" s="102" t="s">
        <v>187</v>
      </c>
      <c r="B284" s="103" t="s">
        <v>73</v>
      </c>
      <c r="C284" s="103" t="s">
        <v>62</v>
      </c>
      <c r="D284" s="110" t="s">
        <v>395</v>
      </c>
      <c r="E284" s="103" t="s">
        <v>27</v>
      </c>
      <c r="F284" s="105">
        <v>20</v>
      </c>
      <c r="G284" s="105"/>
      <c r="H284" s="105">
        <v>20</v>
      </c>
    </row>
    <row r="285" spans="1:8" ht="22.5" x14ac:dyDescent="0.2">
      <c r="A285" s="109" t="s">
        <v>204</v>
      </c>
      <c r="B285" s="103" t="s">
        <v>73</v>
      </c>
      <c r="C285" s="103" t="s">
        <v>62</v>
      </c>
      <c r="D285" s="110" t="s">
        <v>396</v>
      </c>
      <c r="E285" s="103"/>
      <c r="F285" s="105">
        <f t="shared" ref="F285:H288" si="50">F286</f>
        <v>90</v>
      </c>
      <c r="G285" s="105">
        <f t="shared" si="50"/>
        <v>0</v>
      </c>
      <c r="H285" s="105">
        <f t="shared" si="50"/>
        <v>90</v>
      </c>
    </row>
    <row r="286" spans="1:8" x14ac:dyDescent="0.2">
      <c r="A286" s="109" t="s">
        <v>205</v>
      </c>
      <c r="B286" s="103" t="s">
        <v>73</v>
      </c>
      <c r="C286" s="103" t="s">
        <v>62</v>
      </c>
      <c r="D286" s="110" t="s">
        <v>396</v>
      </c>
      <c r="E286" s="103"/>
      <c r="F286" s="105">
        <f t="shared" si="50"/>
        <v>90</v>
      </c>
      <c r="G286" s="105">
        <f t="shared" si="50"/>
        <v>0</v>
      </c>
      <c r="H286" s="105">
        <f t="shared" si="50"/>
        <v>90</v>
      </c>
    </row>
    <row r="287" spans="1:8" ht="22.5" x14ac:dyDescent="0.2">
      <c r="A287" s="109" t="s">
        <v>459</v>
      </c>
      <c r="B287" s="103" t="s">
        <v>73</v>
      </c>
      <c r="C287" s="103" t="s">
        <v>62</v>
      </c>
      <c r="D287" s="110" t="s">
        <v>396</v>
      </c>
      <c r="E287" s="103">
        <v>200</v>
      </c>
      <c r="F287" s="105">
        <f t="shared" si="50"/>
        <v>90</v>
      </c>
      <c r="G287" s="105">
        <f t="shared" si="50"/>
        <v>0</v>
      </c>
      <c r="H287" s="105">
        <f t="shared" si="50"/>
        <v>90</v>
      </c>
    </row>
    <row r="288" spans="1:8" ht="22.5" x14ac:dyDescent="0.2">
      <c r="A288" s="109" t="s">
        <v>460</v>
      </c>
      <c r="B288" s="103" t="s">
        <v>73</v>
      </c>
      <c r="C288" s="103" t="s">
        <v>62</v>
      </c>
      <c r="D288" s="110" t="s">
        <v>396</v>
      </c>
      <c r="E288" s="103">
        <v>240</v>
      </c>
      <c r="F288" s="105">
        <f t="shared" si="50"/>
        <v>90</v>
      </c>
      <c r="G288" s="105">
        <f t="shared" si="50"/>
        <v>0</v>
      </c>
      <c r="H288" s="105">
        <f t="shared" si="50"/>
        <v>90</v>
      </c>
    </row>
    <row r="289" spans="1:8" ht="23.45" customHeight="1" x14ac:dyDescent="0.2">
      <c r="A289" s="109" t="s">
        <v>461</v>
      </c>
      <c r="B289" s="103" t="s">
        <v>73</v>
      </c>
      <c r="C289" s="103" t="s">
        <v>62</v>
      </c>
      <c r="D289" s="110" t="s">
        <v>396</v>
      </c>
      <c r="E289" s="103">
        <v>244</v>
      </c>
      <c r="F289" s="105">
        <v>90</v>
      </c>
      <c r="G289" s="105"/>
      <c r="H289" s="105">
        <v>90</v>
      </c>
    </row>
    <row r="290" spans="1:8" ht="16.149999999999999" customHeight="1" x14ac:dyDescent="0.2">
      <c r="A290" s="99" t="s">
        <v>79</v>
      </c>
      <c r="B290" s="101" t="s">
        <v>73</v>
      </c>
      <c r="C290" s="101">
        <v>12</v>
      </c>
      <c r="D290" s="101"/>
      <c r="E290" s="101"/>
      <c r="F290" s="100">
        <f t="shared" ref="F290:H293" si="51">F291</f>
        <v>400</v>
      </c>
      <c r="G290" s="100">
        <f t="shared" si="51"/>
        <v>0</v>
      </c>
      <c r="H290" s="100">
        <f t="shared" si="51"/>
        <v>400</v>
      </c>
    </row>
    <row r="291" spans="1:8" ht="16.149999999999999" customHeight="1" x14ac:dyDescent="0.2">
      <c r="A291" s="109" t="s">
        <v>548</v>
      </c>
      <c r="B291" s="103" t="s">
        <v>73</v>
      </c>
      <c r="C291" s="103">
        <v>12</v>
      </c>
      <c r="D291" s="110" t="s">
        <v>549</v>
      </c>
      <c r="E291" s="103"/>
      <c r="F291" s="105">
        <f t="shared" si="51"/>
        <v>400</v>
      </c>
      <c r="G291" s="105">
        <f t="shared" si="51"/>
        <v>0</v>
      </c>
      <c r="H291" s="105">
        <f t="shared" si="51"/>
        <v>400</v>
      </c>
    </row>
    <row r="292" spans="1:8" ht="15" customHeight="1" x14ac:dyDescent="0.2">
      <c r="A292" s="109" t="s">
        <v>459</v>
      </c>
      <c r="B292" s="103" t="s">
        <v>73</v>
      </c>
      <c r="C292" s="103">
        <v>12</v>
      </c>
      <c r="D292" s="110" t="s">
        <v>549</v>
      </c>
      <c r="E292" s="103">
        <v>200</v>
      </c>
      <c r="F292" s="105">
        <f t="shared" si="51"/>
        <v>400</v>
      </c>
      <c r="G292" s="105">
        <f t="shared" si="51"/>
        <v>0</v>
      </c>
      <c r="H292" s="105">
        <f t="shared" si="51"/>
        <v>400</v>
      </c>
    </row>
    <row r="293" spans="1:8" ht="20.25" customHeight="1" x14ac:dyDescent="0.2">
      <c r="A293" s="109" t="s">
        <v>460</v>
      </c>
      <c r="B293" s="103" t="s">
        <v>73</v>
      </c>
      <c r="C293" s="103">
        <v>12</v>
      </c>
      <c r="D293" s="110" t="s">
        <v>549</v>
      </c>
      <c r="E293" s="103">
        <v>240</v>
      </c>
      <c r="F293" s="105">
        <f t="shared" si="51"/>
        <v>400</v>
      </c>
      <c r="G293" s="105">
        <f t="shared" si="51"/>
        <v>0</v>
      </c>
      <c r="H293" s="105">
        <f t="shared" si="51"/>
        <v>400</v>
      </c>
    </row>
    <row r="294" spans="1:8" ht="23.45" customHeight="1" x14ac:dyDescent="0.2">
      <c r="A294" s="109" t="s">
        <v>461</v>
      </c>
      <c r="B294" s="103" t="s">
        <v>73</v>
      </c>
      <c r="C294" s="103">
        <v>12</v>
      </c>
      <c r="D294" s="110" t="s">
        <v>549</v>
      </c>
      <c r="E294" s="103">
        <v>244</v>
      </c>
      <c r="F294" s="105">
        <v>400</v>
      </c>
      <c r="G294" s="105"/>
      <c r="H294" s="105">
        <v>400</v>
      </c>
    </row>
    <row r="295" spans="1:8" ht="19.149999999999999" customHeight="1" x14ac:dyDescent="0.2">
      <c r="A295" s="99" t="s">
        <v>209</v>
      </c>
      <c r="B295" s="101" t="s">
        <v>60</v>
      </c>
      <c r="C295" s="101" t="s">
        <v>42</v>
      </c>
      <c r="D295" s="101" t="s">
        <v>43</v>
      </c>
      <c r="E295" s="101" t="s">
        <v>44</v>
      </c>
      <c r="F295" s="100">
        <f t="shared" ref="F295:G295" si="52">F296+F311+F315+F321</f>
        <v>17977.599999999999</v>
      </c>
      <c r="G295" s="100">
        <f t="shared" si="52"/>
        <v>-2949.5</v>
      </c>
      <c r="H295" s="100">
        <f>H296+H311+H315+H321</f>
        <v>15028.1</v>
      </c>
    </row>
    <row r="296" spans="1:8" ht="41.25" customHeight="1" x14ac:dyDescent="0.2">
      <c r="A296" s="109" t="s">
        <v>356</v>
      </c>
      <c r="B296" s="103" t="s">
        <v>60</v>
      </c>
      <c r="C296" s="103"/>
      <c r="D296" s="161"/>
      <c r="E296" s="103"/>
      <c r="F296" s="105">
        <f t="shared" ref="F296:H296" si="53">F297+F302+F305+F308</f>
        <v>1256.1000000000001</v>
      </c>
      <c r="G296" s="105">
        <f t="shared" si="53"/>
        <v>-1232.5000000000002</v>
      </c>
      <c r="H296" s="105">
        <f t="shared" si="53"/>
        <v>23.6</v>
      </c>
    </row>
    <row r="297" spans="1:8" ht="43.5" customHeight="1" x14ac:dyDescent="0.2">
      <c r="A297" s="102" t="s">
        <v>211</v>
      </c>
      <c r="B297" s="103" t="s">
        <v>60</v>
      </c>
      <c r="C297" s="103" t="s">
        <v>45</v>
      </c>
      <c r="D297" s="161" t="s">
        <v>339</v>
      </c>
      <c r="E297" s="103">
        <v>600</v>
      </c>
      <c r="F297" s="105">
        <f>F298+F300</f>
        <v>401.6</v>
      </c>
      <c r="G297" s="105">
        <f>G298+G300</f>
        <v>-401.6</v>
      </c>
      <c r="H297" s="105">
        <f>H298+H300</f>
        <v>0</v>
      </c>
    </row>
    <row r="298" spans="1:8" ht="15" customHeight="1" x14ac:dyDescent="0.2">
      <c r="A298" s="102" t="s">
        <v>131</v>
      </c>
      <c r="B298" s="103" t="s">
        <v>60</v>
      </c>
      <c r="C298" s="103" t="s">
        <v>45</v>
      </c>
      <c r="D298" s="161" t="s">
        <v>339</v>
      </c>
      <c r="E298" s="103">
        <v>610</v>
      </c>
      <c r="F298" s="105">
        <f>F299</f>
        <v>330.8</v>
      </c>
      <c r="G298" s="105">
        <f>G299</f>
        <v>-330.8</v>
      </c>
      <c r="H298" s="105">
        <f>H299</f>
        <v>0</v>
      </c>
    </row>
    <row r="299" spans="1:8" ht="49.5" customHeight="1" x14ac:dyDescent="0.2">
      <c r="A299" s="102" t="s">
        <v>123</v>
      </c>
      <c r="B299" s="103" t="s">
        <v>60</v>
      </c>
      <c r="C299" s="103" t="s">
        <v>45</v>
      </c>
      <c r="D299" s="161" t="s">
        <v>339</v>
      </c>
      <c r="E299" s="103">
        <v>611</v>
      </c>
      <c r="F299" s="105">
        <v>330.8</v>
      </c>
      <c r="G299" s="105">
        <v>-330.8</v>
      </c>
      <c r="H299" s="105"/>
    </row>
    <row r="300" spans="1:8" ht="17.25" customHeight="1" x14ac:dyDescent="0.2">
      <c r="A300" s="109" t="s">
        <v>147</v>
      </c>
      <c r="B300" s="103" t="s">
        <v>60</v>
      </c>
      <c r="C300" s="103" t="s">
        <v>45</v>
      </c>
      <c r="D300" s="161" t="s">
        <v>339</v>
      </c>
      <c r="E300" s="103">
        <v>620</v>
      </c>
      <c r="F300" s="105">
        <f>F301</f>
        <v>70.8</v>
      </c>
      <c r="G300" s="105">
        <f>G301</f>
        <v>-70.8</v>
      </c>
      <c r="H300" s="105">
        <f>H301</f>
        <v>0</v>
      </c>
    </row>
    <row r="301" spans="1:8" ht="47.25" customHeight="1" x14ac:dyDescent="0.2">
      <c r="A301" s="102" t="s">
        <v>123</v>
      </c>
      <c r="B301" s="103" t="s">
        <v>60</v>
      </c>
      <c r="C301" s="103" t="s">
        <v>45</v>
      </c>
      <c r="D301" s="161" t="s">
        <v>339</v>
      </c>
      <c r="E301" s="103">
        <v>621</v>
      </c>
      <c r="F301" s="105">
        <v>70.8</v>
      </c>
      <c r="G301" s="105">
        <v>-70.8</v>
      </c>
      <c r="H301" s="105"/>
    </row>
    <row r="302" spans="1:8" ht="38.25" customHeight="1" x14ac:dyDescent="0.2">
      <c r="A302" s="102" t="s">
        <v>211</v>
      </c>
      <c r="B302" s="103" t="s">
        <v>60</v>
      </c>
      <c r="C302" s="103" t="s">
        <v>59</v>
      </c>
      <c r="D302" s="161" t="s">
        <v>339</v>
      </c>
      <c r="E302" s="103">
        <v>600</v>
      </c>
      <c r="F302" s="105">
        <f t="shared" ref="F302:H303" si="54">F303</f>
        <v>783.7</v>
      </c>
      <c r="G302" s="105">
        <f t="shared" si="54"/>
        <v>-783.7</v>
      </c>
      <c r="H302" s="105">
        <f t="shared" si="54"/>
        <v>0</v>
      </c>
    </row>
    <row r="303" spans="1:8" ht="15" customHeight="1" x14ac:dyDescent="0.2">
      <c r="A303" s="102" t="s">
        <v>131</v>
      </c>
      <c r="B303" s="103" t="s">
        <v>60</v>
      </c>
      <c r="C303" s="103" t="s">
        <v>59</v>
      </c>
      <c r="D303" s="161" t="s">
        <v>339</v>
      </c>
      <c r="E303" s="103">
        <v>610</v>
      </c>
      <c r="F303" s="105">
        <f t="shared" si="54"/>
        <v>783.7</v>
      </c>
      <c r="G303" s="105">
        <f t="shared" si="54"/>
        <v>-783.7</v>
      </c>
      <c r="H303" s="105">
        <f t="shared" si="54"/>
        <v>0</v>
      </c>
    </row>
    <row r="304" spans="1:8" ht="36.6" customHeight="1" x14ac:dyDescent="0.2">
      <c r="A304" s="102" t="s">
        <v>123</v>
      </c>
      <c r="B304" s="103" t="s">
        <v>60</v>
      </c>
      <c r="C304" s="103" t="s">
        <v>59</v>
      </c>
      <c r="D304" s="161" t="s">
        <v>339</v>
      </c>
      <c r="E304" s="103">
        <v>611</v>
      </c>
      <c r="F304" s="105">
        <v>783.7</v>
      </c>
      <c r="G304" s="105">
        <v>-783.7</v>
      </c>
      <c r="H304" s="105"/>
    </row>
    <row r="305" spans="1:8" ht="40.5" customHeight="1" x14ac:dyDescent="0.2">
      <c r="A305" s="102" t="s">
        <v>211</v>
      </c>
      <c r="B305" s="103" t="s">
        <v>60</v>
      </c>
      <c r="C305" s="103" t="s">
        <v>47</v>
      </c>
      <c r="D305" s="161" t="s">
        <v>339</v>
      </c>
      <c r="E305" s="103">
        <v>600</v>
      </c>
      <c r="F305" s="105">
        <f t="shared" ref="F305:H306" si="55">F306</f>
        <v>47.2</v>
      </c>
      <c r="G305" s="105">
        <f t="shared" si="55"/>
        <v>-47.2</v>
      </c>
      <c r="H305" s="105">
        <f t="shared" si="55"/>
        <v>0</v>
      </c>
    </row>
    <row r="306" spans="1:8" ht="17.45" customHeight="1" x14ac:dyDescent="0.2">
      <c r="A306" s="102" t="s">
        <v>131</v>
      </c>
      <c r="B306" s="103" t="s">
        <v>60</v>
      </c>
      <c r="C306" s="103" t="s">
        <v>47</v>
      </c>
      <c r="D306" s="161" t="s">
        <v>339</v>
      </c>
      <c r="E306" s="103">
        <v>610</v>
      </c>
      <c r="F306" s="105">
        <f t="shared" si="55"/>
        <v>47.2</v>
      </c>
      <c r="G306" s="105">
        <f t="shared" si="55"/>
        <v>-47.2</v>
      </c>
      <c r="H306" s="105">
        <f t="shared" si="55"/>
        <v>0</v>
      </c>
    </row>
    <row r="307" spans="1:8" ht="44.25" customHeight="1" x14ac:dyDescent="0.2">
      <c r="A307" s="102" t="s">
        <v>123</v>
      </c>
      <c r="B307" s="103" t="s">
        <v>60</v>
      </c>
      <c r="C307" s="103" t="s">
        <v>47</v>
      </c>
      <c r="D307" s="161" t="s">
        <v>339</v>
      </c>
      <c r="E307" s="103">
        <v>611</v>
      </c>
      <c r="F307" s="105">
        <v>47.2</v>
      </c>
      <c r="G307" s="105">
        <v>-47.2</v>
      </c>
      <c r="H307" s="105"/>
    </row>
    <row r="308" spans="1:8" ht="44.25" customHeight="1" x14ac:dyDescent="0.2">
      <c r="A308" s="109" t="s">
        <v>356</v>
      </c>
      <c r="B308" s="103" t="s">
        <v>60</v>
      </c>
      <c r="C308" s="103" t="s">
        <v>97</v>
      </c>
      <c r="D308" s="161" t="s">
        <v>339</v>
      </c>
      <c r="E308" s="103"/>
      <c r="F308" s="105">
        <f t="shared" ref="F308:H309" si="56">F309</f>
        <v>23.6</v>
      </c>
      <c r="G308" s="105">
        <f t="shared" si="56"/>
        <v>0</v>
      </c>
      <c r="H308" s="105">
        <f t="shared" si="56"/>
        <v>23.6</v>
      </c>
    </row>
    <row r="309" spans="1:8" ht="44.25" customHeight="1" x14ac:dyDescent="0.2">
      <c r="A309" s="102" t="s">
        <v>99</v>
      </c>
      <c r="B309" s="103" t="s">
        <v>60</v>
      </c>
      <c r="C309" s="103" t="s">
        <v>97</v>
      </c>
      <c r="D309" s="161" t="s">
        <v>339</v>
      </c>
      <c r="E309" s="103">
        <v>100</v>
      </c>
      <c r="F309" s="105">
        <f t="shared" si="56"/>
        <v>23.6</v>
      </c>
      <c r="G309" s="105">
        <f t="shared" si="56"/>
        <v>0</v>
      </c>
      <c r="H309" s="105">
        <f t="shared" si="56"/>
        <v>23.6</v>
      </c>
    </row>
    <row r="310" spans="1:8" ht="18" customHeight="1" x14ac:dyDescent="0.2">
      <c r="A310" s="102" t="s">
        <v>316</v>
      </c>
      <c r="B310" s="103" t="s">
        <v>60</v>
      </c>
      <c r="C310" s="103" t="s">
        <v>97</v>
      </c>
      <c r="D310" s="161" t="s">
        <v>339</v>
      </c>
      <c r="E310" s="103">
        <v>110</v>
      </c>
      <c r="F310" s="105">
        <v>23.6</v>
      </c>
      <c r="G310" s="105"/>
      <c r="H310" s="105">
        <v>23.6</v>
      </c>
    </row>
    <row r="311" spans="1:8" ht="18" customHeight="1" x14ac:dyDescent="0.2">
      <c r="A311" s="109" t="s">
        <v>462</v>
      </c>
      <c r="B311" s="103" t="s">
        <v>60</v>
      </c>
      <c r="C311" s="103" t="s">
        <v>59</v>
      </c>
      <c r="D311" s="178" t="s">
        <v>552</v>
      </c>
      <c r="E311" s="103"/>
      <c r="F311" s="105">
        <f t="shared" ref="F311:H313" si="57">F312</f>
        <v>1717</v>
      </c>
      <c r="G311" s="105">
        <f t="shared" si="57"/>
        <v>-1717</v>
      </c>
      <c r="H311" s="105">
        <f t="shared" si="57"/>
        <v>0</v>
      </c>
    </row>
    <row r="312" spans="1:8" ht="39.6" customHeight="1" x14ac:dyDescent="0.2">
      <c r="A312" s="102" t="s">
        <v>211</v>
      </c>
      <c r="B312" s="103" t="s">
        <v>60</v>
      </c>
      <c r="C312" s="103" t="s">
        <v>59</v>
      </c>
      <c r="D312" s="110" t="s">
        <v>552</v>
      </c>
      <c r="E312" s="103">
        <v>600</v>
      </c>
      <c r="F312" s="105">
        <f t="shared" si="57"/>
        <v>1717</v>
      </c>
      <c r="G312" s="105">
        <f t="shared" si="57"/>
        <v>-1717</v>
      </c>
      <c r="H312" s="105">
        <f t="shared" si="57"/>
        <v>0</v>
      </c>
    </row>
    <row r="313" spans="1:8" ht="18" customHeight="1" x14ac:dyDescent="0.2">
      <c r="A313" s="102" t="s">
        <v>131</v>
      </c>
      <c r="B313" s="103" t="s">
        <v>60</v>
      </c>
      <c r="C313" s="103" t="s">
        <v>59</v>
      </c>
      <c r="D313" s="110" t="s">
        <v>552</v>
      </c>
      <c r="E313" s="103">
        <v>610</v>
      </c>
      <c r="F313" s="105">
        <f t="shared" si="57"/>
        <v>1717</v>
      </c>
      <c r="G313" s="105">
        <f t="shared" si="57"/>
        <v>-1717</v>
      </c>
      <c r="H313" s="105">
        <f t="shared" si="57"/>
        <v>0</v>
      </c>
    </row>
    <row r="314" spans="1:8" ht="49.15" customHeight="1" x14ac:dyDescent="0.2">
      <c r="A314" s="102" t="s">
        <v>123</v>
      </c>
      <c r="B314" s="103" t="s">
        <v>60</v>
      </c>
      <c r="C314" s="103" t="s">
        <v>59</v>
      </c>
      <c r="D314" s="110" t="s">
        <v>552</v>
      </c>
      <c r="E314" s="103">
        <v>611</v>
      </c>
      <c r="F314" s="105">
        <v>1717</v>
      </c>
      <c r="G314" s="105">
        <v>-1717</v>
      </c>
      <c r="H314" s="105"/>
    </row>
    <row r="315" spans="1:8" ht="21" x14ac:dyDescent="0.2">
      <c r="A315" s="117" t="s">
        <v>61</v>
      </c>
      <c r="B315" s="101" t="s">
        <v>60</v>
      </c>
      <c r="C315" s="101" t="s">
        <v>62</v>
      </c>
      <c r="D315" s="101" t="s">
        <v>43</v>
      </c>
      <c r="E315" s="101" t="s">
        <v>44</v>
      </c>
      <c r="F315" s="100">
        <f t="shared" ref="F315:H319" si="58">F316</f>
        <v>50</v>
      </c>
      <c r="G315" s="100">
        <f t="shared" si="58"/>
        <v>0</v>
      </c>
      <c r="H315" s="100">
        <f t="shared" si="58"/>
        <v>50</v>
      </c>
    </row>
    <row r="316" spans="1:8" ht="21" customHeight="1" x14ac:dyDescent="0.2">
      <c r="A316" s="102" t="s">
        <v>212</v>
      </c>
      <c r="B316" s="103" t="s">
        <v>60</v>
      </c>
      <c r="C316" s="103" t="s">
        <v>62</v>
      </c>
      <c r="D316" s="110" t="s">
        <v>397</v>
      </c>
      <c r="E316" s="103" t="s">
        <v>44</v>
      </c>
      <c r="F316" s="105">
        <f t="shared" si="58"/>
        <v>50</v>
      </c>
      <c r="G316" s="105">
        <f t="shared" si="58"/>
        <v>0</v>
      </c>
      <c r="H316" s="105">
        <f t="shared" si="58"/>
        <v>50</v>
      </c>
    </row>
    <row r="317" spans="1:8" ht="17.45" customHeight="1" x14ac:dyDescent="0.2">
      <c r="A317" s="102" t="s">
        <v>213</v>
      </c>
      <c r="B317" s="103" t="s">
        <v>60</v>
      </c>
      <c r="C317" s="103" t="s">
        <v>62</v>
      </c>
      <c r="D317" s="110" t="s">
        <v>397</v>
      </c>
      <c r="E317" s="103" t="s">
        <v>44</v>
      </c>
      <c r="F317" s="105">
        <f t="shared" si="58"/>
        <v>50</v>
      </c>
      <c r="G317" s="105">
        <f t="shared" si="58"/>
        <v>0</v>
      </c>
      <c r="H317" s="105">
        <f t="shared" si="58"/>
        <v>50</v>
      </c>
    </row>
    <row r="318" spans="1:8" ht="22.5" x14ac:dyDescent="0.2">
      <c r="A318" s="109" t="s">
        <v>459</v>
      </c>
      <c r="B318" s="103" t="s">
        <v>60</v>
      </c>
      <c r="C318" s="103" t="s">
        <v>62</v>
      </c>
      <c r="D318" s="110" t="s">
        <v>397</v>
      </c>
      <c r="E318" s="103" t="s">
        <v>134</v>
      </c>
      <c r="F318" s="105">
        <f t="shared" si="58"/>
        <v>50</v>
      </c>
      <c r="G318" s="105">
        <f t="shared" si="58"/>
        <v>0</v>
      </c>
      <c r="H318" s="105">
        <f t="shared" si="58"/>
        <v>50</v>
      </c>
    </row>
    <row r="319" spans="1:8" ht="16.899999999999999" customHeight="1" x14ac:dyDescent="0.2">
      <c r="A319" s="109" t="s">
        <v>460</v>
      </c>
      <c r="B319" s="103" t="s">
        <v>60</v>
      </c>
      <c r="C319" s="103" t="s">
        <v>62</v>
      </c>
      <c r="D319" s="110" t="s">
        <v>397</v>
      </c>
      <c r="E319" s="103" t="s">
        <v>135</v>
      </c>
      <c r="F319" s="105">
        <f t="shared" si="58"/>
        <v>50</v>
      </c>
      <c r="G319" s="105">
        <f t="shared" si="58"/>
        <v>0</v>
      </c>
      <c r="H319" s="105">
        <f t="shared" si="58"/>
        <v>50</v>
      </c>
    </row>
    <row r="320" spans="1:8" ht="21.6" customHeight="1" x14ac:dyDescent="0.2">
      <c r="A320" s="109" t="s">
        <v>461</v>
      </c>
      <c r="B320" s="103" t="s">
        <v>60</v>
      </c>
      <c r="C320" s="103" t="s">
        <v>62</v>
      </c>
      <c r="D320" s="110" t="s">
        <v>397</v>
      </c>
      <c r="E320" s="103" t="s">
        <v>27</v>
      </c>
      <c r="F320" s="105">
        <v>50</v>
      </c>
      <c r="G320" s="105"/>
      <c r="H320" s="105">
        <v>50</v>
      </c>
    </row>
    <row r="321" spans="1:8" x14ac:dyDescent="0.2">
      <c r="A321" s="99" t="s">
        <v>110</v>
      </c>
      <c r="B321" s="101" t="s">
        <v>60</v>
      </c>
      <c r="C321" s="101" t="s">
        <v>97</v>
      </c>
      <c r="D321" s="101" t="s">
        <v>43</v>
      </c>
      <c r="E321" s="101" t="s">
        <v>44</v>
      </c>
      <c r="F321" s="100">
        <f t="shared" ref="F321:H321" si="59">F322+F331+F335+F339+F325</f>
        <v>14954.5</v>
      </c>
      <c r="G321" s="100">
        <f t="shared" si="59"/>
        <v>0</v>
      </c>
      <c r="H321" s="100">
        <f t="shared" si="59"/>
        <v>14954.5</v>
      </c>
    </row>
    <row r="322" spans="1:8" ht="22.5" x14ac:dyDescent="0.2">
      <c r="A322" s="102" t="s">
        <v>329</v>
      </c>
      <c r="B322" s="103" t="s">
        <v>60</v>
      </c>
      <c r="C322" s="103" t="s">
        <v>97</v>
      </c>
      <c r="D322" s="110" t="s">
        <v>398</v>
      </c>
      <c r="E322" s="103" t="s">
        <v>44</v>
      </c>
      <c r="F322" s="105">
        <f t="shared" ref="F322:H323" si="60">F323</f>
        <v>1085.7</v>
      </c>
      <c r="G322" s="105">
        <f t="shared" si="60"/>
        <v>0</v>
      </c>
      <c r="H322" s="105">
        <f t="shared" si="60"/>
        <v>1085.7</v>
      </c>
    </row>
    <row r="323" spans="1:8" ht="54" customHeight="1" x14ac:dyDescent="0.2">
      <c r="A323" s="102" t="s">
        <v>99</v>
      </c>
      <c r="B323" s="103" t="s">
        <v>60</v>
      </c>
      <c r="C323" s="103" t="s">
        <v>97</v>
      </c>
      <c r="D323" s="110" t="s">
        <v>399</v>
      </c>
      <c r="E323" s="103" t="s">
        <v>139</v>
      </c>
      <c r="F323" s="105">
        <f t="shared" si="60"/>
        <v>1085.7</v>
      </c>
      <c r="G323" s="105">
        <f t="shared" si="60"/>
        <v>0</v>
      </c>
      <c r="H323" s="105">
        <f t="shared" si="60"/>
        <v>1085.7</v>
      </c>
    </row>
    <row r="324" spans="1:8" ht="24.6" customHeight="1" x14ac:dyDescent="0.2">
      <c r="A324" s="102" t="s">
        <v>140</v>
      </c>
      <c r="B324" s="103" t="s">
        <v>60</v>
      </c>
      <c r="C324" s="103" t="s">
        <v>97</v>
      </c>
      <c r="D324" s="110" t="s">
        <v>399</v>
      </c>
      <c r="E324" s="103" t="s">
        <v>141</v>
      </c>
      <c r="F324" s="105">
        <v>1085.7</v>
      </c>
      <c r="G324" s="105"/>
      <c r="H324" s="105">
        <v>1085.7</v>
      </c>
    </row>
    <row r="325" spans="1:8" ht="24" customHeight="1" x14ac:dyDescent="0.2">
      <c r="A325" s="102" t="s">
        <v>317</v>
      </c>
      <c r="B325" s="103" t="s">
        <v>60</v>
      </c>
      <c r="C325" s="103" t="s">
        <v>97</v>
      </c>
      <c r="D325" s="103" t="s">
        <v>335</v>
      </c>
      <c r="E325" s="103"/>
      <c r="F325" s="105">
        <f>F326+F328</f>
        <v>433.20000000000005</v>
      </c>
      <c r="G325" s="105">
        <f>G326+G328</f>
        <v>0</v>
      </c>
      <c r="H325" s="105">
        <f>H326+H328</f>
        <v>433.20000000000005</v>
      </c>
    </row>
    <row r="326" spans="1:8" ht="49.9" customHeight="1" x14ac:dyDescent="0.2">
      <c r="A326" s="102" t="s">
        <v>99</v>
      </c>
      <c r="B326" s="103" t="s">
        <v>60</v>
      </c>
      <c r="C326" s="103" t="s">
        <v>97</v>
      </c>
      <c r="D326" s="103" t="s">
        <v>335</v>
      </c>
      <c r="E326" s="103">
        <v>100</v>
      </c>
      <c r="F326" s="105">
        <f>F327</f>
        <v>352.1</v>
      </c>
      <c r="G326" s="105">
        <f>G327</f>
        <v>0</v>
      </c>
      <c r="H326" s="105">
        <f>H327</f>
        <v>352.1</v>
      </c>
    </row>
    <row r="327" spans="1:8" ht="20.25" customHeight="1" x14ac:dyDescent="0.2">
      <c r="A327" s="102" t="s">
        <v>316</v>
      </c>
      <c r="B327" s="103" t="s">
        <v>60</v>
      </c>
      <c r="C327" s="103" t="s">
        <v>97</v>
      </c>
      <c r="D327" s="103" t="s">
        <v>335</v>
      </c>
      <c r="E327" s="103">
        <v>110</v>
      </c>
      <c r="F327" s="105">
        <v>352.1</v>
      </c>
      <c r="G327" s="105"/>
      <c r="H327" s="105">
        <v>352.1</v>
      </c>
    </row>
    <row r="328" spans="1:8" ht="16.149999999999999" customHeight="1" x14ac:dyDescent="0.2">
      <c r="A328" s="109" t="s">
        <v>459</v>
      </c>
      <c r="B328" s="103" t="s">
        <v>60</v>
      </c>
      <c r="C328" s="103" t="s">
        <v>97</v>
      </c>
      <c r="D328" s="103" t="s">
        <v>335</v>
      </c>
      <c r="E328" s="103">
        <v>200</v>
      </c>
      <c r="F328" s="105">
        <f t="shared" ref="F328:H329" si="61">F329</f>
        <v>81.099999999999994</v>
      </c>
      <c r="G328" s="105">
        <f t="shared" si="61"/>
        <v>0</v>
      </c>
      <c r="H328" s="105">
        <f t="shared" si="61"/>
        <v>81.099999999999994</v>
      </c>
    </row>
    <row r="329" spans="1:8" ht="17.45" customHeight="1" x14ac:dyDescent="0.2">
      <c r="A329" s="109" t="s">
        <v>460</v>
      </c>
      <c r="B329" s="103" t="s">
        <v>60</v>
      </c>
      <c r="C329" s="103" t="s">
        <v>97</v>
      </c>
      <c r="D329" s="103" t="s">
        <v>335</v>
      </c>
      <c r="E329" s="103">
        <v>240</v>
      </c>
      <c r="F329" s="105">
        <f t="shared" si="61"/>
        <v>81.099999999999994</v>
      </c>
      <c r="G329" s="105">
        <f t="shared" si="61"/>
        <v>0</v>
      </c>
      <c r="H329" s="105">
        <f t="shared" si="61"/>
        <v>81.099999999999994</v>
      </c>
    </row>
    <row r="330" spans="1:8" ht="21.6" customHeight="1" x14ac:dyDescent="0.2">
      <c r="A330" s="109" t="s">
        <v>461</v>
      </c>
      <c r="B330" s="103" t="s">
        <v>60</v>
      </c>
      <c r="C330" s="103" t="s">
        <v>97</v>
      </c>
      <c r="D330" s="103" t="s">
        <v>335</v>
      </c>
      <c r="E330" s="103">
        <v>244</v>
      </c>
      <c r="F330" s="105">
        <v>81.099999999999994</v>
      </c>
      <c r="G330" s="105"/>
      <c r="H330" s="105">
        <v>81.099999999999994</v>
      </c>
    </row>
    <row r="331" spans="1:8" ht="20.25" customHeight="1" x14ac:dyDescent="0.2">
      <c r="A331" s="102" t="s">
        <v>318</v>
      </c>
      <c r="B331" s="103" t="s">
        <v>60</v>
      </c>
      <c r="C331" s="103" t="s">
        <v>97</v>
      </c>
      <c r="D331" s="110" t="s">
        <v>400</v>
      </c>
      <c r="E331" s="103" t="s">
        <v>44</v>
      </c>
      <c r="F331" s="105">
        <f t="shared" ref="F331:H333" si="62">F332</f>
        <v>60</v>
      </c>
      <c r="G331" s="105">
        <f t="shared" si="62"/>
        <v>0</v>
      </c>
      <c r="H331" s="105">
        <f t="shared" si="62"/>
        <v>60</v>
      </c>
    </row>
    <row r="332" spans="1:8" ht="22.5" x14ac:dyDescent="0.2">
      <c r="A332" s="109" t="s">
        <v>459</v>
      </c>
      <c r="B332" s="103" t="s">
        <v>60</v>
      </c>
      <c r="C332" s="103" t="s">
        <v>97</v>
      </c>
      <c r="D332" s="110" t="s">
        <v>400</v>
      </c>
      <c r="E332" s="103" t="s">
        <v>134</v>
      </c>
      <c r="F332" s="105">
        <f t="shared" si="62"/>
        <v>60</v>
      </c>
      <c r="G332" s="105">
        <f t="shared" si="62"/>
        <v>0</v>
      </c>
      <c r="H332" s="105">
        <f t="shared" si="62"/>
        <v>60</v>
      </c>
    </row>
    <row r="333" spans="1:8" ht="16.899999999999999" customHeight="1" x14ac:dyDescent="0.2">
      <c r="A333" s="109" t="s">
        <v>460</v>
      </c>
      <c r="B333" s="103" t="s">
        <v>60</v>
      </c>
      <c r="C333" s="103" t="s">
        <v>97</v>
      </c>
      <c r="D333" s="110" t="s">
        <v>400</v>
      </c>
      <c r="E333" s="103" t="s">
        <v>135</v>
      </c>
      <c r="F333" s="105">
        <f t="shared" si="62"/>
        <v>60</v>
      </c>
      <c r="G333" s="105">
        <f t="shared" si="62"/>
        <v>0</v>
      </c>
      <c r="H333" s="105">
        <f t="shared" si="62"/>
        <v>60</v>
      </c>
    </row>
    <row r="334" spans="1:8" ht="24" customHeight="1" x14ac:dyDescent="0.2">
      <c r="A334" s="109" t="s">
        <v>461</v>
      </c>
      <c r="B334" s="103" t="s">
        <v>60</v>
      </c>
      <c r="C334" s="103" t="s">
        <v>97</v>
      </c>
      <c r="D334" s="110" t="s">
        <v>400</v>
      </c>
      <c r="E334" s="103" t="s">
        <v>27</v>
      </c>
      <c r="F334" s="105">
        <v>60</v>
      </c>
      <c r="G334" s="105"/>
      <c r="H334" s="105">
        <v>60</v>
      </c>
    </row>
    <row r="335" spans="1:8" ht="22.5" x14ac:dyDescent="0.2">
      <c r="A335" s="102" t="s">
        <v>319</v>
      </c>
      <c r="B335" s="103" t="s">
        <v>60</v>
      </c>
      <c r="C335" s="103" t="s">
        <v>97</v>
      </c>
      <c r="D335" s="110" t="s">
        <v>401</v>
      </c>
      <c r="E335" s="103" t="s">
        <v>44</v>
      </c>
      <c r="F335" s="105">
        <f t="shared" ref="F335:H337" si="63">F336</f>
        <v>40</v>
      </c>
      <c r="G335" s="105">
        <f t="shared" si="63"/>
        <v>0</v>
      </c>
      <c r="H335" s="105">
        <f t="shared" si="63"/>
        <v>40</v>
      </c>
    </row>
    <row r="336" spans="1:8" ht="22.5" x14ac:dyDescent="0.2">
      <c r="A336" s="109" t="s">
        <v>459</v>
      </c>
      <c r="B336" s="103" t="s">
        <v>60</v>
      </c>
      <c r="C336" s="103" t="s">
        <v>97</v>
      </c>
      <c r="D336" s="110" t="s">
        <v>401</v>
      </c>
      <c r="E336" s="103" t="s">
        <v>134</v>
      </c>
      <c r="F336" s="105">
        <f t="shared" si="63"/>
        <v>40</v>
      </c>
      <c r="G336" s="105">
        <f t="shared" si="63"/>
        <v>0</v>
      </c>
      <c r="H336" s="105">
        <f t="shared" si="63"/>
        <v>40</v>
      </c>
    </row>
    <row r="337" spans="1:8" ht="15" customHeight="1" x14ac:dyDescent="0.2">
      <c r="A337" s="109" t="s">
        <v>460</v>
      </c>
      <c r="B337" s="103" t="s">
        <v>60</v>
      </c>
      <c r="C337" s="103" t="s">
        <v>97</v>
      </c>
      <c r="D337" s="110" t="s">
        <v>401</v>
      </c>
      <c r="E337" s="103" t="s">
        <v>135</v>
      </c>
      <c r="F337" s="105">
        <f t="shared" si="63"/>
        <v>40</v>
      </c>
      <c r="G337" s="105">
        <f t="shared" si="63"/>
        <v>0</v>
      </c>
      <c r="H337" s="105">
        <f t="shared" si="63"/>
        <v>40</v>
      </c>
    </row>
    <row r="338" spans="1:8" ht="30.6" customHeight="1" x14ac:dyDescent="0.2">
      <c r="A338" s="109" t="s">
        <v>461</v>
      </c>
      <c r="B338" s="103" t="s">
        <v>60</v>
      </c>
      <c r="C338" s="103" t="s">
        <v>97</v>
      </c>
      <c r="D338" s="110" t="s">
        <v>401</v>
      </c>
      <c r="E338" s="103" t="s">
        <v>27</v>
      </c>
      <c r="F338" s="105">
        <v>40</v>
      </c>
      <c r="G338" s="105"/>
      <c r="H338" s="105">
        <v>40</v>
      </c>
    </row>
    <row r="339" spans="1:8" ht="46.9" customHeight="1" x14ac:dyDescent="0.2">
      <c r="A339" s="102" t="s">
        <v>129</v>
      </c>
      <c r="B339" s="103" t="s">
        <v>60</v>
      </c>
      <c r="C339" s="103" t="s">
        <v>97</v>
      </c>
      <c r="D339" s="110" t="s">
        <v>402</v>
      </c>
      <c r="E339" s="103" t="s">
        <v>44</v>
      </c>
      <c r="F339" s="105">
        <f t="shared" ref="F339:H339" si="64">F340+F342+F346</f>
        <v>13335.599999999999</v>
      </c>
      <c r="G339" s="105">
        <f t="shared" si="64"/>
        <v>0</v>
      </c>
      <c r="H339" s="105">
        <f t="shared" si="64"/>
        <v>13335.599999999999</v>
      </c>
    </row>
    <row r="340" spans="1:8" ht="44.45" customHeight="1" x14ac:dyDescent="0.2">
      <c r="A340" s="102" t="s">
        <v>99</v>
      </c>
      <c r="B340" s="103" t="s">
        <v>60</v>
      </c>
      <c r="C340" s="103" t="s">
        <v>97</v>
      </c>
      <c r="D340" s="110" t="s">
        <v>402</v>
      </c>
      <c r="E340" s="103">
        <v>100</v>
      </c>
      <c r="F340" s="105">
        <f>F341</f>
        <v>12435.3</v>
      </c>
      <c r="G340" s="105">
        <f>G341</f>
        <v>0</v>
      </c>
      <c r="H340" s="105">
        <f>H341</f>
        <v>12435.3</v>
      </c>
    </row>
    <row r="341" spans="1:8" ht="19.5" customHeight="1" x14ac:dyDescent="0.2">
      <c r="A341" s="102" t="s">
        <v>316</v>
      </c>
      <c r="B341" s="103" t="s">
        <v>60</v>
      </c>
      <c r="C341" s="103" t="s">
        <v>97</v>
      </c>
      <c r="D341" s="110" t="s">
        <v>402</v>
      </c>
      <c r="E341" s="103">
        <v>110</v>
      </c>
      <c r="F341" s="105">
        <v>12435.3</v>
      </c>
      <c r="G341" s="105"/>
      <c r="H341" s="105">
        <v>12435.3</v>
      </c>
    </row>
    <row r="342" spans="1:8" ht="24" customHeight="1" x14ac:dyDescent="0.2">
      <c r="A342" s="102" t="s">
        <v>133</v>
      </c>
      <c r="B342" s="103" t="s">
        <v>60</v>
      </c>
      <c r="C342" s="103" t="s">
        <v>97</v>
      </c>
      <c r="D342" s="110" t="s">
        <v>402</v>
      </c>
      <c r="E342" s="103">
        <v>200</v>
      </c>
      <c r="F342" s="105">
        <f>F343</f>
        <v>796.3</v>
      </c>
      <c r="G342" s="105">
        <f>G343</f>
        <v>0</v>
      </c>
      <c r="H342" s="105">
        <f>H343</f>
        <v>796.3</v>
      </c>
    </row>
    <row r="343" spans="1:8" ht="24.6" customHeight="1" x14ac:dyDescent="0.2">
      <c r="A343" s="102" t="s">
        <v>185</v>
      </c>
      <c r="B343" s="103" t="s">
        <v>60</v>
      </c>
      <c r="C343" s="103" t="s">
        <v>97</v>
      </c>
      <c r="D343" s="110" t="s">
        <v>402</v>
      </c>
      <c r="E343" s="103">
        <v>240</v>
      </c>
      <c r="F343" s="105">
        <f>F344+F345</f>
        <v>796.3</v>
      </c>
      <c r="G343" s="105">
        <f>G344+G345</f>
        <v>0</v>
      </c>
      <c r="H343" s="105">
        <f>H344+H345</f>
        <v>796.3</v>
      </c>
    </row>
    <row r="344" spans="1:8" ht="24" customHeight="1" x14ac:dyDescent="0.2">
      <c r="A344" s="102" t="s">
        <v>186</v>
      </c>
      <c r="B344" s="103" t="s">
        <v>60</v>
      </c>
      <c r="C344" s="103" t="s">
        <v>97</v>
      </c>
      <c r="D344" s="110" t="s">
        <v>402</v>
      </c>
      <c r="E344" s="103">
        <v>242</v>
      </c>
      <c r="F344" s="105">
        <v>541.9</v>
      </c>
      <c r="G344" s="105"/>
      <c r="H344" s="105">
        <v>541.9</v>
      </c>
    </row>
    <row r="345" spans="1:8" ht="25.15" customHeight="1" x14ac:dyDescent="0.2">
      <c r="A345" s="102" t="s">
        <v>187</v>
      </c>
      <c r="B345" s="103" t="s">
        <v>60</v>
      </c>
      <c r="C345" s="103" t="s">
        <v>97</v>
      </c>
      <c r="D345" s="110" t="s">
        <v>402</v>
      </c>
      <c r="E345" s="103">
        <v>244</v>
      </c>
      <c r="F345" s="105">
        <v>254.4</v>
      </c>
      <c r="G345" s="105"/>
      <c r="H345" s="105">
        <v>254.4</v>
      </c>
    </row>
    <row r="346" spans="1:8" ht="15.6" customHeight="1" x14ac:dyDescent="0.2">
      <c r="A346" s="102" t="s">
        <v>142</v>
      </c>
      <c r="B346" s="103" t="s">
        <v>60</v>
      </c>
      <c r="C346" s="103" t="s">
        <v>97</v>
      </c>
      <c r="D346" s="110" t="s">
        <v>402</v>
      </c>
      <c r="E346" s="103">
        <v>800</v>
      </c>
      <c r="F346" s="105">
        <v>104</v>
      </c>
      <c r="G346" s="105"/>
      <c r="H346" s="105">
        <v>104</v>
      </c>
    </row>
    <row r="347" spans="1:8" ht="27.6" customHeight="1" x14ac:dyDescent="0.2">
      <c r="A347" s="102" t="s">
        <v>188</v>
      </c>
      <c r="B347" s="103" t="s">
        <v>60</v>
      </c>
      <c r="C347" s="103" t="s">
        <v>97</v>
      </c>
      <c r="D347" s="110" t="s">
        <v>402</v>
      </c>
      <c r="E347" s="103">
        <v>850</v>
      </c>
      <c r="F347" s="105">
        <v>104</v>
      </c>
      <c r="G347" s="105"/>
      <c r="H347" s="105">
        <v>104</v>
      </c>
    </row>
    <row r="348" spans="1:8" ht="16.149999999999999" customHeight="1" x14ac:dyDescent="0.2">
      <c r="A348" s="99" t="s">
        <v>215</v>
      </c>
      <c r="B348" s="101" t="s">
        <v>78</v>
      </c>
      <c r="C348" s="101" t="s">
        <v>42</v>
      </c>
      <c r="D348" s="101" t="s">
        <v>43</v>
      </c>
      <c r="E348" s="101" t="s">
        <v>44</v>
      </c>
      <c r="F348" s="100">
        <f>F349+F354</f>
        <v>9132.4000000000015</v>
      </c>
      <c r="G348" s="100">
        <f>G349+G354</f>
        <v>3988.9</v>
      </c>
      <c r="H348" s="100">
        <f>H349+H354</f>
        <v>13121.3</v>
      </c>
    </row>
    <row r="349" spans="1:8" ht="16.149999999999999" customHeight="1" x14ac:dyDescent="0.2">
      <c r="A349" s="99" t="s">
        <v>529</v>
      </c>
      <c r="B349" s="107" t="s">
        <v>78</v>
      </c>
      <c r="C349" s="107" t="s">
        <v>45</v>
      </c>
      <c r="D349" s="101"/>
      <c r="E349" s="101"/>
      <c r="F349" s="100">
        <f t="shared" ref="F349:H349" si="65">F350</f>
        <v>228.7</v>
      </c>
      <c r="G349" s="100"/>
      <c r="H349" s="100">
        <f t="shared" si="65"/>
        <v>228.7</v>
      </c>
    </row>
    <row r="350" spans="1:8" ht="15.6" customHeight="1" x14ac:dyDescent="0.2">
      <c r="A350" s="109" t="s">
        <v>538</v>
      </c>
      <c r="B350" s="110" t="s">
        <v>78</v>
      </c>
      <c r="C350" s="110" t="s">
        <v>45</v>
      </c>
      <c r="D350" s="110" t="s">
        <v>553</v>
      </c>
      <c r="E350" s="101"/>
      <c r="F350" s="104">
        <v>228.7</v>
      </c>
      <c r="G350" s="104"/>
      <c r="H350" s="104">
        <v>228.7</v>
      </c>
    </row>
    <row r="351" spans="1:8" ht="38.450000000000003" customHeight="1" x14ac:dyDescent="0.2">
      <c r="A351" s="109" t="s">
        <v>211</v>
      </c>
      <c r="B351" s="110" t="s">
        <v>78</v>
      </c>
      <c r="C351" s="110" t="s">
        <v>45</v>
      </c>
      <c r="D351" s="110" t="s">
        <v>553</v>
      </c>
      <c r="E351" s="110">
        <v>600</v>
      </c>
      <c r="F351" s="104">
        <v>228.7</v>
      </c>
      <c r="G351" s="104"/>
      <c r="H351" s="104">
        <v>228.7</v>
      </c>
    </row>
    <row r="352" spans="1:8" ht="14.45" customHeight="1" x14ac:dyDescent="0.2">
      <c r="A352" s="109" t="s">
        <v>131</v>
      </c>
      <c r="B352" s="110" t="s">
        <v>78</v>
      </c>
      <c r="C352" s="110" t="s">
        <v>45</v>
      </c>
      <c r="D352" s="110" t="s">
        <v>553</v>
      </c>
      <c r="E352" s="110">
        <v>610</v>
      </c>
      <c r="F352" s="104">
        <v>228.7</v>
      </c>
      <c r="G352" s="104"/>
      <c r="H352" s="104">
        <v>228.7</v>
      </c>
    </row>
    <row r="353" spans="1:8" ht="19.899999999999999" customHeight="1" x14ac:dyDescent="0.2">
      <c r="A353" s="109" t="s">
        <v>554</v>
      </c>
      <c r="B353" s="110" t="s">
        <v>78</v>
      </c>
      <c r="C353" s="110" t="s">
        <v>45</v>
      </c>
      <c r="D353" s="110" t="s">
        <v>553</v>
      </c>
      <c r="E353" s="110">
        <v>612</v>
      </c>
      <c r="F353" s="104">
        <v>228.7</v>
      </c>
      <c r="G353" s="104"/>
      <c r="H353" s="104">
        <v>228.7</v>
      </c>
    </row>
    <row r="354" spans="1:8" ht="21" x14ac:dyDescent="0.2">
      <c r="A354" s="99" t="s">
        <v>100</v>
      </c>
      <c r="B354" s="101" t="s">
        <v>78</v>
      </c>
      <c r="C354" s="101" t="s">
        <v>73</v>
      </c>
      <c r="D354" s="101" t="s">
        <v>43</v>
      </c>
      <c r="E354" s="101" t="s">
        <v>44</v>
      </c>
      <c r="F354" s="100">
        <f>F358+F355+F367</f>
        <v>8903.7000000000007</v>
      </c>
      <c r="G354" s="100">
        <f>G358+G355+G367</f>
        <v>3988.9</v>
      </c>
      <c r="H354" s="100">
        <f>H358+H355+H367</f>
        <v>12892.599999999999</v>
      </c>
    </row>
    <row r="355" spans="1:8" ht="25.15" customHeight="1" x14ac:dyDescent="0.2">
      <c r="A355" s="102" t="s">
        <v>329</v>
      </c>
      <c r="B355" s="103" t="s">
        <v>78</v>
      </c>
      <c r="C355" s="103" t="s">
        <v>73</v>
      </c>
      <c r="D355" s="110" t="s">
        <v>403</v>
      </c>
      <c r="E355" s="103" t="s">
        <v>44</v>
      </c>
      <c r="F355" s="105">
        <f t="shared" ref="F355:H356" si="66">F356</f>
        <v>525.79999999999995</v>
      </c>
      <c r="G355" s="105">
        <f t="shared" si="66"/>
        <v>0</v>
      </c>
      <c r="H355" s="105">
        <f t="shared" si="66"/>
        <v>525.79999999999995</v>
      </c>
    </row>
    <row r="356" spans="1:8" ht="41.45" customHeight="1" x14ac:dyDescent="0.2">
      <c r="A356" s="102" t="s">
        <v>99</v>
      </c>
      <c r="B356" s="103" t="s">
        <v>78</v>
      </c>
      <c r="C356" s="103" t="s">
        <v>73</v>
      </c>
      <c r="D356" s="110" t="s">
        <v>403</v>
      </c>
      <c r="E356" s="103" t="s">
        <v>139</v>
      </c>
      <c r="F356" s="105">
        <f t="shared" si="66"/>
        <v>525.79999999999995</v>
      </c>
      <c r="G356" s="105">
        <f t="shared" si="66"/>
        <v>0</v>
      </c>
      <c r="H356" s="105">
        <f t="shared" si="66"/>
        <v>525.79999999999995</v>
      </c>
    </row>
    <row r="357" spans="1:8" ht="22.5" x14ac:dyDescent="0.2">
      <c r="A357" s="102" t="s">
        <v>140</v>
      </c>
      <c r="B357" s="103" t="s">
        <v>78</v>
      </c>
      <c r="C357" s="103" t="s">
        <v>73</v>
      </c>
      <c r="D357" s="110" t="s">
        <v>403</v>
      </c>
      <c r="E357" s="103" t="s">
        <v>141</v>
      </c>
      <c r="F357" s="105">
        <v>525.79999999999995</v>
      </c>
      <c r="G357" s="105"/>
      <c r="H357" s="105">
        <v>525.79999999999995</v>
      </c>
    </row>
    <row r="358" spans="1:8" ht="43.9" customHeight="1" x14ac:dyDescent="0.2">
      <c r="A358" s="109" t="s">
        <v>129</v>
      </c>
      <c r="B358" s="103" t="s">
        <v>78</v>
      </c>
      <c r="C358" s="103" t="s">
        <v>73</v>
      </c>
      <c r="D358" s="110" t="s">
        <v>404</v>
      </c>
      <c r="E358" s="103"/>
      <c r="F358" s="105">
        <f t="shared" ref="F358:H358" si="67">F359+F361+F365</f>
        <v>8177.9000000000005</v>
      </c>
      <c r="G358" s="105">
        <f t="shared" si="67"/>
        <v>3988.9</v>
      </c>
      <c r="H358" s="105">
        <f t="shared" si="67"/>
        <v>12166.8</v>
      </c>
    </row>
    <row r="359" spans="1:8" ht="48" customHeight="1" x14ac:dyDescent="0.2">
      <c r="A359" s="102" t="s">
        <v>99</v>
      </c>
      <c r="B359" s="103" t="s">
        <v>78</v>
      </c>
      <c r="C359" s="103" t="s">
        <v>73</v>
      </c>
      <c r="D359" s="110" t="s">
        <v>404</v>
      </c>
      <c r="E359" s="103">
        <v>100</v>
      </c>
      <c r="F359" s="105">
        <f>F360</f>
        <v>8054.6</v>
      </c>
      <c r="G359" s="105">
        <f>G360</f>
        <v>3988.9</v>
      </c>
      <c r="H359" s="105">
        <f>H360</f>
        <v>12043.5</v>
      </c>
    </row>
    <row r="360" spans="1:8" x14ac:dyDescent="0.2">
      <c r="A360" s="102" t="s">
        <v>316</v>
      </c>
      <c r="B360" s="103" t="s">
        <v>78</v>
      </c>
      <c r="C360" s="103" t="s">
        <v>73</v>
      </c>
      <c r="D360" s="110" t="s">
        <v>404</v>
      </c>
      <c r="E360" s="103">
        <v>110</v>
      </c>
      <c r="F360" s="105">
        <v>8054.6</v>
      </c>
      <c r="G360" s="105">
        <v>3988.9</v>
      </c>
      <c r="H360" s="105">
        <v>12043.5</v>
      </c>
    </row>
    <row r="361" spans="1:8" ht="22.5" x14ac:dyDescent="0.2">
      <c r="A361" s="102" t="s">
        <v>133</v>
      </c>
      <c r="B361" s="103" t="s">
        <v>78</v>
      </c>
      <c r="C361" s="103" t="s">
        <v>73</v>
      </c>
      <c r="D361" s="110" t="s">
        <v>404</v>
      </c>
      <c r="E361" s="103">
        <v>200</v>
      </c>
      <c r="F361" s="105">
        <f>F362</f>
        <v>120</v>
      </c>
      <c r="G361" s="105">
        <f>G362</f>
        <v>-1</v>
      </c>
      <c r="H361" s="105">
        <f>H362</f>
        <v>119</v>
      </c>
    </row>
    <row r="362" spans="1:8" ht="22.5" x14ac:dyDescent="0.2">
      <c r="A362" s="102" t="s">
        <v>185</v>
      </c>
      <c r="B362" s="103" t="s">
        <v>78</v>
      </c>
      <c r="C362" s="103" t="s">
        <v>73</v>
      </c>
      <c r="D362" s="110" t="s">
        <v>404</v>
      </c>
      <c r="E362" s="103">
        <v>240</v>
      </c>
      <c r="F362" s="105">
        <f>F363+F364</f>
        <v>120</v>
      </c>
      <c r="G362" s="105">
        <f>G363+G364</f>
        <v>-1</v>
      </c>
      <c r="H362" s="105">
        <f>H363+H364</f>
        <v>119</v>
      </c>
    </row>
    <row r="363" spans="1:8" ht="22.5" x14ac:dyDescent="0.2">
      <c r="A363" s="102" t="s">
        <v>186</v>
      </c>
      <c r="B363" s="103" t="s">
        <v>78</v>
      </c>
      <c r="C363" s="103" t="s">
        <v>73</v>
      </c>
      <c r="D363" s="110" t="s">
        <v>404</v>
      </c>
      <c r="E363" s="103">
        <v>242</v>
      </c>
      <c r="F363" s="105">
        <v>70</v>
      </c>
      <c r="G363" s="105"/>
      <c r="H363" s="105">
        <v>70</v>
      </c>
    </row>
    <row r="364" spans="1:8" ht="22.5" x14ac:dyDescent="0.2">
      <c r="A364" s="102" t="s">
        <v>187</v>
      </c>
      <c r="B364" s="103" t="s">
        <v>78</v>
      </c>
      <c r="C364" s="103" t="s">
        <v>73</v>
      </c>
      <c r="D364" s="110" t="s">
        <v>404</v>
      </c>
      <c r="E364" s="103">
        <v>244</v>
      </c>
      <c r="F364" s="105">
        <v>50</v>
      </c>
      <c r="G364" s="105">
        <v>-1</v>
      </c>
      <c r="H364" s="105">
        <v>49</v>
      </c>
    </row>
    <row r="365" spans="1:8" x14ac:dyDescent="0.2">
      <c r="A365" s="102" t="s">
        <v>142</v>
      </c>
      <c r="B365" s="103" t="s">
        <v>78</v>
      </c>
      <c r="C365" s="103" t="s">
        <v>73</v>
      </c>
      <c r="D365" s="110" t="s">
        <v>404</v>
      </c>
      <c r="E365" s="103">
        <v>800</v>
      </c>
      <c r="F365" s="105">
        <f>F366</f>
        <v>3.3</v>
      </c>
      <c r="G365" s="105">
        <f>G366</f>
        <v>1</v>
      </c>
      <c r="H365" s="105">
        <f>H366</f>
        <v>4.3</v>
      </c>
    </row>
    <row r="366" spans="1:8" ht="33.75" x14ac:dyDescent="0.2">
      <c r="A366" s="102" t="s">
        <v>188</v>
      </c>
      <c r="B366" s="103" t="s">
        <v>78</v>
      </c>
      <c r="C366" s="103" t="s">
        <v>73</v>
      </c>
      <c r="D366" s="110" t="s">
        <v>404</v>
      </c>
      <c r="E366" s="103">
        <v>850</v>
      </c>
      <c r="F366" s="105">
        <v>3.3</v>
      </c>
      <c r="G366" s="105">
        <v>1</v>
      </c>
      <c r="H366" s="105">
        <v>4.3</v>
      </c>
    </row>
    <row r="367" spans="1:8" x14ac:dyDescent="0.2">
      <c r="A367" s="109" t="s">
        <v>544</v>
      </c>
      <c r="B367" s="103" t="s">
        <v>78</v>
      </c>
      <c r="C367" s="103" t="s">
        <v>73</v>
      </c>
      <c r="D367" s="110" t="s">
        <v>372</v>
      </c>
      <c r="E367" s="107"/>
      <c r="F367" s="105">
        <v>200</v>
      </c>
      <c r="G367" s="105"/>
      <c r="H367" s="105">
        <v>200</v>
      </c>
    </row>
    <row r="368" spans="1:8" ht="22.5" x14ac:dyDescent="0.2">
      <c r="A368" s="109" t="s">
        <v>459</v>
      </c>
      <c r="B368" s="103" t="s">
        <v>78</v>
      </c>
      <c r="C368" s="103" t="s">
        <v>73</v>
      </c>
      <c r="D368" s="110" t="s">
        <v>372</v>
      </c>
      <c r="E368" s="103">
        <v>200</v>
      </c>
      <c r="F368" s="105">
        <v>200</v>
      </c>
      <c r="G368" s="105"/>
      <c r="H368" s="105">
        <v>200</v>
      </c>
    </row>
    <row r="369" spans="1:8" ht="22.5" x14ac:dyDescent="0.2">
      <c r="A369" s="109" t="s">
        <v>460</v>
      </c>
      <c r="B369" s="103" t="s">
        <v>78</v>
      </c>
      <c r="C369" s="103" t="s">
        <v>73</v>
      </c>
      <c r="D369" s="110" t="s">
        <v>372</v>
      </c>
      <c r="E369" s="103">
        <v>240</v>
      </c>
      <c r="F369" s="105">
        <v>200</v>
      </c>
      <c r="G369" s="105"/>
      <c r="H369" s="105">
        <v>200</v>
      </c>
    </row>
    <row r="370" spans="1:8" ht="22.5" x14ac:dyDescent="0.2">
      <c r="A370" s="109" t="s">
        <v>461</v>
      </c>
      <c r="B370" s="103" t="s">
        <v>78</v>
      </c>
      <c r="C370" s="103" t="s">
        <v>73</v>
      </c>
      <c r="D370" s="110" t="s">
        <v>372</v>
      </c>
      <c r="E370" s="103">
        <v>244</v>
      </c>
      <c r="F370" s="105">
        <v>200</v>
      </c>
      <c r="G370" s="105"/>
      <c r="H370" s="105">
        <v>200</v>
      </c>
    </row>
    <row r="371" spans="1:8" x14ac:dyDescent="0.2">
      <c r="A371" s="99" t="s">
        <v>216</v>
      </c>
      <c r="B371" s="101" t="s">
        <v>74</v>
      </c>
      <c r="C371" s="101" t="s">
        <v>42</v>
      </c>
      <c r="D371" s="101" t="s">
        <v>43</v>
      </c>
      <c r="E371" s="101" t="s">
        <v>44</v>
      </c>
      <c r="F371" s="100">
        <f>F372+F397+F408</f>
        <v>51835.4</v>
      </c>
      <c r="G371" s="100">
        <f>G372+G397+G408</f>
        <v>311</v>
      </c>
      <c r="H371" s="100">
        <f>H372+H397+H408</f>
        <v>52146.400000000001</v>
      </c>
    </row>
    <row r="372" spans="1:8" x14ac:dyDescent="0.2">
      <c r="A372" s="99" t="s">
        <v>108</v>
      </c>
      <c r="B372" s="101" t="s">
        <v>74</v>
      </c>
      <c r="C372" s="101" t="s">
        <v>47</v>
      </c>
      <c r="D372" s="101" t="s">
        <v>43</v>
      </c>
      <c r="E372" s="101" t="s">
        <v>44</v>
      </c>
      <c r="F372" s="100">
        <f>F373+F377+F381+F385+F389+F393</f>
        <v>43761.5</v>
      </c>
      <c r="G372" s="100">
        <f>G373+G377+G381+G385+G389+G393</f>
        <v>0</v>
      </c>
      <c r="H372" s="100">
        <f>H373+H377+H381+H385+H389+H393</f>
        <v>43761.5</v>
      </c>
    </row>
    <row r="373" spans="1:8" ht="22.15" customHeight="1" x14ac:dyDescent="0.2">
      <c r="A373" s="102" t="s">
        <v>218</v>
      </c>
      <c r="B373" s="103" t="s">
        <v>74</v>
      </c>
      <c r="C373" s="103" t="s">
        <v>47</v>
      </c>
      <c r="D373" s="110" t="s">
        <v>340</v>
      </c>
      <c r="E373" s="103"/>
      <c r="F373" s="105">
        <f>F374</f>
        <v>114.3</v>
      </c>
      <c r="G373" s="105">
        <f t="shared" ref="G373:G375" si="68">G374</f>
        <v>0</v>
      </c>
      <c r="H373" s="105">
        <f>H374</f>
        <v>114.3</v>
      </c>
    </row>
    <row r="374" spans="1:8" x14ac:dyDescent="0.2">
      <c r="A374" s="102" t="s">
        <v>136</v>
      </c>
      <c r="B374" s="103" t="s">
        <v>74</v>
      </c>
      <c r="C374" s="103" t="s">
        <v>47</v>
      </c>
      <c r="D374" s="110" t="s">
        <v>340</v>
      </c>
      <c r="E374" s="103">
        <v>300</v>
      </c>
      <c r="F374" s="105">
        <f>F375</f>
        <v>114.3</v>
      </c>
      <c r="G374" s="105">
        <f t="shared" si="68"/>
        <v>0</v>
      </c>
      <c r="H374" s="105">
        <f>H375</f>
        <v>114.3</v>
      </c>
    </row>
    <row r="375" spans="1:8" ht="22.5" x14ac:dyDescent="0.2">
      <c r="A375" s="102" t="s">
        <v>138</v>
      </c>
      <c r="B375" s="103" t="s">
        <v>74</v>
      </c>
      <c r="C375" s="103" t="s">
        <v>47</v>
      </c>
      <c r="D375" s="110" t="s">
        <v>340</v>
      </c>
      <c r="E375" s="103">
        <v>310</v>
      </c>
      <c r="F375" s="105">
        <f>F376</f>
        <v>114.3</v>
      </c>
      <c r="G375" s="105">
        <f t="shared" si="68"/>
        <v>0</v>
      </c>
      <c r="H375" s="105">
        <f>H376</f>
        <v>114.3</v>
      </c>
    </row>
    <row r="376" spans="1:8" ht="28.9" customHeight="1" x14ac:dyDescent="0.2">
      <c r="A376" s="109" t="s">
        <v>241</v>
      </c>
      <c r="B376" s="103" t="s">
        <v>74</v>
      </c>
      <c r="C376" s="103" t="s">
        <v>47</v>
      </c>
      <c r="D376" s="163" t="s">
        <v>340</v>
      </c>
      <c r="E376" s="103">
        <v>313</v>
      </c>
      <c r="F376" s="105">
        <v>114.3</v>
      </c>
      <c r="G376" s="105"/>
      <c r="H376" s="105">
        <v>114.3</v>
      </c>
    </row>
    <row r="377" spans="1:8" ht="22.5" x14ac:dyDescent="0.2">
      <c r="A377" s="102" t="s">
        <v>125</v>
      </c>
      <c r="B377" s="103" t="s">
        <v>74</v>
      </c>
      <c r="C377" s="103" t="s">
        <v>47</v>
      </c>
      <c r="D377" s="110" t="s">
        <v>341</v>
      </c>
      <c r="E377" s="103" t="s">
        <v>44</v>
      </c>
      <c r="F377" s="105">
        <f>F378</f>
        <v>2868.3</v>
      </c>
      <c r="G377" s="105">
        <f t="shared" ref="G377:G379" si="69">G378</f>
        <v>0</v>
      </c>
      <c r="H377" s="105">
        <f>H378</f>
        <v>2868.3</v>
      </c>
    </row>
    <row r="378" spans="1:8" x14ac:dyDescent="0.2">
      <c r="A378" s="102" t="s">
        <v>136</v>
      </c>
      <c r="B378" s="103" t="s">
        <v>74</v>
      </c>
      <c r="C378" s="103" t="s">
        <v>47</v>
      </c>
      <c r="D378" s="110" t="s">
        <v>341</v>
      </c>
      <c r="E378" s="103">
        <v>300</v>
      </c>
      <c r="F378" s="105">
        <f>F379</f>
        <v>2868.3</v>
      </c>
      <c r="G378" s="105">
        <f t="shared" si="69"/>
        <v>0</v>
      </c>
      <c r="H378" s="105">
        <f>H379</f>
        <v>2868.3</v>
      </c>
    </row>
    <row r="379" spans="1:8" ht="22.5" x14ac:dyDescent="0.2">
      <c r="A379" s="102" t="s">
        <v>138</v>
      </c>
      <c r="B379" s="103" t="s">
        <v>74</v>
      </c>
      <c r="C379" s="103" t="s">
        <v>47</v>
      </c>
      <c r="D379" s="110" t="s">
        <v>341</v>
      </c>
      <c r="E379" s="103">
        <v>310</v>
      </c>
      <c r="F379" s="105">
        <f>F380</f>
        <v>2868.3</v>
      </c>
      <c r="G379" s="105">
        <f t="shared" si="69"/>
        <v>0</v>
      </c>
      <c r="H379" s="105">
        <f>H380</f>
        <v>2868.3</v>
      </c>
    </row>
    <row r="380" spans="1:8" ht="27" customHeight="1" x14ac:dyDescent="0.2">
      <c r="A380" s="109" t="s">
        <v>241</v>
      </c>
      <c r="B380" s="103" t="s">
        <v>74</v>
      </c>
      <c r="C380" s="103" t="s">
        <v>47</v>
      </c>
      <c r="D380" s="110" t="s">
        <v>341</v>
      </c>
      <c r="E380" s="103">
        <v>313</v>
      </c>
      <c r="F380" s="105">
        <v>2868.3</v>
      </c>
      <c r="G380" s="105"/>
      <c r="H380" s="105">
        <f>G380+F380</f>
        <v>2868.3</v>
      </c>
    </row>
    <row r="381" spans="1:8" ht="24.6" customHeight="1" x14ac:dyDescent="0.2">
      <c r="A381" s="102" t="s">
        <v>219</v>
      </c>
      <c r="B381" s="103" t="s">
        <v>74</v>
      </c>
      <c r="C381" s="103" t="s">
        <v>47</v>
      </c>
      <c r="D381" s="110" t="s">
        <v>343</v>
      </c>
      <c r="E381" s="103"/>
      <c r="F381" s="105">
        <f>F382</f>
        <v>6357.2</v>
      </c>
      <c r="G381" s="105">
        <f t="shared" ref="G381:G383" si="70">G382</f>
        <v>0</v>
      </c>
      <c r="H381" s="105">
        <f>H382</f>
        <v>6357.2</v>
      </c>
    </row>
    <row r="382" spans="1:8" x14ac:dyDescent="0.2">
      <c r="A382" s="102" t="s">
        <v>136</v>
      </c>
      <c r="B382" s="103" t="s">
        <v>74</v>
      </c>
      <c r="C382" s="103" t="s">
        <v>47</v>
      </c>
      <c r="D382" s="110" t="s">
        <v>343</v>
      </c>
      <c r="E382" s="103">
        <v>300</v>
      </c>
      <c r="F382" s="105">
        <f>F383</f>
        <v>6357.2</v>
      </c>
      <c r="G382" s="105">
        <f t="shared" si="70"/>
        <v>0</v>
      </c>
      <c r="H382" s="105">
        <f>H383</f>
        <v>6357.2</v>
      </c>
    </row>
    <row r="383" spans="1:8" ht="22.5" x14ac:dyDescent="0.2">
      <c r="A383" s="102" t="s">
        <v>138</v>
      </c>
      <c r="B383" s="103" t="s">
        <v>74</v>
      </c>
      <c r="C383" s="103" t="s">
        <v>47</v>
      </c>
      <c r="D383" s="110" t="s">
        <v>343</v>
      </c>
      <c r="E383" s="103">
        <v>310</v>
      </c>
      <c r="F383" s="105">
        <f>F384</f>
        <v>6357.2</v>
      </c>
      <c r="G383" s="105">
        <f t="shared" si="70"/>
        <v>0</v>
      </c>
      <c r="H383" s="105">
        <f>H384</f>
        <v>6357.2</v>
      </c>
    </row>
    <row r="384" spans="1:8" ht="25.9" customHeight="1" x14ac:dyDescent="0.2">
      <c r="A384" s="109" t="s">
        <v>241</v>
      </c>
      <c r="B384" s="103" t="s">
        <v>74</v>
      </c>
      <c r="C384" s="103" t="s">
        <v>47</v>
      </c>
      <c r="D384" s="110" t="s">
        <v>343</v>
      </c>
      <c r="E384" s="103">
        <v>313</v>
      </c>
      <c r="F384" s="105">
        <v>6357.2</v>
      </c>
      <c r="G384" s="105"/>
      <c r="H384" s="105">
        <v>6357.2</v>
      </c>
    </row>
    <row r="385" spans="1:8" x14ac:dyDescent="0.2">
      <c r="A385" s="102" t="s">
        <v>220</v>
      </c>
      <c r="B385" s="103" t="s">
        <v>74</v>
      </c>
      <c r="C385" s="103" t="s">
        <v>47</v>
      </c>
      <c r="D385" s="110" t="s">
        <v>343</v>
      </c>
      <c r="E385" s="103" t="s">
        <v>44</v>
      </c>
      <c r="F385" s="105">
        <f>F386</f>
        <v>6357.7</v>
      </c>
      <c r="G385" s="105">
        <f t="shared" ref="G385:G387" si="71">G386</f>
        <v>0</v>
      </c>
      <c r="H385" s="105">
        <f>H386</f>
        <v>6357.7</v>
      </c>
    </row>
    <row r="386" spans="1:8" x14ac:dyDescent="0.2">
      <c r="A386" s="102" t="s">
        <v>136</v>
      </c>
      <c r="B386" s="103" t="s">
        <v>74</v>
      </c>
      <c r="C386" s="103" t="s">
        <v>47</v>
      </c>
      <c r="D386" s="110" t="s">
        <v>343</v>
      </c>
      <c r="E386" s="103">
        <v>300</v>
      </c>
      <c r="F386" s="105">
        <f>F387</f>
        <v>6357.7</v>
      </c>
      <c r="G386" s="105">
        <f t="shared" si="71"/>
        <v>0</v>
      </c>
      <c r="H386" s="105">
        <f>H387</f>
        <v>6357.7</v>
      </c>
    </row>
    <row r="387" spans="1:8" ht="22.5" x14ac:dyDescent="0.2">
      <c r="A387" s="102" t="s">
        <v>138</v>
      </c>
      <c r="B387" s="103" t="s">
        <v>74</v>
      </c>
      <c r="C387" s="103" t="s">
        <v>47</v>
      </c>
      <c r="D387" s="110" t="s">
        <v>343</v>
      </c>
      <c r="E387" s="103">
        <v>310</v>
      </c>
      <c r="F387" s="105">
        <f>F388</f>
        <v>6357.7</v>
      </c>
      <c r="G387" s="105">
        <f t="shared" si="71"/>
        <v>0</v>
      </c>
      <c r="H387" s="105">
        <f>H388</f>
        <v>6357.7</v>
      </c>
    </row>
    <row r="388" spans="1:8" ht="24" customHeight="1" x14ac:dyDescent="0.2">
      <c r="A388" s="109" t="s">
        <v>241</v>
      </c>
      <c r="B388" s="103" t="s">
        <v>74</v>
      </c>
      <c r="C388" s="103" t="s">
        <v>47</v>
      </c>
      <c r="D388" s="110" t="s">
        <v>343</v>
      </c>
      <c r="E388" s="103">
        <v>313</v>
      </c>
      <c r="F388" s="105">
        <v>6357.7</v>
      </c>
      <c r="G388" s="105"/>
      <c r="H388" s="105">
        <v>6357.7</v>
      </c>
    </row>
    <row r="389" spans="1:8" ht="22.5" x14ac:dyDescent="0.2">
      <c r="A389" s="102" t="s">
        <v>221</v>
      </c>
      <c r="B389" s="103" t="s">
        <v>74</v>
      </c>
      <c r="C389" s="103" t="s">
        <v>47</v>
      </c>
      <c r="D389" s="110" t="s">
        <v>344</v>
      </c>
      <c r="E389" s="103" t="s">
        <v>44</v>
      </c>
      <c r="F389" s="105">
        <f>F390</f>
        <v>3227.3</v>
      </c>
      <c r="G389" s="105">
        <f t="shared" ref="G389:G391" si="72">G390</f>
        <v>0</v>
      </c>
      <c r="H389" s="105">
        <f>H390</f>
        <v>3227.3</v>
      </c>
    </row>
    <row r="390" spans="1:8" x14ac:dyDescent="0.2">
      <c r="A390" s="102" t="s">
        <v>136</v>
      </c>
      <c r="B390" s="103" t="s">
        <v>74</v>
      </c>
      <c r="C390" s="103" t="s">
        <v>47</v>
      </c>
      <c r="D390" s="110" t="s">
        <v>344</v>
      </c>
      <c r="E390" s="103">
        <v>300</v>
      </c>
      <c r="F390" s="105">
        <f>F391</f>
        <v>3227.3</v>
      </c>
      <c r="G390" s="105">
        <f t="shared" si="72"/>
        <v>0</v>
      </c>
      <c r="H390" s="105">
        <f>H391</f>
        <v>3227.3</v>
      </c>
    </row>
    <row r="391" spans="1:8" ht="22.5" x14ac:dyDescent="0.2">
      <c r="A391" s="102" t="s">
        <v>138</v>
      </c>
      <c r="B391" s="103" t="s">
        <v>74</v>
      </c>
      <c r="C391" s="103" t="s">
        <v>47</v>
      </c>
      <c r="D391" s="110" t="s">
        <v>344</v>
      </c>
      <c r="E391" s="103">
        <v>310</v>
      </c>
      <c r="F391" s="105">
        <f>F392</f>
        <v>3227.3</v>
      </c>
      <c r="G391" s="105">
        <f t="shared" si="72"/>
        <v>0</v>
      </c>
      <c r="H391" s="105">
        <f>H392</f>
        <v>3227.3</v>
      </c>
    </row>
    <row r="392" spans="1:8" ht="24" customHeight="1" x14ac:dyDescent="0.2">
      <c r="A392" s="109" t="s">
        <v>241</v>
      </c>
      <c r="B392" s="103" t="s">
        <v>74</v>
      </c>
      <c r="C392" s="103" t="s">
        <v>47</v>
      </c>
      <c r="D392" s="110" t="s">
        <v>344</v>
      </c>
      <c r="E392" s="103">
        <v>313</v>
      </c>
      <c r="F392" s="105">
        <v>3227.3</v>
      </c>
      <c r="G392" s="105"/>
      <c r="H392" s="105">
        <v>3227.3</v>
      </c>
    </row>
    <row r="393" spans="1:8" ht="47.45" customHeight="1" x14ac:dyDescent="0.2">
      <c r="A393" s="109" t="s">
        <v>282</v>
      </c>
      <c r="B393" s="103" t="s">
        <v>74</v>
      </c>
      <c r="C393" s="103" t="s">
        <v>47</v>
      </c>
      <c r="D393" s="110" t="s">
        <v>345</v>
      </c>
      <c r="E393" s="103"/>
      <c r="F393" s="105">
        <f>F394</f>
        <v>24836.7</v>
      </c>
      <c r="G393" s="105">
        <f t="shared" ref="G393:G395" si="73">G394</f>
        <v>0</v>
      </c>
      <c r="H393" s="105">
        <f>H394</f>
        <v>24836.7</v>
      </c>
    </row>
    <row r="394" spans="1:8" x14ac:dyDescent="0.2">
      <c r="A394" s="102" t="s">
        <v>136</v>
      </c>
      <c r="B394" s="103" t="s">
        <v>74</v>
      </c>
      <c r="C394" s="103" t="s">
        <v>47</v>
      </c>
      <c r="D394" s="110" t="s">
        <v>345</v>
      </c>
      <c r="E394" s="103">
        <v>300</v>
      </c>
      <c r="F394" s="105">
        <f>F395</f>
        <v>24836.7</v>
      </c>
      <c r="G394" s="105">
        <f t="shared" si="73"/>
        <v>0</v>
      </c>
      <c r="H394" s="105">
        <f>H395</f>
        <v>24836.7</v>
      </c>
    </row>
    <row r="395" spans="1:8" ht="22.5" x14ac:dyDescent="0.2">
      <c r="A395" s="102" t="s">
        <v>138</v>
      </c>
      <c r="B395" s="103" t="s">
        <v>74</v>
      </c>
      <c r="C395" s="103" t="s">
        <v>47</v>
      </c>
      <c r="D395" s="110" t="s">
        <v>345</v>
      </c>
      <c r="E395" s="103">
        <v>310</v>
      </c>
      <c r="F395" s="105">
        <f>F396</f>
        <v>24836.7</v>
      </c>
      <c r="G395" s="105">
        <f t="shared" si="73"/>
        <v>0</v>
      </c>
      <c r="H395" s="105">
        <f>H396</f>
        <v>24836.7</v>
      </c>
    </row>
    <row r="396" spans="1:8" ht="24.6" customHeight="1" x14ac:dyDescent="0.2">
      <c r="A396" s="109" t="s">
        <v>241</v>
      </c>
      <c r="B396" s="103" t="s">
        <v>74</v>
      </c>
      <c r="C396" s="103" t="s">
        <v>47</v>
      </c>
      <c r="D396" s="110" t="s">
        <v>345</v>
      </c>
      <c r="E396" s="103">
        <v>313</v>
      </c>
      <c r="F396" s="105">
        <v>24836.7</v>
      </c>
      <c r="G396" s="105"/>
      <c r="H396" s="105">
        <v>24836.7</v>
      </c>
    </row>
    <row r="397" spans="1:8" ht="15.6" customHeight="1" x14ac:dyDescent="0.2">
      <c r="A397" s="99" t="s">
        <v>69</v>
      </c>
      <c r="B397" s="101" t="s">
        <v>74</v>
      </c>
      <c r="C397" s="101" t="s">
        <v>73</v>
      </c>
      <c r="D397" s="101" t="s">
        <v>43</v>
      </c>
      <c r="E397" s="101" t="s">
        <v>44</v>
      </c>
      <c r="F397" s="100">
        <f>F407+F398</f>
        <v>4415</v>
      </c>
      <c r="G397" s="100">
        <f>G407+G398</f>
        <v>0</v>
      </c>
      <c r="H397" s="100">
        <f>H407+H398</f>
        <v>4415</v>
      </c>
    </row>
    <row r="398" spans="1:8" ht="46.9" customHeight="1" x14ac:dyDescent="0.2">
      <c r="A398" s="109" t="s">
        <v>530</v>
      </c>
      <c r="B398" s="103" t="s">
        <v>74</v>
      </c>
      <c r="C398" s="103" t="s">
        <v>73</v>
      </c>
      <c r="D398" s="110" t="s">
        <v>526</v>
      </c>
      <c r="E398" s="110"/>
      <c r="F398" s="104">
        <v>1890.4</v>
      </c>
      <c r="G398" s="104"/>
      <c r="H398" s="104">
        <v>1890.4</v>
      </c>
    </row>
    <row r="399" spans="1:8" ht="15.6" customHeight="1" x14ac:dyDescent="0.2">
      <c r="A399" s="102" t="s">
        <v>136</v>
      </c>
      <c r="B399" s="103" t="s">
        <v>74</v>
      </c>
      <c r="C399" s="103" t="s">
        <v>73</v>
      </c>
      <c r="D399" s="110" t="s">
        <v>526</v>
      </c>
      <c r="E399" s="110"/>
      <c r="F399" s="104">
        <v>1890.4</v>
      </c>
      <c r="G399" s="104"/>
      <c r="H399" s="104">
        <v>1890.4</v>
      </c>
    </row>
    <row r="400" spans="1:8" ht="15.6" customHeight="1" x14ac:dyDescent="0.2">
      <c r="A400" s="102" t="s">
        <v>138</v>
      </c>
      <c r="B400" s="103" t="s">
        <v>74</v>
      </c>
      <c r="C400" s="103" t="s">
        <v>73</v>
      </c>
      <c r="D400" s="110" t="s">
        <v>526</v>
      </c>
      <c r="E400" s="110">
        <v>300</v>
      </c>
      <c r="F400" s="104">
        <v>1890.4</v>
      </c>
      <c r="G400" s="104"/>
      <c r="H400" s="104">
        <v>1890.4</v>
      </c>
    </row>
    <row r="401" spans="1:8" ht="22.9" customHeight="1" x14ac:dyDescent="0.2">
      <c r="A401" s="102" t="s">
        <v>217</v>
      </c>
      <c r="B401" s="103" t="s">
        <v>74</v>
      </c>
      <c r="C401" s="103" t="s">
        <v>73</v>
      </c>
      <c r="D401" s="110" t="s">
        <v>526</v>
      </c>
      <c r="E401" s="110">
        <v>310</v>
      </c>
      <c r="F401" s="104">
        <v>1890.4</v>
      </c>
      <c r="G401" s="104"/>
      <c r="H401" s="104">
        <v>1890.4</v>
      </c>
    </row>
    <row r="402" spans="1:8" ht="22.15" customHeight="1" x14ac:dyDescent="0.2">
      <c r="A402" s="109" t="s">
        <v>241</v>
      </c>
      <c r="B402" s="103" t="s">
        <v>74</v>
      </c>
      <c r="C402" s="103" t="s">
        <v>73</v>
      </c>
      <c r="D402" s="110" t="s">
        <v>526</v>
      </c>
      <c r="E402" s="110">
        <v>313</v>
      </c>
      <c r="F402" s="104">
        <v>1890.4</v>
      </c>
      <c r="G402" s="104"/>
      <c r="H402" s="104">
        <v>1890.4</v>
      </c>
    </row>
    <row r="403" spans="1:8" ht="45" customHeight="1" x14ac:dyDescent="0.2">
      <c r="A403" s="102" t="s">
        <v>222</v>
      </c>
      <c r="B403" s="103" t="s">
        <v>74</v>
      </c>
      <c r="C403" s="103" t="s">
        <v>73</v>
      </c>
      <c r="D403" s="103" t="s">
        <v>338</v>
      </c>
      <c r="E403" s="103" t="s">
        <v>44</v>
      </c>
      <c r="F403" s="105">
        <f t="shared" ref="F403:H406" si="74">F404</f>
        <v>2524.6</v>
      </c>
      <c r="G403" s="105">
        <f t="shared" si="74"/>
        <v>0</v>
      </c>
      <c r="H403" s="105">
        <f t="shared" si="74"/>
        <v>2524.6</v>
      </c>
    </row>
    <row r="404" spans="1:8" x14ac:dyDescent="0.2">
      <c r="A404" s="102" t="s">
        <v>136</v>
      </c>
      <c r="B404" s="103" t="s">
        <v>74</v>
      </c>
      <c r="C404" s="103" t="s">
        <v>73</v>
      </c>
      <c r="D404" s="103" t="s">
        <v>338</v>
      </c>
      <c r="E404" s="103"/>
      <c r="F404" s="105">
        <f t="shared" si="74"/>
        <v>2524.6</v>
      </c>
      <c r="G404" s="105">
        <f t="shared" si="74"/>
        <v>0</v>
      </c>
      <c r="H404" s="105">
        <f t="shared" si="74"/>
        <v>2524.6</v>
      </c>
    </row>
    <row r="405" spans="1:8" ht="22.5" x14ac:dyDescent="0.2">
      <c r="A405" s="102" t="s">
        <v>138</v>
      </c>
      <c r="B405" s="103" t="s">
        <v>74</v>
      </c>
      <c r="C405" s="103" t="s">
        <v>73</v>
      </c>
      <c r="D405" s="103" t="s">
        <v>338</v>
      </c>
      <c r="E405" s="103">
        <v>300</v>
      </c>
      <c r="F405" s="105">
        <f t="shared" si="74"/>
        <v>2524.6</v>
      </c>
      <c r="G405" s="105">
        <f t="shared" si="74"/>
        <v>0</v>
      </c>
      <c r="H405" s="105">
        <f t="shared" si="74"/>
        <v>2524.6</v>
      </c>
    </row>
    <row r="406" spans="1:8" ht="24.6" customHeight="1" x14ac:dyDescent="0.2">
      <c r="A406" s="102" t="s">
        <v>217</v>
      </c>
      <c r="B406" s="103" t="s">
        <v>74</v>
      </c>
      <c r="C406" s="103" t="s">
        <v>73</v>
      </c>
      <c r="D406" s="103" t="s">
        <v>338</v>
      </c>
      <c r="E406" s="103">
        <v>310</v>
      </c>
      <c r="F406" s="105">
        <f t="shared" si="74"/>
        <v>2524.6</v>
      </c>
      <c r="G406" s="105">
        <f t="shared" si="74"/>
        <v>0</v>
      </c>
      <c r="H406" s="105">
        <f t="shared" si="74"/>
        <v>2524.6</v>
      </c>
    </row>
    <row r="407" spans="1:8" ht="24" customHeight="1" x14ac:dyDescent="0.2">
      <c r="A407" s="109" t="s">
        <v>241</v>
      </c>
      <c r="B407" s="103" t="s">
        <v>74</v>
      </c>
      <c r="C407" s="103" t="s">
        <v>73</v>
      </c>
      <c r="D407" s="110" t="s">
        <v>338</v>
      </c>
      <c r="E407" s="103">
        <v>313</v>
      </c>
      <c r="F407" s="105">
        <v>2524.6</v>
      </c>
      <c r="G407" s="105"/>
      <c r="H407" s="105">
        <v>2524.6</v>
      </c>
    </row>
    <row r="408" spans="1:8" x14ac:dyDescent="0.2">
      <c r="A408" s="99" t="s">
        <v>68</v>
      </c>
      <c r="B408" s="101" t="s">
        <v>74</v>
      </c>
      <c r="C408" s="101" t="s">
        <v>57</v>
      </c>
      <c r="D408" s="101" t="s">
        <v>43</v>
      </c>
      <c r="E408" s="101" t="s">
        <v>44</v>
      </c>
      <c r="F408" s="100">
        <f>F419+F409</f>
        <v>3658.9</v>
      </c>
      <c r="G408" s="100">
        <f>G419+G409</f>
        <v>311</v>
      </c>
      <c r="H408" s="100">
        <f>H419+H409</f>
        <v>3969.9</v>
      </c>
    </row>
    <row r="409" spans="1:8" ht="22.5" x14ac:dyDescent="0.2">
      <c r="A409" s="102" t="s">
        <v>329</v>
      </c>
      <c r="B409" s="103">
        <v>10</v>
      </c>
      <c r="C409" s="103" t="s">
        <v>57</v>
      </c>
      <c r="D409" s="110" t="s">
        <v>405</v>
      </c>
      <c r="E409" s="103" t="s">
        <v>44</v>
      </c>
      <c r="F409" s="104">
        <f>F410+F412</f>
        <v>3363.6</v>
      </c>
      <c r="G409" s="104">
        <f>G410+G412</f>
        <v>311</v>
      </c>
      <c r="H409" s="104">
        <f>H410+H412</f>
        <v>3674.6</v>
      </c>
    </row>
    <row r="410" spans="1:8" ht="45.6" customHeight="1" x14ac:dyDescent="0.2">
      <c r="A410" s="102" t="s">
        <v>99</v>
      </c>
      <c r="B410" s="103">
        <v>10</v>
      </c>
      <c r="C410" s="103" t="s">
        <v>57</v>
      </c>
      <c r="D410" s="110" t="s">
        <v>406</v>
      </c>
      <c r="E410" s="103" t="s">
        <v>139</v>
      </c>
      <c r="F410" s="104">
        <f>F411</f>
        <v>3166.5</v>
      </c>
      <c r="G410" s="104">
        <f>G411</f>
        <v>311</v>
      </c>
      <c r="H410" s="104">
        <f>H411</f>
        <v>3477.5</v>
      </c>
    </row>
    <row r="411" spans="1:8" ht="28.9" customHeight="1" x14ac:dyDescent="0.2">
      <c r="A411" s="102" t="s">
        <v>140</v>
      </c>
      <c r="B411" s="103">
        <v>10</v>
      </c>
      <c r="C411" s="103" t="s">
        <v>57</v>
      </c>
      <c r="D411" s="110" t="s">
        <v>406</v>
      </c>
      <c r="E411" s="103" t="s">
        <v>141</v>
      </c>
      <c r="F411" s="104">
        <v>3166.5</v>
      </c>
      <c r="G411" s="104">
        <v>311</v>
      </c>
      <c r="H411" s="104">
        <v>3477.5</v>
      </c>
    </row>
    <row r="412" spans="1:8" ht="22.5" x14ac:dyDescent="0.2">
      <c r="A412" s="102" t="s">
        <v>328</v>
      </c>
      <c r="B412" s="103">
        <v>10</v>
      </c>
      <c r="C412" s="103" t="s">
        <v>57</v>
      </c>
      <c r="D412" s="110" t="s">
        <v>407</v>
      </c>
      <c r="E412" s="103"/>
      <c r="F412" s="104">
        <f>F413+F417</f>
        <v>197.1</v>
      </c>
      <c r="G412" s="104">
        <f>G413+G417</f>
        <v>0</v>
      </c>
      <c r="H412" s="104">
        <f>H413+H417</f>
        <v>197.1</v>
      </c>
    </row>
    <row r="413" spans="1:8" ht="25.15" customHeight="1" x14ac:dyDescent="0.2">
      <c r="A413" s="102" t="s">
        <v>133</v>
      </c>
      <c r="B413" s="103">
        <v>10</v>
      </c>
      <c r="C413" s="103" t="s">
        <v>57</v>
      </c>
      <c r="D413" s="110" t="s">
        <v>407</v>
      </c>
      <c r="E413" s="103" t="s">
        <v>134</v>
      </c>
      <c r="F413" s="104">
        <f>F414</f>
        <v>191.1</v>
      </c>
      <c r="G413" s="104">
        <f>G414</f>
        <v>0</v>
      </c>
      <c r="H413" s="104">
        <f>H414</f>
        <v>191.1</v>
      </c>
    </row>
    <row r="414" spans="1:8" ht="24.6" customHeight="1" x14ac:dyDescent="0.2">
      <c r="A414" s="102" t="s">
        <v>185</v>
      </c>
      <c r="B414" s="103">
        <v>10</v>
      </c>
      <c r="C414" s="103" t="s">
        <v>57</v>
      </c>
      <c r="D414" s="110" t="s">
        <v>407</v>
      </c>
      <c r="E414" s="103" t="s">
        <v>135</v>
      </c>
      <c r="F414" s="104">
        <f>F415+F416</f>
        <v>191.1</v>
      </c>
      <c r="G414" s="104">
        <f>G415+G416</f>
        <v>0</v>
      </c>
      <c r="H414" s="104">
        <f>H415+H416</f>
        <v>191.1</v>
      </c>
    </row>
    <row r="415" spans="1:8" ht="25.15" customHeight="1" x14ac:dyDescent="0.2">
      <c r="A415" s="102" t="s">
        <v>186</v>
      </c>
      <c r="B415" s="103">
        <v>10</v>
      </c>
      <c r="C415" s="103" t="s">
        <v>57</v>
      </c>
      <c r="D415" s="110" t="s">
        <v>407</v>
      </c>
      <c r="E415" s="103">
        <v>242</v>
      </c>
      <c r="F415" s="104">
        <v>131.5</v>
      </c>
      <c r="G415" s="104"/>
      <c r="H415" s="104">
        <v>131.5</v>
      </c>
    </row>
    <row r="416" spans="1:8" ht="24.6" customHeight="1" x14ac:dyDescent="0.2">
      <c r="A416" s="102" t="s">
        <v>187</v>
      </c>
      <c r="B416" s="103">
        <v>10</v>
      </c>
      <c r="C416" s="103" t="s">
        <v>57</v>
      </c>
      <c r="D416" s="110" t="s">
        <v>407</v>
      </c>
      <c r="E416" s="103" t="s">
        <v>27</v>
      </c>
      <c r="F416" s="104">
        <v>59.6</v>
      </c>
      <c r="G416" s="104"/>
      <c r="H416" s="104">
        <v>59.6</v>
      </c>
    </row>
    <row r="417" spans="1:8" x14ac:dyDescent="0.2">
      <c r="A417" s="102" t="s">
        <v>142</v>
      </c>
      <c r="B417" s="103">
        <v>10</v>
      </c>
      <c r="C417" s="103" t="s">
        <v>57</v>
      </c>
      <c r="D417" s="110" t="s">
        <v>407</v>
      </c>
      <c r="E417" s="103" t="s">
        <v>143</v>
      </c>
      <c r="F417" s="104">
        <f>F418</f>
        <v>6</v>
      </c>
      <c r="G417" s="104">
        <f>G418</f>
        <v>0</v>
      </c>
      <c r="H417" s="104">
        <f>H418</f>
        <v>6</v>
      </c>
    </row>
    <row r="418" spans="1:8" ht="26.45" customHeight="1" x14ac:dyDescent="0.2">
      <c r="A418" s="102" t="s">
        <v>188</v>
      </c>
      <c r="B418" s="103">
        <v>10</v>
      </c>
      <c r="C418" s="103" t="s">
        <v>57</v>
      </c>
      <c r="D418" s="110" t="s">
        <v>407</v>
      </c>
      <c r="E418" s="103" t="s">
        <v>144</v>
      </c>
      <c r="F418" s="104">
        <v>6</v>
      </c>
      <c r="G418" s="104"/>
      <c r="H418" s="104">
        <v>6</v>
      </c>
    </row>
    <row r="419" spans="1:8" ht="24.6" customHeight="1" x14ac:dyDescent="0.2">
      <c r="A419" s="102" t="s">
        <v>109</v>
      </c>
      <c r="B419" s="103" t="s">
        <v>74</v>
      </c>
      <c r="C419" s="103" t="s">
        <v>57</v>
      </c>
      <c r="D419" s="110" t="s">
        <v>346</v>
      </c>
      <c r="E419" s="103" t="s">
        <v>44</v>
      </c>
      <c r="F419" s="105">
        <f t="shared" ref="F419:H420" si="75">F420</f>
        <v>295.3</v>
      </c>
      <c r="G419" s="105">
        <f t="shared" si="75"/>
        <v>0</v>
      </c>
      <c r="H419" s="105">
        <f t="shared" si="75"/>
        <v>295.3</v>
      </c>
    </row>
    <row r="420" spans="1:8" ht="25.9" customHeight="1" x14ac:dyDescent="0.2">
      <c r="A420" s="102" t="s">
        <v>133</v>
      </c>
      <c r="B420" s="103" t="s">
        <v>74</v>
      </c>
      <c r="C420" s="103" t="s">
        <v>57</v>
      </c>
      <c r="D420" s="110" t="s">
        <v>346</v>
      </c>
      <c r="E420" s="103" t="s">
        <v>134</v>
      </c>
      <c r="F420" s="105">
        <f t="shared" si="75"/>
        <v>295.3</v>
      </c>
      <c r="G420" s="105">
        <f t="shared" si="75"/>
        <v>0</v>
      </c>
      <c r="H420" s="105">
        <f t="shared" si="75"/>
        <v>295.3</v>
      </c>
    </row>
    <row r="421" spans="1:8" ht="23.45" customHeight="1" x14ac:dyDescent="0.2">
      <c r="A421" s="102" t="s">
        <v>185</v>
      </c>
      <c r="B421" s="103" t="s">
        <v>74</v>
      </c>
      <c r="C421" s="103" t="s">
        <v>57</v>
      </c>
      <c r="D421" s="110" t="s">
        <v>346</v>
      </c>
      <c r="E421" s="103" t="s">
        <v>135</v>
      </c>
      <c r="F421" s="105">
        <v>295.3</v>
      </c>
      <c r="G421" s="105"/>
      <c r="H421" s="105">
        <v>295.3</v>
      </c>
    </row>
    <row r="422" spans="1:8" ht="16.899999999999999" customHeight="1" x14ac:dyDescent="0.2">
      <c r="A422" s="99" t="s">
        <v>224</v>
      </c>
      <c r="B422" s="101" t="s">
        <v>80</v>
      </c>
      <c r="C422" s="101" t="s">
        <v>42</v>
      </c>
      <c r="D422" s="101" t="s">
        <v>43</v>
      </c>
      <c r="E422" s="101" t="s">
        <v>44</v>
      </c>
      <c r="F422" s="100">
        <f t="shared" ref="F422:H426" si="76">F423</f>
        <v>150</v>
      </c>
      <c r="G422" s="100">
        <f t="shared" si="76"/>
        <v>0</v>
      </c>
      <c r="H422" s="100">
        <f t="shared" si="76"/>
        <v>150</v>
      </c>
    </row>
    <row r="423" spans="1:8" x14ac:dyDescent="0.2">
      <c r="A423" s="99" t="s">
        <v>63</v>
      </c>
      <c r="B423" s="101" t="s">
        <v>80</v>
      </c>
      <c r="C423" s="101" t="s">
        <v>59</v>
      </c>
      <c r="D423" s="107"/>
      <c r="E423" s="101" t="s">
        <v>44</v>
      </c>
      <c r="F423" s="100">
        <f t="shared" si="76"/>
        <v>150</v>
      </c>
      <c r="G423" s="100">
        <f t="shared" si="76"/>
        <v>0</v>
      </c>
      <c r="H423" s="100">
        <f t="shared" si="76"/>
        <v>150</v>
      </c>
    </row>
    <row r="424" spans="1:8" ht="27.6" customHeight="1" x14ac:dyDescent="0.2">
      <c r="A424" s="102" t="s">
        <v>225</v>
      </c>
      <c r="B424" s="103" t="s">
        <v>80</v>
      </c>
      <c r="C424" s="103" t="s">
        <v>59</v>
      </c>
      <c r="D424" s="110" t="s">
        <v>408</v>
      </c>
      <c r="E424" s="103" t="s">
        <v>44</v>
      </c>
      <c r="F424" s="105">
        <f t="shared" si="76"/>
        <v>150</v>
      </c>
      <c r="G424" s="105">
        <f t="shared" si="76"/>
        <v>0</v>
      </c>
      <c r="H424" s="105">
        <f t="shared" si="76"/>
        <v>150</v>
      </c>
    </row>
    <row r="425" spans="1:8" ht="15.6" customHeight="1" x14ac:dyDescent="0.2">
      <c r="A425" s="109" t="s">
        <v>459</v>
      </c>
      <c r="B425" s="103" t="s">
        <v>80</v>
      </c>
      <c r="C425" s="103" t="s">
        <v>59</v>
      </c>
      <c r="D425" s="110" t="s">
        <v>408</v>
      </c>
      <c r="E425" s="103" t="s">
        <v>134</v>
      </c>
      <c r="F425" s="105">
        <f t="shared" si="76"/>
        <v>150</v>
      </c>
      <c r="G425" s="105">
        <f t="shared" si="76"/>
        <v>0</v>
      </c>
      <c r="H425" s="105">
        <f t="shared" si="76"/>
        <v>150</v>
      </c>
    </row>
    <row r="426" spans="1:8" ht="19.149999999999999" customHeight="1" x14ac:dyDescent="0.2">
      <c r="A426" s="109" t="s">
        <v>460</v>
      </c>
      <c r="B426" s="103" t="s">
        <v>80</v>
      </c>
      <c r="C426" s="103" t="s">
        <v>59</v>
      </c>
      <c r="D426" s="110" t="s">
        <v>408</v>
      </c>
      <c r="E426" s="103" t="s">
        <v>135</v>
      </c>
      <c r="F426" s="105">
        <f t="shared" si="76"/>
        <v>150</v>
      </c>
      <c r="G426" s="105">
        <f t="shared" si="76"/>
        <v>0</v>
      </c>
      <c r="H426" s="105">
        <f t="shared" si="76"/>
        <v>150</v>
      </c>
    </row>
    <row r="427" spans="1:8" ht="19.899999999999999" customHeight="1" x14ac:dyDescent="0.2">
      <c r="A427" s="109" t="s">
        <v>461</v>
      </c>
      <c r="B427" s="103" t="s">
        <v>80</v>
      </c>
      <c r="C427" s="103" t="s">
        <v>59</v>
      </c>
      <c r="D427" s="110" t="s">
        <v>408</v>
      </c>
      <c r="E427" s="103" t="s">
        <v>27</v>
      </c>
      <c r="F427" s="105">
        <v>150</v>
      </c>
      <c r="G427" s="105"/>
      <c r="H427" s="105">
        <v>150</v>
      </c>
    </row>
    <row r="428" spans="1:8" ht="21" x14ac:dyDescent="0.2">
      <c r="A428" s="99" t="s">
        <v>226</v>
      </c>
      <c r="B428" s="101" t="s">
        <v>76</v>
      </c>
      <c r="C428" s="101" t="s">
        <v>42</v>
      </c>
      <c r="D428" s="101" t="s">
        <v>43</v>
      </c>
      <c r="E428" s="101" t="s">
        <v>44</v>
      </c>
      <c r="F428" s="100">
        <f t="shared" ref="F428:H432" si="77">F429</f>
        <v>100</v>
      </c>
      <c r="G428" s="100">
        <f t="shared" si="77"/>
        <v>0</v>
      </c>
      <c r="H428" s="100">
        <f t="shared" si="77"/>
        <v>100</v>
      </c>
    </row>
    <row r="429" spans="1:8" ht="21" x14ac:dyDescent="0.2">
      <c r="A429" s="99" t="s">
        <v>227</v>
      </c>
      <c r="B429" s="101" t="s">
        <v>76</v>
      </c>
      <c r="C429" s="101" t="s">
        <v>45</v>
      </c>
      <c r="D429" s="101" t="s">
        <v>43</v>
      </c>
      <c r="E429" s="101" t="s">
        <v>44</v>
      </c>
      <c r="F429" s="100">
        <f t="shared" si="77"/>
        <v>100</v>
      </c>
      <c r="G429" s="100">
        <f t="shared" si="77"/>
        <v>0</v>
      </c>
      <c r="H429" s="100">
        <f t="shared" si="77"/>
        <v>100</v>
      </c>
    </row>
    <row r="430" spans="1:8" x14ac:dyDescent="0.2">
      <c r="A430" s="102" t="s">
        <v>228</v>
      </c>
      <c r="B430" s="103" t="s">
        <v>76</v>
      </c>
      <c r="C430" s="103" t="s">
        <v>45</v>
      </c>
      <c r="D430" s="110" t="s">
        <v>412</v>
      </c>
      <c r="E430" s="103" t="s">
        <v>44</v>
      </c>
      <c r="F430" s="105">
        <f t="shared" si="77"/>
        <v>100</v>
      </c>
      <c r="G430" s="105">
        <f t="shared" si="77"/>
        <v>0</v>
      </c>
      <c r="H430" s="105">
        <f t="shared" si="77"/>
        <v>100</v>
      </c>
    </row>
    <row r="431" spans="1:8" x14ac:dyDescent="0.2">
      <c r="A431" s="102" t="s">
        <v>229</v>
      </c>
      <c r="B431" s="103" t="s">
        <v>76</v>
      </c>
      <c r="C431" s="103" t="s">
        <v>45</v>
      </c>
      <c r="D431" s="110" t="s">
        <v>412</v>
      </c>
      <c r="E431" s="103" t="s">
        <v>44</v>
      </c>
      <c r="F431" s="105">
        <f t="shared" si="77"/>
        <v>100</v>
      </c>
      <c r="G431" s="105">
        <f t="shared" si="77"/>
        <v>0</v>
      </c>
      <c r="H431" s="105">
        <f t="shared" si="77"/>
        <v>100</v>
      </c>
    </row>
    <row r="432" spans="1:8" ht="22.5" x14ac:dyDescent="0.2">
      <c r="A432" s="102" t="s">
        <v>145</v>
      </c>
      <c r="B432" s="103" t="s">
        <v>76</v>
      </c>
      <c r="C432" s="103" t="s">
        <v>45</v>
      </c>
      <c r="D432" s="110" t="s">
        <v>412</v>
      </c>
      <c r="E432" s="103" t="s">
        <v>146</v>
      </c>
      <c r="F432" s="105">
        <f t="shared" si="77"/>
        <v>100</v>
      </c>
      <c r="G432" s="105">
        <f t="shared" si="77"/>
        <v>0</v>
      </c>
      <c r="H432" s="105">
        <f t="shared" si="77"/>
        <v>100</v>
      </c>
    </row>
    <row r="433" spans="1:8" ht="24.6" customHeight="1" x14ac:dyDescent="0.2">
      <c r="A433" s="102" t="s">
        <v>230</v>
      </c>
      <c r="B433" s="103" t="s">
        <v>76</v>
      </c>
      <c r="C433" s="103" t="s">
        <v>45</v>
      </c>
      <c r="D433" s="110" t="s">
        <v>412</v>
      </c>
      <c r="E433" s="103" t="s">
        <v>104</v>
      </c>
      <c r="F433" s="105">
        <v>100</v>
      </c>
      <c r="G433" s="105"/>
      <c r="H433" s="105">
        <v>100</v>
      </c>
    </row>
    <row r="434" spans="1:8" ht="31.5" x14ac:dyDescent="0.2">
      <c r="A434" s="99" t="s">
        <v>231</v>
      </c>
      <c r="B434" s="101" t="s">
        <v>96</v>
      </c>
      <c r="C434" s="101" t="s">
        <v>42</v>
      </c>
      <c r="D434" s="101" t="s">
        <v>43</v>
      </c>
      <c r="E434" s="101" t="s">
        <v>44</v>
      </c>
      <c r="F434" s="100">
        <f t="shared" ref="F434:H437" si="78">F435</f>
        <v>11948</v>
      </c>
      <c r="G434" s="100">
        <f t="shared" si="78"/>
        <v>2506.3000000000002</v>
      </c>
      <c r="H434" s="100">
        <f t="shared" si="78"/>
        <v>14454.3</v>
      </c>
    </row>
    <row r="435" spans="1:8" ht="31.9" customHeight="1" x14ac:dyDescent="0.2">
      <c r="A435" s="99" t="s">
        <v>112</v>
      </c>
      <c r="B435" s="101" t="s">
        <v>96</v>
      </c>
      <c r="C435" s="101" t="s">
        <v>45</v>
      </c>
      <c r="D435" s="101" t="s">
        <v>43</v>
      </c>
      <c r="E435" s="101" t="s">
        <v>44</v>
      </c>
      <c r="F435" s="100">
        <f t="shared" si="78"/>
        <v>11948</v>
      </c>
      <c r="G435" s="100">
        <f t="shared" si="78"/>
        <v>2506.3000000000002</v>
      </c>
      <c r="H435" s="100">
        <f t="shared" si="78"/>
        <v>14454.3</v>
      </c>
    </row>
    <row r="436" spans="1:8" ht="15.6" customHeight="1" x14ac:dyDescent="0.2">
      <c r="A436" s="102" t="s">
        <v>232</v>
      </c>
      <c r="B436" s="103" t="s">
        <v>96</v>
      </c>
      <c r="C436" s="103" t="s">
        <v>45</v>
      </c>
      <c r="D436" s="110" t="s">
        <v>413</v>
      </c>
      <c r="E436" s="103" t="s">
        <v>44</v>
      </c>
      <c r="F436" s="104">
        <f t="shared" si="78"/>
        <v>11948</v>
      </c>
      <c r="G436" s="104">
        <f t="shared" si="78"/>
        <v>2506.3000000000002</v>
      </c>
      <c r="H436" s="104">
        <f t="shared" si="78"/>
        <v>14454.3</v>
      </c>
    </row>
    <row r="437" spans="1:8" ht="25.9" customHeight="1" x14ac:dyDescent="0.2">
      <c r="A437" s="102" t="s">
        <v>233</v>
      </c>
      <c r="B437" s="103" t="s">
        <v>96</v>
      </c>
      <c r="C437" s="103" t="s">
        <v>45</v>
      </c>
      <c r="D437" s="110" t="s">
        <v>413</v>
      </c>
      <c r="E437" s="103" t="s">
        <v>105</v>
      </c>
      <c r="F437" s="104">
        <f t="shared" si="78"/>
        <v>11948</v>
      </c>
      <c r="G437" s="104">
        <f t="shared" si="78"/>
        <v>2506.3000000000002</v>
      </c>
      <c r="H437" s="104">
        <f t="shared" si="78"/>
        <v>14454.3</v>
      </c>
    </row>
    <row r="438" spans="1:8" ht="39" customHeight="1" x14ac:dyDescent="0.2">
      <c r="A438" s="102" t="s">
        <v>234</v>
      </c>
      <c r="B438" s="103" t="s">
        <v>96</v>
      </c>
      <c r="C438" s="103" t="s">
        <v>45</v>
      </c>
      <c r="D438" s="110" t="s">
        <v>413</v>
      </c>
      <c r="E438" s="103" t="s">
        <v>106</v>
      </c>
      <c r="F438" s="104">
        <v>11948</v>
      </c>
      <c r="G438" s="104">
        <v>2506.3000000000002</v>
      </c>
      <c r="H438" s="104">
        <v>14454.3</v>
      </c>
    </row>
    <row r="439" spans="1:8" ht="12.75" hidden="1" customHeight="1" x14ac:dyDescent="0.2">
      <c r="A439" s="109"/>
      <c r="B439" s="103"/>
      <c r="C439" s="103"/>
      <c r="D439" s="103"/>
      <c r="E439" s="103"/>
      <c r="F439" s="103"/>
      <c r="G439" s="103"/>
      <c r="H439" s="104"/>
    </row>
    <row r="440" spans="1:8" ht="12.75" hidden="1" customHeight="1" x14ac:dyDescent="0.2">
      <c r="A440" s="109"/>
      <c r="B440" s="103"/>
      <c r="C440" s="103"/>
      <c r="D440" s="110"/>
      <c r="E440" s="103"/>
      <c r="F440" s="103"/>
      <c r="G440" s="103"/>
      <c r="H440" s="104"/>
    </row>
    <row r="441" spans="1:8" ht="12.75" hidden="1" customHeight="1" x14ac:dyDescent="0.2">
      <c r="A441" s="109"/>
      <c r="B441" s="103"/>
      <c r="C441" s="103"/>
      <c r="D441" s="110"/>
      <c r="E441" s="103"/>
      <c r="F441" s="103"/>
      <c r="G441" s="103"/>
      <c r="H441" s="104"/>
    </row>
    <row r="442" spans="1:8" ht="12.75" hidden="1" customHeight="1" x14ac:dyDescent="0.2">
      <c r="A442" s="116"/>
      <c r="B442" s="103"/>
      <c r="C442" s="110"/>
      <c r="D442" s="103"/>
      <c r="H442" s="104"/>
    </row>
    <row r="443" spans="1:8" ht="12.75" hidden="1" customHeight="1" x14ac:dyDescent="0.2">
      <c r="A443" s="116"/>
      <c r="B443" s="103"/>
      <c r="C443" s="110"/>
      <c r="D443" s="103"/>
      <c r="H443" s="104"/>
    </row>
    <row r="444" spans="1:8" ht="12.75" hidden="1" customHeight="1" x14ac:dyDescent="0.2">
      <c r="A444" s="116"/>
      <c r="B444" s="103"/>
      <c r="C444" s="110"/>
      <c r="D444" s="103"/>
      <c r="H444" s="104"/>
    </row>
  </sheetData>
  <mergeCells count="13">
    <mergeCell ref="F10:F11"/>
    <mergeCell ref="G10:G11"/>
    <mergeCell ref="H10:H11"/>
    <mergeCell ref="E1:H1"/>
    <mergeCell ref="B2:H2"/>
    <mergeCell ref="A4:H4"/>
    <mergeCell ref="A5:H5"/>
    <mergeCell ref="A8:H8"/>
    <mergeCell ref="A10:A11"/>
    <mergeCell ref="B10:B11"/>
    <mergeCell ref="C10:C11"/>
    <mergeCell ref="D10:D11"/>
    <mergeCell ref="E10:E11"/>
  </mergeCells>
  <pageMargins left="0.59055118110236227" right="0.6692913385826772" top="0.15748031496062992" bottom="0.15748031496062992" header="0" footer="0"/>
  <pageSetup paperSize="9" scale="91" fitToHeight="0" orientation="portrait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9"/>
  <sheetViews>
    <sheetView tabSelected="1" zoomScale="115" zoomScaleNormal="100" zoomScaleSheetLayoutView="115" workbookViewId="0">
      <selection activeCell="A39" sqref="A39:F39"/>
    </sheetView>
  </sheetViews>
  <sheetFormatPr defaultRowHeight="12.75" x14ac:dyDescent="0.2"/>
  <cols>
    <col min="1" max="1" width="33.140625" customWidth="1"/>
    <col min="2" max="2" width="4.7109375" customWidth="1"/>
    <col min="3" max="4" width="3.7109375" customWidth="1"/>
    <col min="5" max="5" width="10.7109375" customWidth="1"/>
    <col min="6" max="6" width="4.7109375" customWidth="1"/>
    <col min="7" max="7" width="12.28515625" customWidth="1"/>
    <col min="8" max="8" width="12" customWidth="1"/>
    <col min="9" max="9" width="12.28515625" customWidth="1"/>
  </cols>
  <sheetData>
    <row r="1" spans="1:12" ht="12.75" customHeight="1" x14ac:dyDescent="0.2">
      <c r="A1" s="95"/>
      <c r="B1" s="95"/>
      <c r="C1" s="274" t="s">
        <v>484</v>
      </c>
      <c r="D1" s="274"/>
      <c r="E1" s="274"/>
      <c r="F1" s="274"/>
      <c r="G1" s="274"/>
      <c r="H1" s="274"/>
      <c r="I1" s="274"/>
    </row>
    <row r="2" spans="1:12" ht="12.75" customHeight="1" x14ac:dyDescent="0.2">
      <c r="A2" s="95"/>
      <c r="B2" s="95"/>
      <c r="C2" s="270" t="s">
        <v>483</v>
      </c>
      <c r="D2" s="270"/>
      <c r="E2" s="270"/>
      <c r="F2" s="270"/>
      <c r="G2" s="270"/>
      <c r="H2" s="270"/>
      <c r="I2" s="270"/>
    </row>
    <row r="3" spans="1:12" ht="12.75" customHeight="1" x14ac:dyDescent="0.2">
      <c r="A3" s="95"/>
      <c r="B3" s="95"/>
      <c r="C3" s="187"/>
      <c r="D3" s="187"/>
      <c r="E3" s="187"/>
      <c r="F3" s="187"/>
      <c r="G3" s="187"/>
      <c r="H3" s="187"/>
      <c r="I3" s="119" t="s">
        <v>476</v>
      </c>
    </row>
    <row r="4" spans="1:12" ht="12" customHeight="1" x14ac:dyDescent="0.2">
      <c r="A4" s="270" t="s">
        <v>511</v>
      </c>
      <c r="B4" s="270"/>
      <c r="C4" s="270"/>
      <c r="D4" s="270"/>
      <c r="E4" s="270"/>
      <c r="F4" s="270"/>
      <c r="G4" s="270"/>
      <c r="H4" s="270"/>
      <c r="I4" s="270"/>
      <c r="J4" s="166"/>
    </row>
    <row r="5" spans="1:12" ht="12.75" customHeight="1" x14ac:dyDescent="0.2">
      <c r="A5" s="270" t="s">
        <v>426</v>
      </c>
      <c r="B5" s="270"/>
      <c r="C5" s="270"/>
      <c r="D5" s="270"/>
      <c r="E5" s="270"/>
      <c r="F5" s="270"/>
      <c r="G5" s="270"/>
      <c r="H5" s="270"/>
      <c r="I5" s="270"/>
      <c r="J5" s="167"/>
    </row>
    <row r="6" spans="1:12" ht="12.75" customHeight="1" x14ac:dyDescent="0.2">
      <c r="A6" s="187"/>
      <c r="B6" s="187"/>
      <c r="C6" s="187"/>
      <c r="D6" s="187"/>
      <c r="E6" s="187"/>
      <c r="F6" s="187"/>
      <c r="G6" s="187"/>
      <c r="H6" s="187"/>
      <c r="I6" s="185" t="s">
        <v>491</v>
      </c>
      <c r="J6" s="167"/>
    </row>
    <row r="7" spans="1:12" ht="12.75" customHeight="1" x14ac:dyDescent="0.2">
      <c r="A7" s="187"/>
      <c r="B7" s="187"/>
      <c r="C7" s="187"/>
      <c r="D7" s="187"/>
      <c r="E7" s="187"/>
      <c r="F7" s="187"/>
      <c r="G7" s="187"/>
      <c r="H7" s="187"/>
      <c r="I7" s="187"/>
      <c r="J7" s="167"/>
    </row>
    <row r="8" spans="1:12" ht="12.75" customHeight="1" x14ac:dyDescent="0.2">
      <c r="A8" s="271" t="s">
        <v>347</v>
      </c>
      <c r="B8" s="271"/>
      <c r="C8" s="271"/>
      <c r="D8" s="271"/>
      <c r="E8" s="271"/>
      <c r="F8" s="271"/>
      <c r="G8" s="271"/>
      <c r="H8" s="271"/>
      <c r="I8" s="271"/>
    </row>
    <row r="9" spans="1:12" ht="30.75" customHeight="1" x14ac:dyDescent="0.2">
      <c r="A9" s="271" t="s">
        <v>488</v>
      </c>
      <c r="B9" s="271"/>
      <c r="C9" s="271"/>
      <c r="D9" s="271"/>
      <c r="E9" s="271"/>
      <c r="F9" s="271"/>
      <c r="G9" s="271"/>
      <c r="H9" s="271"/>
      <c r="I9" s="271"/>
    </row>
    <row r="10" spans="1:12" x14ac:dyDescent="0.2">
      <c r="I10" s="119" t="s">
        <v>35</v>
      </c>
    </row>
    <row r="11" spans="1:12" ht="12.75" customHeight="1" x14ac:dyDescent="0.2">
      <c r="A11" s="272" t="s">
        <v>71</v>
      </c>
      <c r="B11" s="272" t="s">
        <v>36</v>
      </c>
      <c r="C11" s="272" t="s">
        <v>37</v>
      </c>
      <c r="D11" s="272" t="s">
        <v>38</v>
      </c>
      <c r="E11" s="272" t="s">
        <v>39</v>
      </c>
      <c r="F11" s="277" t="s">
        <v>40</v>
      </c>
      <c r="G11" s="279" t="s">
        <v>513</v>
      </c>
      <c r="H11" s="279" t="s">
        <v>515</v>
      </c>
      <c r="I11" s="275" t="s">
        <v>414</v>
      </c>
    </row>
    <row r="12" spans="1:12" ht="50.1" customHeight="1" x14ac:dyDescent="0.2">
      <c r="A12" s="273"/>
      <c r="B12" s="273"/>
      <c r="C12" s="273"/>
      <c r="D12" s="273"/>
      <c r="E12" s="273"/>
      <c r="F12" s="278"/>
      <c r="G12" s="280"/>
      <c r="H12" s="280"/>
      <c r="I12" s="276"/>
    </row>
    <row r="13" spans="1:12" ht="15.75" x14ac:dyDescent="0.2">
      <c r="A13" s="111" t="s">
        <v>41</v>
      </c>
      <c r="B13" s="112"/>
      <c r="C13" s="112"/>
      <c r="D13" s="112"/>
      <c r="E13" s="112"/>
      <c r="F13" s="112"/>
      <c r="G13" s="190">
        <f>G15+G39+G282+G385+G431+G316</f>
        <v>483165.6</v>
      </c>
      <c r="H13" s="190">
        <f>H15+H39+H282+H385+H431+H316</f>
        <v>27714</v>
      </c>
      <c r="I13" s="190">
        <f>I15+I39+I282+I385+I431+I316</f>
        <v>510879.55</v>
      </c>
    </row>
    <row r="14" spans="1:12" x14ac:dyDescent="0.2">
      <c r="K14" s="95"/>
      <c r="L14" s="95"/>
    </row>
    <row r="15" spans="1:12" ht="28.5" x14ac:dyDescent="0.2">
      <c r="A15" s="113" t="s">
        <v>235</v>
      </c>
      <c r="B15" s="114">
        <v>947</v>
      </c>
      <c r="C15" s="114" t="s">
        <v>42</v>
      </c>
      <c r="D15" s="114" t="s">
        <v>42</v>
      </c>
      <c r="E15" s="114" t="s">
        <v>43</v>
      </c>
      <c r="F15" s="114" t="s">
        <v>44</v>
      </c>
      <c r="G15" s="164">
        <f>G16</f>
        <v>4341.7000000000007</v>
      </c>
      <c r="H15" s="164">
        <f>H16</f>
        <v>80.8</v>
      </c>
      <c r="I15" s="164">
        <f>I16</f>
        <v>4422.5</v>
      </c>
    </row>
    <row r="16" spans="1:12" x14ac:dyDescent="0.2">
      <c r="A16" s="106" t="s">
        <v>184</v>
      </c>
      <c r="B16" s="107">
        <v>947</v>
      </c>
      <c r="C16" s="107" t="s">
        <v>45</v>
      </c>
      <c r="D16" s="107" t="s">
        <v>42</v>
      </c>
      <c r="E16" s="107" t="s">
        <v>43</v>
      </c>
      <c r="F16" s="107" t="s">
        <v>44</v>
      </c>
      <c r="G16" s="108">
        <f>G17+G31</f>
        <v>4341.7000000000007</v>
      </c>
      <c r="H16" s="108">
        <f>H17+H31</f>
        <v>80.8</v>
      </c>
      <c r="I16" s="108">
        <f>I17+I31</f>
        <v>4422.5</v>
      </c>
    </row>
    <row r="17" spans="1:11" ht="45.6" customHeight="1" x14ac:dyDescent="0.2">
      <c r="A17" s="99" t="s">
        <v>46</v>
      </c>
      <c r="B17" s="103">
        <v>947</v>
      </c>
      <c r="C17" s="103" t="s">
        <v>45</v>
      </c>
      <c r="D17" s="103" t="s">
        <v>47</v>
      </c>
      <c r="E17" s="103" t="s">
        <v>43</v>
      </c>
      <c r="F17" s="103" t="s">
        <v>44</v>
      </c>
      <c r="G17" s="105">
        <f>G18+G28</f>
        <v>2405.3000000000002</v>
      </c>
      <c r="H17" s="105">
        <f>H18+H28</f>
        <v>80.8</v>
      </c>
      <c r="I17" s="105">
        <f>I18+I28</f>
        <v>2486.1000000000004</v>
      </c>
      <c r="K17" s="115"/>
    </row>
    <row r="18" spans="1:11" ht="25.15" customHeight="1" x14ac:dyDescent="0.2">
      <c r="A18" s="102" t="s">
        <v>303</v>
      </c>
      <c r="B18" s="103">
        <v>947</v>
      </c>
      <c r="C18" s="103" t="s">
        <v>45</v>
      </c>
      <c r="D18" s="103" t="s">
        <v>47</v>
      </c>
      <c r="E18" s="110" t="s">
        <v>409</v>
      </c>
      <c r="F18" s="103" t="s">
        <v>44</v>
      </c>
      <c r="G18" s="105">
        <f>G19+G21</f>
        <v>1340.9</v>
      </c>
      <c r="H18" s="105">
        <f>H19+H21</f>
        <v>80.8</v>
      </c>
      <c r="I18" s="105">
        <f>I19+I21</f>
        <v>1421.7</v>
      </c>
    </row>
    <row r="19" spans="1:11" ht="57" customHeight="1" x14ac:dyDescent="0.2">
      <c r="A19" s="102" t="s">
        <v>99</v>
      </c>
      <c r="B19" s="103">
        <v>947</v>
      </c>
      <c r="C19" s="103" t="s">
        <v>45</v>
      </c>
      <c r="D19" s="103" t="s">
        <v>47</v>
      </c>
      <c r="E19" s="110" t="s">
        <v>374</v>
      </c>
      <c r="F19" s="103" t="s">
        <v>139</v>
      </c>
      <c r="G19" s="105">
        <f>G20</f>
        <v>1033.9000000000001</v>
      </c>
      <c r="H19" s="105">
        <f>H20</f>
        <v>80.8</v>
      </c>
      <c r="I19" s="105">
        <f>I20</f>
        <v>1114.7</v>
      </c>
    </row>
    <row r="20" spans="1:11" ht="28.15" customHeight="1" x14ac:dyDescent="0.2">
      <c r="A20" s="102" t="s">
        <v>140</v>
      </c>
      <c r="B20" s="103">
        <v>947</v>
      </c>
      <c r="C20" s="103" t="s">
        <v>45</v>
      </c>
      <c r="D20" s="103" t="s">
        <v>47</v>
      </c>
      <c r="E20" s="110" t="s">
        <v>374</v>
      </c>
      <c r="F20" s="103" t="s">
        <v>141</v>
      </c>
      <c r="G20" s="105">
        <v>1033.9000000000001</v>
      </c>
      <c r="H20" s="105">
        <v>80.8</v>
      </c>
      <c r="I20" s="105">
        <v>1114.7</v>
      </c>
    </row>
    <row r="21" spans="1:11" ht="30.6" customHeight="1" x14ac:dyDescent="0.2">
      <c r="A21" s="102" t="s">
        <v>314</v>
      </c>
      <c r="B21" s="103">
        <v>947</v>
      </c>
      <c r="C21" s="103" t="s">
        <v>45</v>
      </c>
      <c r="D21" s="103" t="s">
        <v>47</v>
      </c>
      <c r="E21" s="110" t="s">
        <v>375</v>
      </c>
      <c r="F21" s="103"/>
      <c r="G21" s="105">
        <f>G22+G26</f>
        <v>307</v>
      </c>
      <c r="H21" s="105">
        <f>H22+H26</f>
        <v>0</v>
      </c>
      <c r="I21" s="105">
        <f>I22+I26</f>
        <v>307</v>
      </c>
    </row>
    <row r="22" spans="1:11" ht="25.15" customHeight="1" x14ac:dyDescent="0.2">
      <c r="A22" s="102" t="s">
        <v>133</v>
      </c>
      <c r="B22" s="103">
        <v>947</v>
      </c>
      <c r="C22" s="103" t="s">
        <v>45</v>
      </c>
      <c r="D22" s="103" t="s">
        <v>47</v>
      </c>
      <c r="E22" s="110" t="s">
        <v>375</v>
      </c>
      <c r="F22" s="103" t="s">
        <v>134</v>
      </c>
      <c r="G22" s="105">
        <f>G23</f>
        <v>302</v>
      </c>
      <c r="H22" s="105">
        <f>H23</f>
        <v>0</v>
      </c>
      <c r="I22" s="105">
        <f>I23</f>
        <v>302</v>
      </c>
    </row>
    <row r="23" spans="1:11" ht="27.6" customHeight="1" x14ac:dyDescent="0.2">
      <c r="A23" s="102" t="s">
        <v>185</v>
      </c>
      <c r="B23" s="103">
        <v>947</v>
      </c>
      <c r="C23" s="103" t="s">
        <v>45</v>
      </c>
      <c r="D23" s="103" t="s">
        <v>47</v>
      </c>
      <c r="E23" s="110" t="s">
        <v>375</v>
      </c>
      <c r="F23" s="103" t="s">
        <v>135</v>
      </c>
      <c r="G23" s="105">
        <f>G24+G25</f>
        <v>302</v>
      </c>
      <c r="H23" s="105">
        <f>H24+H25</f>
        <v>0</v>
      </c>
      <c r="I23" s="105">
        <f>I24+I25</f>
        <v>302</v>
      </c>
    </row>
    <row r="24" spans="1:11" ht="27" customHeight="1" x14ac:dyDescent="0.2">
      <c r="A24" s="102" t="s">
        <v>186</v>
      </c>
      <c r="B24" s="103">
        <v>947</v>
      </c>
      <c r="C24" s="103" t="s">
        <v>45</v>
      </c>
      <c r="D24" s="103" t="s">
        <v>47</v>
      </c>
      <c r="E24" s="110" t="s">
        <v>375</v>
      </c>
      <c r="F24" s="103">
        <v>242</v>
      </c>
      <c r="G24" s="105">
        <v>130.5</v>
      </c>
      <c r="H24" s="105">
        <v>-15</v>
      </c>
      <c r="I24" s="105">
        <v>115.5</v>
      </c>
    </row>
    <row r="25" spans="1:11" ht="23.45" customHeight="1" x14ac:dyDescent="0.2">
      <c r="A25" s="102" t="s">
        <v>187</v>
      </c>
      <c r="B25" s="103">
        <v>947</v>
      </c>
      <c r="C25" s="103" t="s">
        <v>45</v>
      </c>
      <c r="D25" s="103" t="s">
        <v>47</v>
      </c>
      <c r="E25" s="110" t="s">
        <v>375</v>
      </c>
      <c r="F25" s="103" t="s">
        <v>27</v>
      </c>
      <c r="G25" s="105">
        <v>171.5</v>
      </c>
      <c r="H25" s="105">
        <v>15</v>
      </c>
      <c r="I25" s="105">
        <v>186.5</v>
      </c>
    </row>
    <row r="26" spans="1:11" ht="22.5" x14ac:dyDescent="0.2">
      <c r="A26" s="102" t="s">
        <v>142</v>
      </c>
      <c r="B26" s="103">
        <v>947</v>
      </c>
      <c r="C26" s="103" t="s">
        <v>45</v>
      </c>
      <c r="D26" s="103" t="s">
        <v>47</v>
      </c>
      <c r="E26" s="110" t="s">
        <v>375</v>
      </c>
      <c r="F26" s="103" t="s">
        <v>143</v>
      </c>
      <c r="G26" s="105">
        <f>G27</f>
        <v>5</v>
      </c>
      <c r="H26" s="105">
        <f>H27</f>
        <v>0</v>
      </c>
      <c r="I26" s="105">
        <f>I27</f>
        <v>5</v>
      </c>
    </row>
    <row r="27" spans="1:11" ht="33.75" x14ac:dyDescent="0.2">
      <c r="A27" s="102" t="s">
        <v>188</v>
      </c>
      <c r="B27" s="103">
        <v>947</v>
      </c>
      <c r="C27" s="103" t="s">
        <v>45</v>
      </c>
      <c r="D27" s="103" t="s">
        <v>47</v>
      </c>
      <c r="E27" s="110" t="s">
        <v>375</v>
      </c>
      <c r="F27" s="103" t="s">
        <v>144</v>
      </c>
      <c r="G27" s="105">
        <v>5</v>
      </c>
      <c r="H27" s="105"/>
      <c r="I27" s="105">
        <v>5</v>
      </c>
    </row>
    <row r="28" spans="1:11" ht="19.899999999999999" customHeight="1" x14ac:dyDescent="0.2">
      <c r="A28" s="102" t="s">
        <v>304</v>
      </c>
      <c r="B28" s="103">
        <v>947</v>
      </c>
      <c r="C28" s="103" t="s">
        <v>45</v>
      </c>
      <c r="D28" s="103" t="s">
        <v>47</v>
      </c>
      <c r="E28" s="110" t="s">
        <v>376</v>
      </c>
      <c r="F28" s="103" t="s">
        <v>44</v>
      </c>
      <c r="G28" s="105">
        <f t="shared" ref="G28:I29" si="0">G29</f>
        <v>1064.4000000000001</v>
      </c>
      <c r="H28" s="105">
        <f t="shared" si="0"/>
        <v>0</v>
      </c>
      <c r="I28" s="105">
        <f t="shared" si="0"/>
        <v>1064.4000000000001</v>
      </c>
    </row>
    <row r="29" spans="1:11" ht="53.45" customHeight="1" x14ac:dyDescent="0.2">
      <c r="A29" s="102" t="s">
        <v>99</v>
      </c>
      <c r="B29" s="103">
        <v>947</v>
      </c>
      <c r="C29" s="103" t="s">
        <v>45</v>
      </c>
      <c r="D29" s="103" t="s">
        <v>47</v>
      </c>
      <c r="E29" s="110" t="s">
        <v>376</v>
      </c>
      <c r="F29" s="103" t="s">
        <v>139</v>
      </c>
      <c r="G29" s="105">
        <f t="shared" si="0"/>
        <v>1064.4000000000001</v>
      </c>
      <c r="H29" s="105">
        <f t="shared" si="0"/>
        <v>0</v>
      </c>
      <c r="I29" s="105">
        <f t="shared" si="0"/>
        <v>1064.4000000000001</v>
      </c>
    </row>
    <row r="30" spans="1:11" ht="25.15" customHeight="1" x14ac:dyDescent="0.2">
      <c r="A30" s="102" t="s">
        <v>140</v>
      </c>
      <c r="B30" s="103">
        <v>947</v>
      </c>
      <c r="C30" s="103" t="s">
        <v>45</v>
      </c>
      <c r="D30" s="103" t="s">
        <v>47</v>
      </c>
      <c r="E30" s="110" t="s">
        <v>376</v>
      </c>
      <c r="F30" s="103" t="s">
        <v>141</v>
      </c>
      <c r="G30" s="105">
        <v>1064.4000000000001</v>
      </c>
      <c r="H30" s="105"/>
      <c r="I30" s="105">
        <v>1064.4000000000001</v>
      </c>
    </row>
    <row r="31" spans="1:11" ht="31.15" customHeight="1" x14ac:dyDescent="0.2">
      <c r="A31" s="109" t="s">
        <v>56</v>
      </c>
      <c r="B31" s="110">
        <v>947</v>
      </c>
      <c r="C31" s="110" t="s">
        <v>45</v>
      </c>
      <c r="D31" s="110" t="s">
        <v>57</v>
      </c>
      <c r="E31" s="101" t="s">
        <v>43</v>
      </c>
      <c r="F31" s="101" t="s">
        <v>44</v>
      </c>
      <c r="G31" s="105">
        <f>G32</f>
        <v>1936.4</v>
      </c>
      <c r="H31" s="105">
        <f>H32</f>
        <v>0</v>
      </c>
      <c r="I31" s="105">
        <f>I32</f>
        <v>1936.4</v>
      </c>
      <c r="K31" s="115"/>
    </row>
    <row r="32" spans="1:11" ht="13.9" customHeight="1" x14ac:dyDescent="0.2">
      <c r="A32" s="109" t="s">
        <v>309</v>
      </c>
      <c r="B32" s="103">
        <v>947</v>
      </c>
      <c r="C32" s="103" t="s">
        <v>45</v>
      </c>
      <c r="D32" s="103" t="s">
        <v>57</v>
      </c>
      <c r="E32" s="110" t="s">
        <v>381</v>
      </c>
      <c r="F32" s="103"/>
      <c r="G32" s="105">
        <f>G33+G35</f>
        <v>1936.4</v>
      </c>
      <c r="H32" s="105">
        <f>H33+H35</f>
        <v>0</v>
      </c>
      <c r="I32" s="105">
        <f>I33+I35</f>
        <v>1936.4</v>
      </c>
    </row>
    <row r="33" spans="1:11" ht="55.15" customHeight="1" x14ac:dyDescent="0.2">
      <c r="A33" s="102" t="s">
        <v>99</v>
      </c>
      <c r="B33" s="103">
        <v>947</v>
      </c>
      <c r="C33" s="103" t="s">
        <v>45</v>
      </c>
      <c r="D33" s="103" t="s">
        <v>57</v>
      </c>
      <c r="E33" s="110" t="s">
        <v>382</v>
      </c>
      <c r="F33" s="103">
        <v>100</v>
      </c>
      <c r="G33" s="105">
        <f>G34</f>
        <v>1912.4</v>
      </c>
      <c r="H33" s="105">
        <f>H34</f>
        <v>0</v>
      </c>
      <c r="I33" s="105">
        <f>I34</f>
        <v>1912.4</v>
      </c>
    </row>
    <row r="34" spans="1:11" ht="24.6" customHeight="1" x14ac:dyDescent="0.2">
      <c r="A34" s="102" t="s">
        <v>140</v>
      </c>
      <c r="B34" s="103">
        <v>947</v>
      </c>
      <c r="C34" s="103" t="s">
        <v>45</v>
      </c>
      <c r="D34" s="103" t="s">
        <v>57</v>
      </c>
      <c r="E34" s="110" t="s">
        <v>382</v>
      </c>
      <c r="F34" s="103">
        <v>120</v>
      </c>
      <c r="G34" s="104">
        <v>1912.4</v>
      </c>
      <c r="H34" s="105"/>
      <c r="I34" s="104">
        <v>1912.4</v>
      </c>
    </row>
    <row r="35" spans="1:11" ht="22.9" customHeight="1" x14ac:dyDescent="0.2">
      <c r="A35" s="102" t="s">
        <v>310</v>
      </c>
      <c r="B35" s="103">
        <v>947</v>
      </c>
      <c r="C35" s="103" t="s">
        <v>45</v>
      </c>
      <c r="D35" s="103" t="s">
        <v>57</v>
      </c>
      <c r="E35" s="110" t="s">
        <v>383</v>
      </c>
      <c r="F35" s="103"/>
      <c r="G35" s="105">
        <f>G36</f>
        <v>24</v>
      </c>
      <c r="H35" s="105">
        <f t="shared" ref="H35:H37" si="1">H36</f>
        <v>0</v>
      </c>
      <c r="I35" s="105">
        <f>I36</f>
        <v>24</v>
      </c>
    </row>
    <row r="36" spans="1:11" ht="22.15" customHeight="1" x14ac:dyDescent="0.2">
      <c r="A36" s="109" t="s">
        <v>459</v>
      </c>
      <c r="B36" s="103">
        <v>947</v>
      </c>
      <c r="C36" s="103" t="s">
        <v>45</v>
      </c>
      <c r="D36" s="103" t="s">
        <v>57</v>
      </c>
      <c r="E36" s="110" t="s">
        <v>383</v>
      </c>
      <c r="F36" s="103" t="s">
        <v>134</v>
      </c>
      <c r="G36" s="105">
        <f>G37</f>
        <v>24</v>
      </c>
      <c r="H36" s="105">
        <f t="shared" si="1"/>
        <v>0</v>
      </c>
      <c r="I36" s="105">
        <f>I37</f>
        <v>24</v>
      </c>
    </row>
    <row r="37" spans="1:11" ht="25.15" customHeight="1" x14ac:dyDescent="0.2">
      <c r="A37" s="109" t="s">
        <v>460</v>
      </c>
      <c r="B37" s="103">
        <v>947</v>
      </c>
      <c r="C37" s="103" t="s">
        <v>45</v>
      </c>
      <c r="D37" s="103" t="s">
        <v>57</v>
      </c>
      <c r="E37" s="110" t="s">
        <v>383</v>
      </c>
      <c r="F37" s="103" t="s">
        <v>135</v>
      </c>
      <c r="G37" s="105">
        <f>G38</f>
        <v>24</v>
      </c>
      <c r="H37" s="105">
        <f t="shared" si="1"/>
        <v>0</v>
      </c>
      <c r="I37" s="105">
        <f>I38</f>
        <v>24</v>
      </c>
    </row>
    <row r="38" spans="1:11" ht="22.5" x14ac:dyDescent="0.2">
      <c r="A38" s="109" t="s">
        <v>461</v>
      </c>
      <c r="B38" s="103">
        <v>947</v>
      </c>
      <c r="C38" s="103" t="s">
        <v>45</v>
      </c>
      <c r="D38" s="103" t="s">
        <v>57</v>
      </c>
      <c r="E38" s="110" t="s">
        <v>383</v>
      </c>
      <c r="F38" s="103">
        <v>244</v>
      </c>
      <c r="G38" s="105">
        <v>24</v>
      </c>
      <c r="H38" s="105"/>
      <c r="I38" s="105">
        <v>24</v>
      </c>
    </row>
    <row r="39" spans="1:11" ht="28.5" x14ac:dyDescent="0.2">
      <c r="A39" s="261" t="s">
        <v>236</v>
      </c>
      <c r="B39" s="262">
        <v>946</v>
      </c>
      <c r="C39" s="262" t="s">
        <v>42</v>
      </c>
      <c r="D39" s="262" t="s">
        <v>42</v>
      </c>
      <c r="E39" s="262" t="s">
        <v>43</v>
      </c>
      <c r="F39" s="262" t="s">
        <v>44</v>
      </c>
      <c r="G39" s="164">
        <f>G40+G86+G109+G186+G215+G264+G271+G276+G179</f>
        <v>118203.20000000003</v>
      </c>
      <c r="H39" s="164">
        <f>H40+H86+H109+H186+H215+H264+H271+H276+H179</f>
        <v>3671.6000000000004</v>
      </c>
      <c r="I39" s="164">
        <f>I40+I86+I109+I186+I215+I264+I271+I276+I179</f>
        <v>121874.75</v>
      </c>
    </row>
    <row r="40" spans="1:11" x14ac:dyDescent="0.2">
      <c r="A40" s="106" t="s">
        <v>184</v>
      </c>
      <c r="B40" s="107">
        <v>946</v>
      </c>
      <c r="C40" s="107" t="s">
        <v>45</v>
      </c>
      <c r="D40" s="107" t="s">
        <v>42</v>
      </c>
      <c r="E40" s="107" t="s">
        <v>43</v>
      </c>
      <c r="F40" s="107" t="s">
        <v>44</v>
      </c>
      <c r="G40" s="108">
        <f>G41+G45+G48++G64+G69+G59</f>
        <v>19181.599999999999</v>
      </c>
      <c r="H40" s="108">
        <f>H41+H45+H48++H64+H69+H59</f>
        <v>1135.3</v>
      </c>
      <c r="I40" s="108">
        <f>I41+I45+I48++I64+I69+I59</f>
        <v>20316.900000000001</v>
      </c>
    </row>
    <row r="41" spans="1:11" ht="35.450000000000003" customHeight="1" x14ac:dyDescent="0.2">
      <c r="A41" s="99" t="s">
        <v>58</v>
      </c>
      <c r="B41" s="103">
        <v>946</v>
      </c>
      <c r="C41" s="101" t="s">
        <v>45</v>
      </c>
      <c r="D41" s="101" t="s">
        <v>59</v>
      </c>
      <c r="E41" s="101" t="s">
        <v>43</v>
      </c>
      <c r="F41" s="101" t="s">
        <v>44</v>
      </c>
      <c r="G41" s="100">
        <f>G42</f>
        <v>1078.3</v>
      </c>
      <c r="H41" s="100">
        <f t="shared" ref="H41:H43" si="2">H42</f>
        <v>0</v>
      </c>
      <c r="I41" s="100">
        <f>I42</f>
        <v>1078.3</v>
      </c>
      <c r="K41" s="115"/>
    </row>
    <row r="42" spans="1:11" ht="22.15" customHeight="1" x14ac:dyDescent="0.2">
      <c r="A42" s="102" t="s">
        <v>312</v>
      </c>
      <c r="B42" s="103">
        <v>946</v>
      </c>
      <c r="C42" s="103" t="s">
        <v>45</v>
      </c>
      <c r="D42" s="103" t="s">
        <v>59</v>
      </c>
      <c r="E42" s="110" t="s">
        <v>410</v>
      </c>
      <c r="F42" s="103" t="s">
        <v>44</v>
      </c>
      <c r="G42" s="104">
        <f>G43</f>
        <v>1078.3</v>
      </c>
      <c r="H42" s="104">
        <f t="shared" si="2"/>
        <v>0</v>
      </c>
      <c r="I42" s="104">
        <f>I43</f>
        <v>1078.3</v>
      </c>
    </row>
    <row r="43" spans="1:11" ht="33.75" x14ac:dyDescent="0.2">
      <c r="A43" s="102" t="s">
        <v>313</v>
      </c>
      <c r="B43" s="103">
        <v>946</v>
      </c>
      <c r="C43" s="103" t="s">
        <v>45</v>
      </c>
      <c r="D43" s="103" t="s">
        <v>59</v>
      </c>
      <c r="E43" s="110" t="s">
        <v>373</v>
      </c>
      <c r="F43" s="103" t="s">
        <v>139</v>
      </c>
      <c r="G43" s="104">
        <f>G44</f>
        <v>1078.3</v>
      </c>
      <c r="H43" s="104">
        <f t="shared" si="2"/>
        <v>0</v>
      </c>
      <c r="I43" s="104">
        <f>I44</f>
        <v>1078.3</v>
      </c>
    </row>
    <row r="44" spans="1:11" ht="22.5" x14ac:dyDescent="0.2">
      <c r="A44" s="102" t="s">
        <v>140</v>
      </c>
      <c r="B44" s="103">
        <v>946</v>
      </c>
      <c r="C44" s="103" t="s">
        <v>45</v>
      </c>
      <c r="D44" s="103" t="s">
        <v>59</v>
      </c>
      <c r="E44" s="110" t="s">
        <v>373</v>
      </c>
      <c r="F44" s="103" t="s">
        <v>141</v>
      </c>
      <c r="G44" s="105">
        <v>1078.3</v>
      </c>
      <c r="H44" s="105"/>
      <c r="I44" s="105">
        <v>1078.3</v>
      </c>
    </row>
    <row r="45" spans="1:11" ht="21" x14ac:dyDescent="0.2">
      <c r="A45" s="106" t="s">
        <v>304</v>
      </c>
      <c r="B45" s="107">
        <v>946</v>
      </c>
      <c r="C45" s="107" t="s">
        <v>45</v>
      </c>
      <c r="D45" s="107" t="s">
        <v>47</v>
      </c>
      <c r="E45" s="107" t="s">
        <v>411</v>
      </c>
      <c r="F45" s="107" t="s">
        <v>44</v>
      </c>
      <c r="G45" s="108">
        <f t="shared" ref="G45:I46" si="3">G46</f>
        <v>545.5</v>
      </c>
      <c r="H45" s="108">
        <f t="shared" si="3"/>
        <v>0</v>
      </c>
      <c r="I45" s="108">
        <f t="shared" si="3"/>
        <v>545.5</v>
      </c>
      <c r="K45" s="115"/>
    </row>
    <row r="46" spans="1:11" ht="54.6" customHeight="1" x14ac:dyDescent="0.2">
      <c r="A46" s="109" t="s">
        <v>99</v>
      </c>
      <c r="B46" s="110">
        <v>946</v>
      </c>
      <c r="C46" s="110" t="s">
        <v>45</v>
      </c>
      <c r="D46" s="110" t="s">
        <v>47</v>
      </c>
      <c r="E46" s="110" t="s">
        <v>377</v>
      </c>
      <c r="F46" s="110" t="s">
        <v>139</v>
      </c>
      <c r="G46" s="104">
        <f t="shared" si="3"/>
        <v>545.5</v>
      </c>
      <c r="H46" s="104">
        <f t="shared" si="3"/>
        <v>0</v>
      </c>
      <c r="I46" s="104">
        <f t="shared" si="3"/>
        <v>545.5</v>
      </c>
    </row>
    <row r="47" spans="1:11" ht="24.6" customHeight="1" x14ac:dyDescent="0.2">
      <c r="A47" s="102" t="s">
        <v>140</v>
      </c>
      <c r="B47" s="103">
        <v>946</v>
      </c>
      <c r="C47" s="103" t="s">
        <v>45</v>
      </c>
      <c r="D47" s="103" t="s">
        <v>47</v>
      </c>
      <c r="E47" s="110" t="s">
        <v>377</v>
      </c>
      <c r="F47" s="103" t="s">
        <v>141</v>
      </c>
      <c r="G47" s="105">
        <v>545.5</v>
      </c>
      <c r="H47" s="105"/>
      <c r="I47" s="105">
        <v>545.5</v>
      </c>
    </row>
    <row r="48" spans="1:11" ht="21" x14ac:dyDescent="0.2">
      <c r="A48" s="106" t="s">
        <v>237</v>
      </c>
      <c r="B48" s="107">
        <v>946</v>
      </c>
      <c r="C48" s="107" t="s">
        <v>45</v>
      </c>
      <c r="D48" s="107" t="s">
        <v>73</v>
      </c>
      <c r="E48" s="107" t="s">
        <v>43</v>
      </c>
      <c r="F48" s="107" t="s">
        <v>44</v>
      </c>
      <c r="G48" s="100">
        <f>G49</f>
        <v>14225.9</v>
      </c>
      <c r="H48" s="100">
        <f>H49</f>
        <v>0</v>
      </c>
      <c r="I48" s="100">
        <f>I49</f>
        <v>14225.9</v>
      </c>
      <c r="K48" s="115"/>
    </row>
    <row r="49" spans="1:11" ht="22.5" x14ac:dyDescent="0.2">
      <c r="A49" s="102" t="s">
        <v>305</v>
      </c>
      <c r="B49" s="103">
        <v>946</v>
      </c>
      <c r="C49" s="103" t="s">
        <v>45</v>
      </c>
      <c r="D49" s="103" t="s">
        <v>73</v>
      </c>
      <c r="E49" s="110" t="s">
        <v>378</v>
      </c>
      <c r="F49" s="103" t="s">
        <v>44</v>
      </c>
      <c r="G49" s="105">
        <f>G50+G52</f>
        <v>14225.9</v>
      </c>
      <c r="H49" s="105">
        <f>H50+H52</f>
        <v>0</v>
      </c>
      <c r="I49" s="105">
        <f>I50+I52</f>
        <v>14225.9</v>
      </c>
    </row>
    <row r="50" spans="1:11" ht="57.6" customHeight="1" x14ac:dyDescent="0.2">
      <c r="A50" s="102" t="s">
        <v>99</v>
      </c>
      <c r="B50" s="103">
        <v>946</v>
      </c>
      <c r="C50" s="103" t="s">
        <v>45</v>
      </c>
      <c r="D50" s="103" t="s">
        <v>73</v>
      </c>
      <c r="E50" s="110" t="s">
        <v>379</v>
      </c>
      <c r="F50" s="103" t="s">
        <v>139</v>
      </c>
      <c r="G50" s="105">
        <f>G51</f>
        <v>10606.1</v>
      </c>
      <c r="H50" s="105">
        <f>H51</f>
        <v>0</v>
      </c>
      <c r="I50" s="105">
        <f>I51</f>
        <v>10606.1</v>
      </c>
    </row>
    <row r="51" spans="1:11" ht="24" customHeight="1" x14ac:dyDescent="0.2">
      <c r="A51" s="102" t="s">
        <v>140</v>
      </c>
      <c r="B51" s="103">
        <v>946</v>
      </c>
      <c r="C51" s="103" t="s">
        <v>45</v>
      </c>
      <c r="D51" s="103" t="s">
        <v>73</v>
      </c>
      <c r="E51" s="110" t="s">
        <v>379</v>
      </c>
      <c r="F51" s="103" t="s">
        <v>141</v>
      </c>
      <c r="G51" s="105">
        <v>10606.1</v>
      </c>
      <c r="H51" s="105"/>
      <c r="I51" s="105">
        <v>10606.1</v>
      </c>
    </row>
    <row r="52" spans="1:11" ht="33.75" x14ac:dyDescent="0.2">
      <c r="A52" s="102" t="s">
        <v>306</v>
      </c>
      <c r="B52" s="103">
        <v>946</v>
      </c>
      <c r="C52" s="103" t="s">
        <v>45</v>
      </c>
      <c r="D52" s="103" t="s">
        <v>73</v>
      </c>
      <c r="E52" s="110" t="s">
        <v>380</v>
      </c>
      <c r="F52" s="103"/>
      <c r="G52" s="105">
        <f>G53+G57</f>
        <v>3619.7999999999997</v>
      </c>
      <c r="H52" s="105">
        <f>H53+H57</f>
        <v>0</v>
      </c>
      <c r="I52" s="105">
        <f>I53+I57</f>
        <v>3619.7999999999997</v>
      </c>
    </row>
    <row r="53" spans="1:11" ht="24" customHeight="1" x14ac:dyDescent="0.2">
      <c r="A53" s="102" t="s">
        <v>133</v>
      </c>
      <c r="B53" s="103">
        <v>946</v>
      </c>
      <c r="C53" s="103" t="s">
        <v>45</v>
      </c>
      <c r="D53" s="103" t="s">
        <v>73</v>
      </c>
      <c r="E53" s="110" t="s">
        <v>380</v>
      </c>
      <c r="F53" s="103" t="s">
        <v>134</v>
      </c>
      <c r="G53" s="105">
        <f>G54</f>
        <v>3568.2</v>
      </c>
      <c r="H53" s="105">
        <f>H54</f>
        <v>0</v>
      </c>
      <c r="I53" s="105">
        <f>I54</f>
        <v>3568.2</v>
      </c>
    </row>
    <row r="54" spans="1:11" ht="22.9" customHeight="1" x14ac:dyDescent="0.2">
      <c r="A54" s="102" t="s">
        <v>185</v>
      </c>
      <c r="B54" s="103">
        <v>946</v>
      </c>
      <c r="C54" s="103" t="s">
        <v>45</v>
      </c>
      <c r="D54" s="103" t="s">
        <v>73</v>
      </c>
      <c r="E54" s="110" t="s">
        <v>380</v>
      </c>
      <c r="F54" s="103" t="s">
        <v>135</v>
      </c>
      <c r="G54" s="105">
        <f>G55+G56</f>
        <v>3568.2</v>
      </c>
      <c r="H54" s="105">
        <f>H55+H56</f>
        <v>0</v>
      </c>
      <c r="I54" s="105">
        <f>I55+I56</f>
        <v>3568.2</v>
      </c>
    </row>
    <row r="55" spans="1:11" ht="23.45" customHeight="1" x14ac:dyDescent="0.2">
      <c r="A55" s="102" t="s">
        <v>186</v>
      </c>
      <c r="B55" s="103">
        <v>946</v>
      </c>
      <c r="C55" s="103" t="s">
        <v>45</v>
      </c>
      <c r="D55" s="103" t="s">
        <v>73</v>
      </c>
      <c r="E55" s="110" t="s">
        <v>380</v>
      </c>
      <c r="F55" s="103" t="s">
        <v>28</v>
      </c>
      <c r="G55" s="105">
        <v>522.70000000000005</v>
      </c>
      <c r="H55" s="105"/>
      <c r="I55" s="105">
        <v>522.70000000000005</v>
      </c>
    </row>
    <row r="56" spans="1:11" ht="24.6" customHeight="1" x14ac:dyDescent="0.2">
      <c r="A56" s="109" t="s">
        <v>187</v>
      </c>
      <c r="B56" s="103">
        <v>946</v>
      </c>
      <c r="C56" s="103" t="s">
        <v>45</v>
      </c>
      <c r="D56" s="103" t="s">
        <v>73</v>
      </c>
      <c r="E56" s="110" t="s">
        <v>380</v>
      </c>
      <c r="F56" s="103" t="s">
        <v>27</v>
      </c>
      <c r="G56" s="105">
        <v>3045.5</v>
      </c>
      <c r="H56" s="105"/>
      <c r="I56" s="105">
        <v>3045.5</v>
      </c>
    </row>
    <row r="57" spans="1:11" ht="22.5" x14ac:dyDescent="0.2">
      <c r="A57" s="102" t="s">
        <v>142</v>
      </c>
      <c r="B57" s="103">
        <v>946</v>
      </c>
      <c r="C57" s="103" t="s">
        <v>45</v>
      </c>
      <c r="D57" s="103" t="s">
        <v>73</v>
      </c>
      <c r="E57" s="110" t="s">
        <v>380</v>
      </c>
      <c r="F57" s="103" t="s">
        <v>143</v>
      </c>
      <c r="G57" s="105">
        <f>G58</f>
        <v>51.6</v>
      </c>
      <c r="H57" s="105">
        <f>H58</f>
        <v>0</v>
      </c>
      <c r="I57" s="105">
        <f>I58</f>
        <v>51.6</v>
      </c>
    </row>
    <row r="58" spans="1:11" ht="34.15" customHeight="1" x14ac:dyDescent="0.2">
      <c r="A58" s="102" t="s">
        <v>188</v>
      </c>
      <c r="B58" s="103">
        <v>946</v>
      </c>
      <c r="C58" s="103" t="s">
        <v>45</v>
      </c>
      <c r="D58" s="103" t="s">
        <v>73</v>
      </c>
      <c r="E58" s="110" t="s">
        <v>380</v>
      </c>
      <c r="F58" s="103" t="s">
        <v>144</v>
      </c>
      <c r="G58" s="105">
        <v>51.6</v>
      </c>
      <c r="H58" s="105"/>
      <c r="I58" s="105">
        <v>51.6</v>
      </c>
    </row>
    <row r="59" spans="1:11" x14ac:dyDescent="0.2">
      <c r="A59" s="106" t="s">
        <v>474</v>
      </c>
      <c r="B59" s="103">
        <v>946</v>
      </c>
      <c r="C59" s="107" t="s">
        <v>45</v>
      </c>
      <c r="D59" s="107" t="s">
        <v>62</v>
      </c>
      <c r="E59" s="110"/>
      <c r="F59" s="103"/>
      <c r="G59" s="108">
        <f t="shared" ref="G59:I62" si="4">G60</f>
        <v>161</v>
      </c>
      <c r="H59" s="108">
        <f t="shared" si="4"/>
        <v>0</v>
      </c>
      <c r="I59" s="108">
        <f t="shared" si="4"/>
        <v>161</v>
      </c>
    </row>
    <row r="60" spans="1:11" ht="32.450000000000003" customHeight="1" x14ac:dyDescent="0.2">
      <c r="A60" s="109" t="s">
        <v>463</v>
      </c>
      <c r="B60" s="103">
        <v>946</v>
      </c>
      <c r="C60" s="103" t="s">
        <v>45</v>
      </c>
      <c r="D60" s="103" t="s">
        <v>62</v>
      </c>
      <c r="E60" s="110" t="s">
        <v>475</v>
      </c>
      <c r="F60" s="103"/>
      <c r="G60" s="105">
        <f t="shared" si="4"/>
        <v>161</v>
      </c>
      <c r="H60" s="105">
        <f t="shared" si="4"/>
        <v>0</v>
      </c>
      <c r="I60" s="105">
        <f t="shared" si="4"/>
        <v>161</v>
      </c>
    </row>
    <row r="61" spans="1:11" ht="24.6" customHeight="1" x14ac:dyDescent="0.2">
      <c r="A61" s="109" t="s">
        <v>459</v>
      </c>
      <c r="B61" s="103">
        <v>946</v>
      </c>
      <c r="C61" s="103" t="s">
        <v>45</v>
      </c>
      <c r="D61" s="103" t="s">
        <v>62</v>
      </c>
      <c r="E61" s="110" t="s">
        <v>475</v>
      </c>
      <c r="F61" s="103">
        <v>200</v>
      </c>
      <c r="G61" s="105">
        <f t="shared" si="4"/>
        <v>161</v>
      </c>
      <c r="H61" s="105">
        <f t="shared" si="4"/>
        <v>0</v>
      </c>
      <c r="I61" s="105">
        <f t="shared" si="4"/>
        <v>161</v>
      </c>
    </row>
    <row r="62" spans="1:11" ht="22.15" customHeight="1" x14ac:dyDescent="0.2">
      <c r="A62" s="109" t="s">
        <v>460</v>
      </c>
      <c r="B62" s="103">
        <v>946</v>
      </c>
      <c r="C62" s="103" t="s">
        <v>45</v>
      </c>
      <c r="D62" s="103" t="s">
        <v>62</v>
      </c>
      <c r="E62" s="110" t="s">
        <v>475</v>
      </c>
      <c r="F62" s="103">
        <v>240</v>
      </c>
      <c r="G62" s="105">
        <f t="shared" si="4"/>
        <v>161</v>
      </c>
      <c r="H62" s="105">
        <f t="shared" si="4"/>
        <v>0</v>
      </c>
      <c r="I62" s="105">
        <f t="shared" si="4"/>
        <v>161</v>
      </c>
    </row>
    <row r="63" spans="1:11" ht="22.9" customHeight="1" x14ac:dyDescent="0.2">
      <c r="A63" s="109" t="s">
        <v>461</v>
      </c>
      <c r="B63" s="103">
        <v>946</v>
      </c>
      <c r="C63" s="103" t="s">
        <v>45</v>
      </c>
      <c r="D63" s="103" t="s">
        <v>62</v>
      </c>
      <c r="E63" s="110" t="s">
        <v>475</v>
      </c>
      <c r="F63" s="103">
        <v>244</v>
      </c>
      <c r="G63" s="105">
        <v>161</v>
      </c>
      <c r="H63" s="105"/>
      <c r="I63" s="105">
        <v>161</v>
      </c>
    </row>
    <row r="64" spans="1:11" x14ac:dyDescent="0.2">
      <c r="A64" s="106" t="s">
        <v>85</v>
      </c>
      <c r="B64" s="107">
        <v>946</v>
      </c>
      <c r="C64" s="107" t="s">
        <v>45</v>
      </c>
      <c r="D64" s="107" t="s">
        <v>86</v>
      </c>
      <c r="E64" s="107" t="s">
        <v>43</v>
      </c>
      <c r="F64" s="101" t="s">
        <v>44</v>
      </c>
      <c r="G64" s="100">
        <f t="shared" ref="G64:I67" si="5">G65</f>
        <v>200</v>
      </c>
      <c r="H64" s="100">
        <f t="shared" si="5"/>
        <v>0</v>
      </c>
      <c r="I64" s="100">
        <f t="shared" si="5"/>
        <v>200</v>
      </c>
      <c r="K64" s="115"/>
    </row>
    <row r="65" spans="1:11" ht="22.5" x14ac:dyDescent="0.2">
      <c r="A65" s="102" t="s">
        <v>85</v>
      </c>
      <c r="B65" s="103">
        <v>946</v>
      </c>
      <c r="C65" s="103" t="s">
        <v>45</v>
      </c>
      <c r="D65" s="103" t="s">
        <v>86</v>
      </c>
      <c r="E65" s="110" t="s">
        <v>387</v>
      </c>
      <c r="F65" s="103" t="s">
        <v>44</v>
      </c>
      <c r="G65" s="105">
        <f t="shared" si="5"/>
        <v>200</v>
      </c>
      <c r="H65" s="105">
        <f t="shared" si="5"/>
        <v>0</v>
      </c>
      <c r="I65" s="105">
        <f t="shared" si="5"/>
        <v>200</v>
      </c>
    </row>
    <row r="66" spans="1:11" ht="22.5" x14ac:dyDescent="0.2">
      <c r="A66" s="102" t="s">
        <v>101</v>
      </c>
      <c r="B66" s="103">
        <v>946</v>
      </c>
      <c r="C66" s="103" t="s">
        <v>45</v>
      </c>
      <c r="D66" s="103" t="s">
        <v>86</v>
      </c>
      <c r="E66" s="110" t="s">
        <v>387</v>
      </c>
      <c r="F66" s="103" t="s">
        <v>44</v>
      </c>
      <c r="G66" s="105">
        <f t="shared" si="5"/>
        <v>200</v>
      </c>
      <c r="H66" s="105">
        <f t="shared" si="5"/>
        <v>0</v>
      </c>
      <c r="I66" s="105">
        <f t="shared" si="5"/>
        <v>200</v>
      </c>
    </row>
    <row r="67" spans="1:11" ht="22.5" x14ac:dyDescent="0.2">
      <c r="A67" s="102" t="s">
        <v>142</v>
      </c>
      <c r="B67" s="103">
        <v>946</v>
      </c>
      <c r="C67" s="103" t="s">
        <v>45</v>
      </c>
      <c r="D67" s="103" t="s">
        <v>86</v>
      </c>
      <c r="E67" s="110" t="s">
        <v>387</v>
      </c>
      <c r="F67" s="103" t="s">
        <v>143</v>
      </c>
      <c r="G67" s="105">
        <f t="shared" si="5"/>
        <v>200</v>
      </c>
      <c r="H67" s="105">
        <f t="shared" si="5"/>
        <v>0</v>
      </c>
      <c r="I67" s="105">
        <f t="shared" si="5"/>
        <v>200</v>
      </c>
    </row>
    <row r="68" spans="1:11" ht="22.5" x14ac:dyDescent="0.2">
      <c r="A68" s="102" t="s">
        <v>102</v>
      </c>
      <c r="B68" s="103">
        <v>946</v>
      </c>
      <c r="C68" s="103" t="s">
        <v>45</v>
      </c>
      <c r="D68" s="103" t="s">
        <v>86</v>
      </c>
      <c r="E68" s="110" t="s">
        <v>387</v>
      </c>
      <c r="F68" s="103" t="s">
        <v>103</v>
      </c>
      <c r="G68" s="105">
        <v>200</v>
      </c>
      <c r="H68" s="105"/>
      <c r="I68" s="105">
        <v>200</v>
      </c>
    </row>
    <row r="69" spans="1:11" x14ac:dyDescent="0.2">
      <c r="A69" s="106" t="s">
        <v>75</v>
      </c>
      <c r="B69" s="107">
        <v>946</v>
      </c>
      <c r="C69" s="107" t="s">
        <v>45</v>
      </c>
      <c r="D69" s="107">
        <v>13</v>
      </c>
      <c r="E69" s="107"/>
      <c r="F69" s="107"/>
      <c r="G69" s="108">
        <f t="shared" ref="G69" si="6">G73+G83+G79+G70</f>
        <v>2970.9</v>
      </c>
      <c r="H69" s="108">
        <f t="shared" ref="H69:I69" si="7">H73+H83+H79+H70</f>
        <v>1135.3</v>
      </c>
      <c r="I69" s="108">
        <f t="shared" si="7"/>
        <v>4106.2000000000007</v>
      </c>
      <c r="K69" s="115"/>
    </row>
    <row r="70" spans="1:11" ht="11.45" customHeight="1" x14ac:dyDescent="0.2">
      <c r="A70" s="109" t="s">
        <v>531</v>
      </c>
      <c r="B70" s="110">
        <v>946</v>
      </c>
      <c r="C70" s="110" t="s">
        <v>45</v>
      </c>
      <c r="D70" s="110">
        <v>13</v>
      </c>
      <c r="E70" s="110" t="s">
        <v>534</v>
      </c>
      <c r="F70" s="110"/>
      <c r="G70" s="104">
        <v>50</v>
      </c>
      <c r="H70" s="104"/>
      <c r="I70" s="104">
        <v>50</v>
      </c>
      <c r="K70" s="115"/>
    </row>
    <row r="71" spans="1:11" ht="10.9" customHeight="1" x14ac:dyDescent="0.2">
      <c r="A71" s="109" t="s">
        <v>532</v>
      </c>
      <c r="B71" s="110">
        <v>946</v>
      </c>
      <c r="C71" s="110" t="s">
        <v>45</v>
      </c>
      <c r="D71" s="110">
        <v>13</v>
      </c>
      <c r="E71" s="110" t="s">
        <v>534</v>
      </c>
      <c r="F71" s="110">
        <v>800</v>
      </c>
      <c r="G71" s="104">
        <v>50</v>
      </c>
      <c r="H71" s="104"/>
      <c r="I71" s="104">
        <v>50</v>
      </c>
      <c r="K71" s="115"/>
    </row>
    <row r="72" spans="1:11" ht="11.45" customHeight="1" x14ac:dyDescent="0.2">
      <c r="A72" s="109" t="s">
        <v>533</v>
      </c>
      <c r="B72" s="110">
        <v>946</v>
      </c>
      <c r="C72" s="110" t="s">
        <v>45</v>
      </c>
      <c r="D72" s="110">
        <v>13</v>
      </c>
      <c r="E72" s="110" t="s">
        <v>534</v>
      </c>
      <c r="F72" s="110">
        <v>850</v>
      </c>
      <c r="G72" s="104">
        <v>50</v>
      </c>
      <c r="H72" s="104"/>
      <c r="I72" s="104">
        <v>50</v>
      </c>
      <c r="K72" s="115"/>
    </row>
    <row r="73" spans="1:11" ht="43.9" customHeight="1" x14ac:dyDescent="0.2">
      <c r="A73" s="102" t="s">
        <v>194</v>
      </c>
      <c r="B73" s="103">
        <v>946</v>
      </c>
      <c r="C73" s="103" t="s">
        <v>45</v>
      </c>
      <c r="D73" s="103">
        <v>13</v>
      </c>
      <c r="E73" s="110" t="s">
        <v>334</v>
      </c>
      <c r="F73" s="103"/>
      <c r="G73" s="105">
        <f>G74+G76</f>
        <v>393.90000000000003</v>
      </c>
      <c r="H73" s="105">
        <f>H74+H76</f>
        <v>15</v>
      </c>
      <c r="I73" s="105">
        <f>I74+I76</f>
        <v>408.90000000000003</v>
      </c>
    </row>
    <row r="74" spans="1:11" ht="57" customHeight="1" x14ac:dyDescent="0.2">
      <c r="A74" s="102" t="s">
        <v>195</v>
      </c>
      <c r="B74" s="103">
        <v>946</v>
      </c>
      <c r="C74" s="103" t="s">
        <v>45</v>
      </c>
      <c r="D74" s="103">
        <v>13</v>
      </c>
      <c r="E74" s="110" t="s">
        <v>334</v>
      </c>
      <c r="F74" s="103">
        <v>100</v>
      </c>
      <c r="G74" s="105">
        <f>G75</f>
        <v>393.1</v>
      </c>
      <c r="H74" s="105">
        <f>H75</f>
        <v>15</v>
      </c>
      <c r="I74" s="105">
        <f>I75</f>
        <v>408.1</v>
      </c>
    </row>
    <row r="75" spans="1:11" ht="24.6" customHeight="1" x14ac:dyDescent="0.2">
      <c r="A75" s="102" t="s">
        <v>140</v>
      </c>
      <c r="B75" s="103">
        <v>946</v>
      </c>
      <c r="C75" s="103" t="s">
        <v>45</v>
      </c>
      <c r="D75" s="103">
        <v>13</v>
      </c>
      <c r="E75" s="110" t="s">
        <v>334</v>
      </c>
      <c r="F75" s="103">
        <v>120</v>
      </c>
      <c r="G75" s="105">
        <v>393.1</v>
      </c>
      <c r="H75" s="105">
        <v>15</v>
      </c>
      <c r="I75" s="105">
        <v>408.1</v>
      </c>
    </row>
    <row r="76" spans="1:11" ht="22.9" customHeight="1" x14ac:dyDescent="0.2">
      <c r="A76" s="102" t="s">
        <v>133</v>
      </c>
      <c r="B76" s="103">
        <v>946</v>
      </c>
      <c r="C76" s="103" t="s">
        <v>45</v>
      </c>
      <c r="D76" s="103">
        <v>13</v>
      </c>
      <c r="E76" s="110" t="s">
        <v>334</v>
      </c>
      <c r="F76" s="103">
        <v>200</v>
      </c>
      <c r="G76" s="105">
        <f t="shared" ref="G76:I77" si="8">G77</f>
        <v>0.8</v>
      </c>
      <c r="H76" s="105">
        <f t="shared" si="8"/>
        <v>0</v>
      </c>
      <c r="I76" s="105">
        <f t="shared" si="8"/>
        <v>0.8</v>
      </c>
    </row>
    <row r="77" spans="1:11" ht="27" customHeight="1" x14ac:dyDescent="0.2">
      <c r="A77" s="102" t="s">
        <v>185</v>
      </c>
      <c r="B77" s="103">
        <v>946</v>
      </c>
      <c r="C77" s="103" t="s">
        <v>45</v>
      </c>
      <c r="D77" s="103">
        <v>13</v>
      </c>
      <c r="E77" s="110" t="s">
        <v>334</v>
      </c>
      <c r="F77" s="103">
        <v>240</v>
      </c>
      <c r="G77" s="105">
        <f t="shared" si="8"/>
        <v>0.8</v>
      </c>
      <c r="H77" s="105">
        <f t="shared" si="8"/>
        <v>0</v>
      </c>
      <c r="I77" s="105">
        <f t="shared" si="8"/>
        <v>0.8</v>
      </c>
    </row>
    <row r="78" spans="1:11" ht="24.6" customHeight="1" x14ac:dyDescent="0.2">
      <c r="A78" s="102" t="s">
        <v>187</v>
      </c>
      <c r="B78" s="103">
        <v>946</v>
      </c>
      <c r="C78" s="103" t="s">
        <v>45</v>
      </c>
      <c r="D78" s="103">
        <v>13</v>
      </c>
      <c r="E78" s="110" t="s">
        <v>334</v>
      </c>
      <c r="F78" s="103">
        <v>244</v>
      </c>
      <c r="G78" s="105">
        <v>0.8</v>
      </c>
      <c r="H78" s="105"/>
      <c r="I78" s="105">
        <v>0.8</v>
      </c>
    </row>
    <row r="79" spans="1:11" ht="22.5" x14ac:dyDescent="0.2">
      <c r="A79" s="102" t="s">
        <v>190</v>
      </c>
      <c r="B79" s="103">
        <v>946</v>
      </c>
      <c r="C79" s="103" t="s">
        <v>45</v>
      </c>
      <c r="D79" s="103">
        <v>13</v>
      </c>
      <c r="E79" s="110"/>
      <c r="F79" s="103"/>
      <c r="G79" s="105">
        <f t="shared" ref="G79:I81" si="9">G80</f>
        <v>1</v>
      </c>
      <c r="H79" s="105">
        <f t="shared" si="9"/>
        <v>0</v>
      </c>
      <c r="I79" s="105">
        <f t="shared" si="9"/>
        <v>1</v>
      </c>
    </row>
    <row r="80" spans="1:11" ht="23.45" customHeight="1" x14ac:dyDescent="0.2">
      <c r="A80" s="102" t="s">
        <v>191</v>
      </c>
      <c r="B80" s="103">
        <v>946</v>
      </c>
      <c r="C80" s="103" t="s">
        <v>45</v>
      </c>
      <c r="D80" s="103">
        <v>13</v>
      </c>
      <c r="E80" s="110" t="s">
        <v>336</v>
      </c>
      <c r="F80" s="103">
        <v>200</v>
      </c>
      <c r="G80" s="105">
        <f t="shared" si="9"/>
        <v>1</v>
      </c>
      <c r="H80" s="105">
        <f t="shared" si="9"/>
        <v>0</v>
      </c>
      <c r="I80" s="105">
        <f t="shared" si="9"/>
        <v>1</v>
      </c>
    </row>
    <row r="81" spans="1:9" ht="22.5" x14ac:dyDescent="0.2">
      <c r="A81" s="102" t="s">
        <v>192</v>
      </c>
      <c r="B81" s="103">
        <v>946</v>
      </c>
      <c r="C81" s="103" t="s">
        <v>45</v>
      </c>
      <c r="D81" s="103">
        <v>13</v>
      </c>
      <c r="E81" s="110" t="s">
        <v>336</v>
      </c>
      <c r="F81" s="103">
        <v>240</v>
      </c>
      <c r="G81" s="105">
        <f t="shared" si="9"/>
        <v>1</v>
      </c>
      <c r="H81" s="105">
        <f t="shared" si="9"/>
        <v>0</v>
      </c>
      <c r="I81" s="105">
        <f t="shared" si="9"/>
        <v>1</v>
      </c>
    </row>
    <row r="82" spans="1:9" ht="22.5" x14ac:dyDescent="0.2">
      <c r="A82" s="102" t="s">
        <v>193</v>
      </c>
      <c r="B82" s="103">
        <v>946</v>
      </c>
      <c r="C82" s="103" t="s">
        <v>45</v>
      </c>
      <c r="D82" s="103">
        <v>13</v>
      </c>
      <c r="E82" s="110" t="s">
        <v>336</v>
      </c>
      <c r="F82" s="103">
        <v>244</v>
      </c>
      <c r="G82" s="105">
        <v>1</v>
      </c>
      <c r="H82" s="105"/>
      <c r="I82" s="105">
        <v>1</v>
      </c>
    </row>
    <row r="83" spans="1:9" ht="22.15" customHeight="1" x14ac:dyDescent="0.2">
      <c r="A83" s="109" t="s">
        <v>77</v>
      </c>
      <c r="B83" s="103">
        <v>946</v>
      </c>
      <c r="C83" s="103" t="s">
        <v>45</v>
      </c>
      <c r="D83" s="103">
        <v>13</v>
      </c>
      <c r="E83" s="107"/>
      <c r="F83" s="107"/>
      <c r="G83" s="104">
        <f t="shared" ref="G83:I84" si="10">G84</f>
        <v>2526</v>
      </c>
      <c r="H83" s="104">
        <f t="shared" si="10"/>
        <v>1120.3</v>
      </c>
      <c r="I83" s="104">
        <f t="shared" si="10"/>
        <v>3646.3</v>
      </c>
    </row>
    <row r="84" spans="1:9" ht="57" customHeight="1" x14ac:dyDescent="0.2">
      <c r="A84" s="102" t="s">
        <v>195</v>
      </c>
      <c r="B84" s="103">
        <v>946</v>
      </c>
      <c r="C84" s="103" t="s">
        <v>45</v>
      </c>
      <c r="D84" s="103">
        <v>13</v>
      </c>
      <c r="E84" s="110" t="s">
        <v>391</v>
      </c>
      <c r="F84" s="110">
        <v>100</v>
      </c>
      <c r="G84" s="104">
        <f t="shared" si="10"/>
        <v>2526</v>
      </c>
      <c r="H84" s="104">
        <f t="shared" si="10"/>
        <v>1120.3</v>
      </c>
      <c r="I84" s="104">
        <f t="shared" si="10"/>
        <v>3646.3</v>
      </c>
    </row>
    <row r="85" spans="1:9" ht="28.15" customHeight="1" x14ac:dyDescent="0.2">
      <c r="A85" s="102" t="s">
        <v>316</v>
      </c>
      <c r="B85" s="103">
        <v>946</v>
      </c>
      <c r="C85" s="103" t="s">
        <v>45</v>
      </c>
      <c r="D85" s="103">
        <v>13</v>
      </c>
      <c r="E85" s="110" t="s">
        <v>391</v>
      </c>
      <c r="F85" s="110">
        <v>110</v>
      </c>
      <c r="G85" s="104">
        <v>2526</v>
      </c>
      <c r="H85" s="104">
        <v>1120.3</v>
      </c>
      <c r="I85" s="104">
        <v>3646.3</v>
      </c>
    </row>
    <row r="86" spans="1:9" ht="21" x14ac:dyDescent="0.2">
      <c r="A86" s="106" t="s">
        <v>198</v>
      </c>
      <c r="B86" s="107">
        <v>946</v>
      </c>
      <c r="C86" s="107" t="s">
        <v>47</v>
      </c>
      <c r="D86" s="107"/>
      <c r="E86" s="107"/>
      <c r="F86" s="107"/>
      <c r="G86" s="108">
        <f>G87+G95</f>
        <v>1255.9000000000001</v>
      </c>
      <c r="H86" s="108">
        <f>H87+H95</f>
        <v>169.7</v>
      </c>
      <c r="I86" s="108">
        <f>I87+I95</f>
        <v>1425.6</v>
      </c>
    </row>
    <row r="87" spans="1:9" ht="34.15" customHeight="1" x14ac:dyDescent="0.2">
      <c r="A87" s="102" t="s">
        <v>200</v>
      </c>
      <c r="B87" s="103">
        <v>946</v>
      </c>
      <c r="C87" s="103" t="s">
        <v>47</v>
      </c>
      <c r="D87" s="103" t="s">
        <v>201</v>
      </c>
      <c r="E87" s="103"/>
      <c r="F87" s="103"/>
      <c r="G87" s="105">
        <f>G88</f>
        <v>1105.9000000000001</v>
      </c>
      <c r="H87" s="105">
        <f>H88</f>
        <v>169.7</v>
      </c>
      <c r="I87" s="105">
        <f>I88</f>
        <v>1275.5999999999999</v>
      </c>
    </row>
    <row r="88" spans="1:9" ht="36" customHeight="1" x14ac:dyDescent="0.2">
      <c r="A88" s="102" t="s">
        <v>202</v>
      </c>
      <c r="B88" s="103">
        <v>946</v>
      </c>
      <c r="C88" s="103" t="s">
        <v>47</v>
      </c>
      <c r="D88" s="103" t="s">
        <v>201</v>
      </c>
      <c r="E88" s="110" t="s">
        <v>392</v>
      </c>
      <c r="F88" s="103"/>
      <c r="G88" s="105">
        <f>G89+G91</f>
        <v>1105.9000000000001</v>
      </c>
      <c r="H88" s="105">
        <f>H89+H91</f>
        <v>169.7</v>
      </c>
      <c r="I88" s="105">
        <f>I89+I91</f>
        <v>1275.5999999999999</v>
      </c>
    </row>
    <row r="89" spans="1:9" ht="57" customHeight="1" x14ac:dyDescent="0.2">
      <c r="A89" s="102" t="s">
        <v>195</v>
      </c>
      <c r="B89" s="103">
        <v>946</v>
      </c>
      <c r="C89" s="103" t="s">
        <v>47</v>
      </c>
      <c r="D89" s="103" t="s">
        <v>201</v>
      </c>
      <c r="E89" s="110" t="s">
        <v>392</v>
      </c>
      <c r="F89" s="103">
        <v>100</v>
      </c>
      <c r="G89" s="104">
        <f>G90</f>
        <v>1006.9</v>
      </c>
      <c r="H89" s="104">
        <f>H90</f>
        <v>169.7</v>
      </c>
      <c r="I89" s="104">
        <f>I90</f>
        <v>1176.5999999999999</v>
      </c>
    </row>
    <row r="90" spans="1:9" ht="25.15" customHeight="1" x14ac:dyDescent="0.2">
      <c r="A90" s="102" t="s">
        <v>140</v>
      </c>
      <c r="B90" s="103">
        <v>946</v>
      </c>
      <c r="C90" s="103" t="s">
        <v>47</v>
      </c>
      <c r="D90" s="103" t="s">
        <v>201</v>
      </c>
      <c r="E90" s="110" t="s">
        <v>392</v>
      </c>
      <c r="F90" s="103">
        <v>110</v>
      </c>
      <c r="G90" s="105">
        <v>1006.9</v>
      </c>
      <c r="H90" s="105">
        <v>169.7</v>
      </c>
      <c r="I90" s="105">
        <v>1176.5999999999999</v>
      </c>
    </row>
    <row r="91" spans="1:9" ht="25.15" customHeight="1" x14ac:dyDescent="0.2">
      <c r="A91" s="102" t="s">
        <v>133</v>
      </c>
      <c r="B91" s="103">
        <v>946</v>
      </c>
      <c r="C91" s="103" t="s">
        <v>47</v>
      </c>
      <c r="D91" s="103" t="s">
        <v>201</v>
      </c>
      <c r="E91" s="110" t="s">
        <v>392</v>
      </c>
      <c r="F91" s="103">
        <v>200</v>
      </c>
      <c r="G91" s="105">
        <f t="shared" ref="G91:I91" si="11">G92</f>
        <v>99</v>
      </c>
      <c r="H91" s="105">
        <f t="shared" si="11"/>
        <v>0</v>
      </c>
      <c r="I91" s="105">
        <f t="shared" si="11"/>
        <v>99</v>
      </c>
    </row>
    <row r="92" spans="1:9" ht="22.15" customHeight="1" x14ac:dyDescent="0.2">
      <c r="A92" s="102" t="s">
        <v>185</v>
      </c>
      <c r="B92" s="103">
        <v>946</v>
      </c>
      <c r="C92" s="103" t="s">
        <v>47</v>
      </c>
      <c r="D92" s="103" t="s">
        <v>201</v>
      </c>
      <c r="E92" s="110" t="s">
        <v>392</v>
      </c>
      <c r="F92" s="103">
        <v>240</v>
      </c>
      <c r="G92" s="105">
        <f t="shared" ref="G92" si="12">G94+G93</f>
        <v>99</v>
      </c>
      <c r="H92" s="105">
        <f t="shared" ref="H92:I92" si="13">H94+H93</f>
        <v>0</v>
      </c>
      <c r="I92" s="105">
        <f t="shared" si="13"/>
        <v>99</v>
      </c>
    </row>
    <row r="93" spans="1:9" ht="24.6" customHeight="1" x14ac:dyDescent="0.2">
      <c r="A93" s="102" t="s">
        <v>186</v>
      </c>
      <c r="B93" s="103">
        <v>946</v>
      </c>
      <c r="C93" s="103" t="s">
        <v>47</v>
      </c>
      <c r="D93" s="103" t="s">
        <v>201</v>
      </c>
      <c r="E93" s="110" t="s">
        <v>392</v>
      </c>
      <c r="F93" s="103">
        <v>242</v>
      </c>
      <c r="G93" s="105">
        <v>81</v>
      </c>
      <c r="H93" s="105"/>
      <c r="I93" s="105">
        <v>81</v>
      </c>
    </row>
    <row r="94" spans="1:9" ht="24" customHeight="1" x14ac:dyDescent="0.2">
      <c r="A94" s="102" t="s">
        <v>187</v>
      </c>
      <c r="B94" s="103">
        <v>946</v>
      </c>
      <c r="C94" s="103" t="s">
        <v>47</v>
      </c>
      <c r="D94" s="103" t="s">
        <v>201</v>
      </c>
      <c r="E94" s="110" t="s">
        <v>392</v>
      </c>
      <c r="F94" s="103">
        <v>244</v>
      </c>
      <c r="G94" s="105">
        <v>18</v>
      </c>
      <c r="H94" s="105"/>
      <c r="I94" s="105">
        <v>18</v>
      </c>
    </row>
    <row r="95" spans="1:9" x14ac:dyDescent="0.2">
      <c r="A95" s="173" t="s">
        <v>438</v>
      </c>
      <c r="B95" s="107">
        <v>946</v>
      </c>
      <c r="C95" s="107" t="s">
        <v>47</v>
      </c>
      <c r="D95" s="107">
        <v>10</v>
      </c>
      <c r="E95" s="107"/>
      <c r="F95" s="107"/>
      <c r="G95" s="108">
        <f t="shared" ref="G95:I96" si="14">G96</f>
        <v>150</v>
      </c>
      <c r="H95" s="108">
        <f t="shared" si="14"/>
        <v>0</v>
      </c>
      <c r="I95" s="108">
        <f t="shared" si="14"/>
        <v>150</v>
      </c>
    </row>
    <row r="96" spans="1:9" ht="39" customHeight="1" x14ac:dyDescent="0.2">
      <c r="A96" s="168" t="s">
        <v>428</v>
      </c>
      <c r="B96" s="224">
        <v>946</v>
      </c>
      <c r="C96" s="230" t="s">
        <v>47</v>
      </c>
      <c r="D96" s="230">
        <v>10</v>
      </c>
      <c r="E96" s="231"/>
      <c r="F96" s="231"/>
      <c r="G96" s="232">
        <f t="shared" si="14"/>
        <v>150</v>
      </c>
      <c r="H96" s="232">
        <f t="shared" si="14"/>
        <v>0</v>
      </c>
      <c r="I96" s="232">
        <f t="shared" si="14"/>
        <v>150</v>
      </c>
    </row>
    <row r="97" spans="1:9" ht="34.15" customHeight="1" x14ac:dyDescent="0.2">
      <c r="A97" s="106" t="s">
        <v>244</v>
      </c>
      <c r="B97" s="103">
        <v>946</v>
      </c>
      <c r="C97" s="107" t="s">
        <v>47</v>
      </c>
      <c r="D97" s="107">
        <v>10</v>
      </c>
      <c r="E97" s="107" t="s">
        <v>415</v>
      </c>
      <c r="F97" s="107"/>
      <c r="G97" s="108">
        <f>G98+G102+G106</f>
        <v>150</v>
      </c>
      <c r="H97" s="108">
        <f>H98+H102+H106</f>
        <v>0</v>
      </c>
      <c r="I97" s="108">
        <f>I98+I102+I106</f>
        <v>150</v>
      </c>
    </row>
    <row r="98" spans="1:9" ht="26.45" customHeight="1" x14ac:dyDescent="0.2">
      <c r="A98" s="109" t="s">
        <v>459</v>
      </c>
      <c r="B98" s="103">
        <v>946</v>
      </c>
      <c r="C98" s="107" t="s">
        <v>47</v>
      </c>
      <c r="D98" s="107">
        <v>10</v>
      </c>
      <c r="E98" s="107" t="s">
        <v>357</v>
      </c>
      <c r="F98" s="107"/>
      <c r="G98" s="108">
        <f>G99</f>
        <v>90</v>
      </c>
      <c r="H98" s="108">
        <f t="shared" ref="H98:H100" si="15">H99</f>
        <v>0</v>
      </c>
      <c r="I98" s="108">
        <f>I99</f>
        <v>90</v>
      </c>
    </row>
    <row r="99" spans="1:9" ht="22.9" customHeight="1" x14ac:dyDescent="0.2">
      <c r="A99" s="109" t="s">
        <v>460</v>
      </c>
      <c r="B99" s="103">
        <v>946</v>
      </c>
      <c r="C99" s="103" t="s">
        <v>47</v>
      </c>
      <c r="D99" s="103">
        <v>10</v>
      </c>
      <c r="E99" s="110" t="s">
        <v>357</v>
      </c>
      <c r="F99" s="103">
        <v>200</v>
      </c>
      <c r="G99" s="105">
        <f>G100</f>
        <v>90</v>
      </c>
      <c r="H99" s="105">
        <f t="shared" si="15"/>
        <v>0</v>
      </c>
      <c r="I99" s="105">
        <f>I100</f>
        <v>90</v>
      </c>
    </row>
    <row r="100" spans="1:9" ht="22.9" customHeight="1" x14ac:dyDescent="0.2">
      <c r="A100" s="109" t="s">
        <v>461</v>
      </c>
      <c r="B100" s="103">
        <v>946</v>
      </c>
      <c r="C100" s="103" t="s">
        <v>47</v>
      </c>
      <c r="D100" s="103">
        <v>10</v>
      </c>
      <c r="E100" s="110" t="s">
        <v>357</v>
      </c>
      <c r="F100" s="103">
        <v>240</v>
      </c>
      <c r="G100" s="105">
        <f>G101</f>
        <v>90</v>
      </c>
      <c r="H100" s="105">
        <f t="shared" si="15"/>
        <v>0</v>
      </c>
      <c r="I100" s="105">
        <f>I101</f>
        <v>90</v>
      </c>
    </row>
    <row r="101" spans="1:9" ht="22.5" x14ac:dyDescent="0.2">
      <c r="A101" s="106" t="s">
        <v>352</v>
      </c>
      <c r="B101" s="103">
        <v>946</v>
      </c>
      <c r="C101" s="103" t="s">
        <v>47</v>
      </c>
      <c r="D101" s="103">
        <v>10</v>
      </c>
      <c r="E101" s="110" t="s">
        <v>357</v>
      </c>
      <c r="F101" s="103">
        <v>244</v>
      </c>
      <c r="G101" s="105">
        <v>90</v>
      </c>
      <c r="H101" s="105"/>
      <c r="I101" s="105">
        <v>90</v>
      </c>
    </row>
    <row r="102" spans="1:9" ht="24" customHeight="1" x14ac:dyDescent="0.2">
      <c r="A102" s="109" t="s">
        <v>459</v>
      </c>
      <c r="B102" s="103">
        <v>946</v>
      </c>
      <c r="C102" s="107" t="s">
        <v>47</v>
      </c>
      <c r="D102" s="107">
        <v>10</v>
      </c>
      <c r="E102" s="107" t="s">
        <v>358</v>
      </c>
      <c r="F102" s="107"/>
      <c r="G102" s="108">
        <f>G103</f>
        <v>40</v>
      </c>
      <c r="H102" s="108">
        <f t="shared" ref="H102:H104" si="16">H103</f>
        <v>0</v>
      </c>
      <c r="I102" s="108">
        <f>I103</f>
        <v>40</v>
      </c>
    </row>
    <row r="103" spans="1:9" ht="24.6" customHeight="1" x14ac:dyDescent="0.2">
      <c r="A103" s="109" t="s">
        <v>460</v>
      </c>
      <c r="B103" s="103">
        <v>946</v>
      </c>
      <c r="C103" s="103" t="s">
        <v>47</v>
      </c>
      <c r="D103" s="103">
        <v>10</v>
      </c>
      <c r="E103" s="110" t="s">
        <v>358</v>
      </c>
      <c r="F103" s="103">
        <v>200</v>
      </c>
      <c r="G103" s="105">
        <f>G104</f>
        <v>40</v>
      </c>
      <c r="H103" s="105">
        <f t="shared" si="16"/>
        <v>0</v>
      </c>
      <c r="I103" s="105">
        <f>I104</f>
        <v>40</v>
      </c>
    </row>
    <row r="104" spans="1:9" ht="27.6" customHeight="1" x14ac:dyDescent="0.2">
      <c r="A104" s="109" t="s">
        <v>461</v>
      </c>
      <c r="B104" s="103">
        <v>946</v>
      </c>
      <c r="C104" s="103" t="s">
        <v>47</v>
      </c>
      <c r="D104" s="103">
        <v>10</v>
      </c>
      <c r="E104" s="110" t="s">
        <v>358</v>
      </c>
      <c r="F104" s="103">
        <v>240</v>
      </c>
      <c r="G104" s="105">
        <f>G105</f>
        <v>40</v>
      </c>
      <c r="H104" s="105">
        <f t="shared" si="16"/>
        <v>0</v>
      </c>
      <c r="I104" s="105">
        <f>I105</f>
        <v>40</v>
      </c>
    </row>
    <row r="105" spans="1:9" ht="23.45" customHeight="1" x14ac:dyDescent="0.2">
      <c r="A105" s="106" t="s">
        <v>353</v>
      </c>
      <c r="B105" s="103">
        <v>946</v>
      </c>
      <c r="C105" s="103" t="s">
        <v>47</v>
      </c>
      <c r="D105" s="103">
        <v>10</v>
      </c>
      <c r="E105" s="110" t="s">
        <v>358</v>
      </c>
      <c r="F105" s="103">
        <v>244</v>
      </c>
      <c r="G105" s="105">
        <v>40</v>
      </c>
      <c r="H105" s="105"/>
      <c r="I105" s="105">
        <v>40</v>
      </c>
    </row>
    <row r="106" spans="1:9" ht="23.45" customHeight="1" x14ac:dyDescent="0.2">
      <c r="A106" s="109" t="s">
        <v>459</v>
      </c>
      <c r="B106" s="103">
        <v>946</v>
      </c>
      <c r="C106" s="107" t="s">
        <v>47</v>
      </c>
      <c r="D106" s="107">
        <v>10</v>
      </c>
      <c r="E106" s="107" t="s">
        <v>359</v>
      </c>
      <c r="F106" s="107"/>
      <c r="G106" s="108">
        <f t="shared" ref="G106:I107" si="17">G107</f>
        <v>20</v>
      </c>
      <c r="H106" s="108">
        <f t="shared" si="17"/>
        <v>0</v>
      </c>
      <c r="I106" s="108">
        <f t="shared" si="17"/>
        <v>20</v>
      </c>
    </row>
    <row r="107" spans="1:9" ht="25.15" customHeight="1" x14ac:dyDescent="0.2">
      <c r="A107" s="109" t="s">
        <v>460</v>
      </c>
      <c r="B107" s="103">
        <v>946</v>
      </c>
      <c r="C107" s="103" t="s">
        <v>47</v>
      </c>
      <c r="D107" s="103">
        <v>10</v>
      </c>
      <c r="E107" s="110" t="s">
        <v>359</v>
      </c>
      <c r="F107" s="103">
        <v>200</v>
      </c>
      <c r="G107" s="105">
        <f t="shared" si="17"/>
        <v>20</v>
      </c>
      <c r="H107" s="105">
        <f t="shared" si="17"/>
        <v>0</v>
      </c>
      <c r="I107" s="105">
        <f t="shared" si="17"/>
        <v>20</v>
      </c>
    </row>
    <row r="108" spans="1:9" ht="23.45" customHeight="1" x14ac:dyDescent="0.2">
      <c r="A108" s="109" t="s">
        <v>461</v>
      </c>
      <c r="B108" s="103">
        <v>946</v>
      </c>
      <c r="C108" s="103" t="s">
        <v>47</v>
      </c>
      <c r="D108" s="103">
        <v>10</v>
      </c>
      <c r="E108" s="110" t="s">
        <v>359</v>
      </c>
      <c r="F108" s="103">
        <v>240</v>
      </c>
      <c r="G108" s="105">
        <v>20</v>
      </c>
      <c r="H108" s="105"/>
      <c r="I108" s="105">
        <v>20</v>
      </c>
    </row>
    <row r="109" spans="1:9" x14ac:dyDescent="0.2">
      <c r="A109" s="99" t="s">
        <v>203</v>
      </c>
      <c r="B109" s="103">
        <v>946</v>
      </c>
      <c r="C109" s="101" t="s">
        <v>73</v>
      </c>
      <c r="D109" s="101" t="s">
        <v>42</v>
      </c>
      <c r="E109" s="101" t="s">
        <v>43</v>
      </c>
      <c r="F109" s="101" t="s">
        <v>44</v>
      </c>
      <c r="G109" s="100">
        <f>G110+G152+G166</f>
        <v>9610</v>
      </c>
      <c r="H109" s="100">
        <f>H110+H152+H166</f>
        <v>0</v>
      </c>
      <c r="I109" s="100">
        <f>I110+I152+I166</f>
        <v>9610</v>
      </c>
    </row>
    <row r="110" spans="1:9" x14ac:dyDescent="0.2">
      <c r="A110" s="99" t="s">
        <v>70</v>
      </c>
      <c r="B110" s="103">
        <v>946</v>
      </c>
      <c r="C110" s="101" t="s">
        <v>73</v>
      </c>
      <c r="D110" s="101" t="s">
        <v>62</v>
      </c>
      <c r="E110" s="101" t="s">
        <v>43</v>
      </c>
      <c r="F110" s="101" t="s">
        <v>44</v>
      </c>
      <c r="G110" s="100">
        <f>G111+G119+G124</f>
        <v>3118</v>
      </c>
      <c r="H110" s="100">
        <f>H111+H119+H124</f>
        <v>0</v>
      </c>
      <c r="I110" s="100">
        <f>I111+I119+I124</f>
        <v>3118</v>
      </c>
    </row>
    <row r="111" spans="1:9" ht="23.45" customHeight="1" x14ac:dyDescent="0.2">
      <c r="A111" s="102" t="s">
        <v>329</v>
      </c>
      <c r="B111" s="103">
        <v>946</v>
      </c>
      <c r="C111" s="103" t="s">
        <v>73</v>
      </c>
      <c r="D111" s="103" t="s">
        <v>62</v>
      </c>
      <c r="E111" s="110" t="s">
        <v>393</v>
      </c>
      <c r="F111" s="103" t="s">
        <v>44</v>
      </c>
      <c r="G111" s="105">
        <f>G112+G114</f>
        <v>1643.5</v>
      </c>
      <c r="H111" s="105">
        <f>H112+H114</f>
        <v>0</v>
      </c>
      <c r="I111" s="105">
        <f>I112+I114</f>
        <v>1643.5</v>
      </c>
    </row>
    <row r="112" spans="1:9" ht="57" customHeight="1" x14ac:dyDescent="0.2">
      <c r="A112" s="102" t="s">
        <v>99</v>
      </c>
      <c r="B112" s="103">
        <v>946</v>
      </c>
      <c r="C112" s="103" t="s">
        <v>73</v>
      </c>
      <c r="D112" s="103" t="s">
        <v>62</v>
      </c>
      <c r="E112" s="110" t="s">
        <v>394</v>
      </c>
      <c r="F112" s="103" t="s">
        <v>139</v>
      </c>
      <c r="G112" s="105">
        <f>G113</f>
        <v>1593.5</v>
      </c>
      <c r="H112" s="105">
        <f>H113</f>
        <v>0</v>
      </c>
      <c r="I112" s="105">
        <f>I113</f>
        <v>1593.5</v>
      </c>
    </row>
    <row r="113" spans="1:9" ht="25.15" customHeight="1" x14ac:dyDescent="0.2">
      <c r="A113" s="102" t="s">
        <v>140</v>
      </c>
      <c r="B113" s="103">
        <v>946</v>
      </c>
      <c r="C113" s="103" t="s">
        <v>73</v>
      </c>
      <c r="D113" s="103" t="s">
        <v>62</v>
      </c>
      <c r="E113" s="110" t="s">
        <v>394</v>
      </c>
      <c r="F113" s="103" t="s">
        <v>141</v>
      </c>
      <c r="G113" s="105">
        <v>1593.5</v>
      </c>
      <c r="H113" s="105"/>
      <c r="I113" s="105">
        <v>1593.5</v>
      </c>
    </row>
    <row r="114" spans="1:9" ht="22.9" customHeight="1" x14ac:dyDescent="0.2">
      <c r="A114" s="102" t="s">
        <v>140</v>
      </c>
      <c r="B114" s="103">
        <v>946</v>
      </c>
      <c r="C114" s="103" t="s">
        <v>73</v>
      </c>
      <c r="D114" s="103" t="s">
        <v>62</v>
      </c>
      <c r="E114" s="110" t="s">
        <v>395</v>
      </c>
      <c r="F114" s="103"/>
      <c r="G114" s="105">
        <f t="shared" ref="G114:I115" si="18">G115</f>
        <v>50</v>
      </c>
      <c r="H114" s="105">
        <f t="shared" si="18"/>
        <v>0</v>
      </c>
      <c r="I114" s="105">
        <f t="shared" si="18"/>
        <v>50</v>
      </c>
    </row>
    <row r="115" spans="1:9" ht="25.15" customHeight="1" x14ac:dyDescent="0.2">
      <c r="A115" s="102" t="s">
        <v>133</v>
      </c>
      <c r="B115" s="103">
        <v>946</v>
      </c>
      <c r="C115" s="103" t="s">
        <v>73</v>
      </c>
      <c r="D115" s="103" t="s">
        <v>62</v>
      </c>
      <c r="E115" s="110" t="s">
        <v>395</v>
      </c>
      <c r="F115" s="103" t="s">
        <v>134</v>
      </c>
      <c r="G115" s="105">
        <f t="shared" si="18"/>
        <v>50</v>
      </c>
      <c r="H115" s="105">
        <f t="shared" si="18"/>
        <v>0</v>
      </c>
      <c r="I115" s="105">
        <f t="shared" si="18"/>
        <v>50</v>
      </c>
    </row>
    <row r="116" spans="1:9" ht="27" customHeight="1" x14ac:dyDescent="0.2">
      <c r="A116" s="102" t="s">
        <v>185</v>
      </c>
      <c r="B116" s="110">
        <v>946</v>
      </c>
      <c r="C116" s="103" t="s">
        <v>73</v>
      </c>
      <c r="D116" s="103" t="s">
        <v>62</v>
      </c>
      <c r="E116" s="110" t="s">
        <v>395</v>
      </c>
      <c r="F116" s="103" t="s">
        <v>135</v>
      </c>
      <c r="G116" s="105">
        <f>G117+G118</f>
        <v>50</v>
      </c>
      <c r="H116" s="105">
        <f>H117+H118</f>
        <v>0</v>
      </c>
      <c r="I116" s="105">
        <f>I117+I118</f>
        <v>50</v>
      </c>
    </row>
    <row r="117" spans="1:9" ht="25.9" customHeight="1" x14ac:dyDescent="0.2">
      <c r="A117" s="102" t="s">
        <v>186</v>
      </c>
      <c r="B117" s="110">
        <v>946</v>
      </c>
      <c r="C117" s="103" t="s">
        <v>73</v>
      </c>
      <c r="D117" s="103" t="s">
        <v>62</v>
      </c>
      <c r="E117" s="110" t="s">
        <v>395</v>
      </c>
      <c r="F117" s="103">
        <v>242</v>
      </c>
      <c r="G117" s="105">
        <v>30</v>
      </c>
      <c r="H117" s="105"/>
      <c r="I117" s="105">
        <v>30</v>
      </c>
    </row>
    <row r="118" spans="1:9" ht="26.45" customHeight="1" x14ac:dyDescent="0.2">
      <c r="A118" s="102" t="s">
        <v>187</v>
      </c>
      <c r="B118" s="103">
        <v>946</v>
      </c>
      <c r="C118" s="103" t="s">
        <v>73</v>
      </c>
      <c r="D118" s="103" t="s">
        <v>62</v>
      </c>
      <c r="E118" s="110" t="s">
        <v>395</v>
      </c>
      <c r="F118" s="103" t="s">
        <v>27</v>
      </c>
      <c r="G118" s="105">
        <v>20</v>
      </c>
      <c r="H118" s="105"/>
      <c r="I118" s="105">
        <v>20</v>
      </c>
    </row>
    <row r="119" spans="1:9" ht="27.6" customHeight="1" x14ac:dyDescent="0.2">
      <c r="A119" s="109" t="s">
        <v>204</v>
      </c>
      <c r="B119" s="103">
        <v>946</v>
      </c>
      <c r="C119" s="103" t="s">
        <v>73</v>
      </c>
      <c r="D119" s="103" t="s">
        <v>62</v>
      </c>
      <c r="E119" s="110" t="s">
        <v>396</v>
      </c>
      <c r="F119" s="103"/>
      <c r="G119" s="105">
        <f t="shared" ref="G119:I122" si="19">G120</f>
        <v>90</v>
      </c>
      <c r="H119" s="105">
        <f t="shared" si="19"/>
        <v>0</v>
      </c>
      <c r="I119" s="105">
        <f t="shared" si="19"/>
        <v>90</v>
      </c>
    </row>
    <row r="120" spans="1:9" ht="22.9" customHeight="1" x14ac:dyDescent="0.2">
      <c r="A120" s="109" t="s">
        <v>205</v>
      </c>
      <c r="B120" s="103">
        <v>946</v>
      </c>
      <c r="C120" s="103" t="s">
        <v>73</v>
      </c>
      <c r="D120" s="103" t="s">
        <v>62</v>
      </c>
      <c r="E120" s="110" t="s">
        <v>396</v>
      </c>
      <c r="F120" s="103"/>
      <c r="G120" s="105">
        <f t="shared" si="19"/>
        <v>90</v>
      </c>
      <c r="H120" s="105">
        <f t="shared" si="19"/>
        <v>0</v>
      </c>
      <c r="I120" s="105">
        <f t="shared" si="19"/>
        <v>90</v>
      </c>
    </row>
    <row r="121" spans="1:9" ht="23.45" customHeight="1" x14ac:dyDescent="0.2">
      <c r="A121" s="109" t="s">
        <v>459</v>
      </c>
      <c r="B121" s="103">
        <v>946</v>
      </c>
      <c r="C121" s="103" t="s">
        <v>73</v>
      </c>
      <c r="D121" s="103" t="s">
        <v>62</v>
      </c>
      <c r="E121" s="110" t="s">
        <v>396</v>
      </c>
      <c r="F121" s="103">
        <v>200</v>
      </c>
      <c r="G121" s="105">
        <f t="shared" si="19"/>
        <v>90</v>
      </c>
      <c r="H121" s="105">
        <f t="shared" si="19"/>
        <v>0</v>
      </c>
      <c r="I121" s="105">
        <f t="shared" si="19"/>
        <v>90</v>
      </c>
    </row>
    <row r="122" spans="1:9" ht="27" customHeight="1" x14ac:dyDescent="0.2">
      <c r="A122" s="109" t="s">
        <v>460</v>
      </c>
      <c r="B122" s="103">
        <v>946</v>
      </c>
      <c r="C122" s="103" t="s">
        <v>73</v>
      </c>
      <c r="D122" s="103" t="s">
        <v>62</v>
      </c>
      <c r="E122" s="110" t="s">
        <v>396</v>
      </c>
      <c r="F122" s="103">
        <v>240</v>
      </c>
      <c r="G122" s="105">
        <f t="shared" si="19"/>
        <v>90</v>
      </c>
      <c r="H122" s="105">
        <f t="shared" si="19"/>
        <v>0</v>
      </c>
      <c r="I122" s="105">
        <f t="shared" si="19"/>
        <v>90</v>
      </c>
    </row>
    <row r="123" spans="1:9" ht="26.45" customHeight="1" x14ac:dyDescent="0.2">
      <c r="A123" s="109" t="s">
        <v>461</v>
      </c>
      <c r="B123" s="103">
        <v>946</v>
      </c>
      <c r="C123" s="103" t="s">
        <v>73</v>
      </c>
      <c r="D123" s="103" t="s">
        <v>62</v>
      </c>
      <c r="E123" s="110" t="s">
        <v>396</v>
      </c>
      <c r="F123" s="103">
        <v>244</v>
      </c>
      <c r="G123" s="105">
        <v>90</v>
      </c>
      <c r="H123" s="105"/>
      <c r="I123" s="105">
        <v>90</v>
      </c>
    </row>
    <row r="124" spans="1:9" ht="43.9" customHeight="1" x14ac:dyDescent="0.2">
      <c r="A124" s="168" t="s">
        <v>429</v>
      </c>
      <c r="B124" s="211">
        <v>946</v>
      </c>
      <c r="C124" s="169" t="s">
        <v>73</v>
      </c>
      <c r="D124" s="171" t="s">
        <v>62</v>
      </c>
      <c r="E124" s="169" t="s">
        <v>419</v>
      </c>
      <c r="F124" s="169" t="s">
        <v>44</v>
      </c>
      <c r="G124" s="170">
        <f t="shared" ref="G124" si="20">G125+G129+G133+G137+G144+G148</f>
        <v>1384.5</v>
      </c>
      <c r="H124" s="170">
        <f>H125+H129+H133+H137+H144+H148+H141</f>
        <v>0</v>
      </c>
      <c r="I124" s="170">
        <f>I125+I129+I133+I137+I144+I148+I141</f>
        <v>1384.5</v>
      </c>
    </row>
    <row r="125" spans="1:9" ht="42.6" customHeight="1" x14ac:dyDescent="0.2">
      <c r="A125" s="109" t="s">
        <v>430</v>
      </c>
      <c r="B125" s="103">
        <v>946</v>
      </c>
      <c r="C125" s="110" t="s">
        <v>73</v>
      </c>
      <c r="D125" s="110" t="s">
        <v>62</v>
      </c>
      <c r="E125" s="110" t="s">
        <v>360</v>
      </c>
      <c r="F125" s="110"/>
      <c r="G125" s="104">
        <f>G126</f>
        <v>99</v>
      </c>
      <c r="H125" s="104">
        <f t="shared" ref="H125:H127" si="21">H126</f>
        <v>29.7</v>
      </c>
      <c r="I125" s="104">
        <f>I126</f>
        <v>128.69999999999999</v>
      </c>
    </row>
    <row r="126" spans="1:9" ht="23.45" customHeight="1" x14ac:dyDescent="0.2">
      <c r="A126" s="109" t="s">
        <v>459</v>
      </c>
      <c r="B126" s="103">
        <v>946</v>
      </c>
      <c r="C126" s="103" t="s">
        <v>73</v>
      </c>
      <c r="D126" s="103" t="s">
        <v>62</v>
      </c>
      <c r="E126" s="110" t="s">
        <v>360</v>
      </c>
      <c r="F126" s="103">
        <v>200</v>
      </c>
      <c r="G126" s="105">
        <f>G127</f>
        <v>99</v>
      </c>
      <c r="H126" s="105">
        <f t="shared" si="21"/>
        <v>29.7</v>
      </c>
      <c r="I126" s="105">
        <f>I127</f>
        <v>128.69999999999999</v>
      </c>
    </row>
    <row r="127" spans="1:9" ht="25.15" customHeight="1" x14ac:dyDescent="0.2">
      <c r="A127" s="109" t="s">
        <v>460</v>
      </c>
      <c r="B127" s="103">
        <v>946</v>
      </c>
      <c r="C127" s="103" t="s">
        <v>73</v>
      </c>
      <c r="D127" s="103" t="s">
        <v>62</v>
      </c>
      <c r="E127" s="110" t="s">
        <v>360</v>
      </c>
      <c r="F127" s="103">
        <v>240</v>
      </c>
      <c r="G127" s="105">
        <f>G128</f>
        <v>99</v>
      </c>
      <c r="H127" s="105">
        <f t="shared" si="21"/>
        <v>29.7</v>
      </c>
      <c r="I127" s="105">
        <f>I128</f>
        <v>128.69999999999999</v>
      </c>
    </row>
    <row r="128" spans="1:9" ht="24.6" customHeight="1" x14ac:dyDescent="0.2">
      <c r="A128" s="109" t="s">
        <v>461</v>
      </c>
      <c r="B128" s="103">
        <v>946</v>
      </c>
      <c r="C128" s="103" t="s">
        <v>73</v>
      </c>
      <c r="D128" s="103" t="s">
        <v>62</v>
      </c>
      <c r="E128" s="110" t="s">
        <v>360</v>
      </c>
      <c r="F128" s="103">
        <v>244</v>
      </c>
      <c r="G128" s="105">
        <v>99</v>
      </c>
      <c r="H128" s="105">
        <v>29.7</v>
      </c>
      <c r="I128" s="105">
        <v>128.69999999999999</v>
      </c>
    </row>
    <row r="129" spans="1:9" ht="26.45" customHeight="1" x14ac:dyDescent="0.2">
      <c r="A129" s="172" t="s">
        <v>433</v>
      </c>
      <c r="B129" s="103">
        <v>946</v>
      </c>
      <c r="C129" s="103" t="s">
        <v>73</v>
      </c>
      <c r="D129" s="103" t="s">
        <v>62</v>
      </c>
      <c r="E129" s="110" t="s">
        <v>361</v>
      </c>
      <c r="F129" s="103"/>
      <c r="G129" s="105">
        <f>G130</f>
        <v>250</v>
      </c>
      <c r="H129" s="105">
        <f t="shared" ref="H129:H131" si="22">H130</f>
        <v>-29.7</v>
      </c>
      <c r="I129" s="105">
        <f>I130</f>
        <v>220.3</v>
      </c>
    </row>
    <row r="130" spans="1:9" ht="21.6" customHeight="1" x14ac:dyDescent="0.2">
      <c r="A130" s="109" t="s">
        <v>459</v>
      </c>
      <c r="B130" s="103">
        <v>946</v>
      </c>
      <c r="C130" s="103" t="s">
        <v>73</v>
      </c>
      <c r="D130" s="103" t="s">
        <v>62</v>
      </c>
      <c r="E130" s="110" t="s">
        <v>361</v>
      </c>
      <c r="F130" s="103">
        <v>200</v>
      </c>
      <c r="G130" s="105">
        <f>G131</f>
        <v>250</v>
      </c>
      <c r="H130" s="105">
        <f t="shared" si="22"/>
        <v>-29.7</v>
      </c>
      <c r="I130" s="105">
        <f>I131</f>
        <v>220.3</v>
      </c>
    </row>
    <row r="131" spans="1:9" ht="25.15" customHeight="1" x14ac:dyDescent="0.2">
      <c r="A131" s="109" t="s">
        <v>460</v>
      </c>
      <c r="B131" s="103">
        <v>946</v>
      </c>
      <c r="C131" s="103" t="s">
        <v>73</v>
      </c>
      <c r="D131" s="103" t="s">
        <v>62</v>
      </c>
      <c r="E131" s="110" t="s">
        <v>361</v>
      </c>
      <c r="F131" s="103">
        <v>240</v>
      </c>
      <c r="G131" s="105">
        <f>G132</f>
        <v>250</v>
      </c>
      <c r="H131" s="105">
        <f t="shared" si="22"/>
        <v>-29.7</v>
      </c>
      <c r="I131" s="105">
        <f>I132</f>
        <v>220.3</v>
      </c>
    </row>
    <row r="132" spans="1:9" ht="21.6" customHeight="1" x14ac:dyDescent="0.2">
      <c r="A132" s="109" t="s">
        <v>461</v>
      </c>
      <c r="B132" s="103">
        <v>946</v>
      </c>
      <c r="C132" s="103" t="s">
        <v>73</v>
      </c>
      <c r="D132" s="103" t="s">
        <v>62</v>
      </c>
      <c r="E132" s="110" t="s">
        <v>361</v>
      </c>
      <c r="F132" s="103">
        <v>244</v>
      </c>
      <c r="G132" s="105">
        <v>250</v>
      </c>
      <c r="H132" s="105">
        <v>-29.7</v>
      </c>
      <c r="I132" s="105">
        <v>220.3</v>
      </c>
    </row>
    <row r="133" spans="1:9" ht="15.6" customHeight="1" x14ac:dyDescent="0.2">
      <c r="A133" s="172" t="s">
        <v>434</v>
      </c>
      <c r="B133" s="103">
        <v>946</v>
      </c>
      <c r="C133" s="103" t="s">
        <v>73</v>
      </c>
      <c r="D133" s="103" t="s">
        <v>62</v>
      </c>
      <c r="E133" s="110" t="s">
        <v>362</v>
      </c>
      <c r="F133" s="103"/>
      <c r="G133" s="105">
        <f>G134</f>
        <v>181.5</v>
      </c>
      <c r="H133" s="105">
        <f t="shared" ref="H133:H135" si="23">H134</f>
        <v>0</v>
      </c>
      <c r="I133" s="105">
        <f>I134</f>
        <v>181.5</v>
      </c>
    </row>
    <row r="134" spans="1:9" ht="24.6" customHeight="1" x14ac:dyDescent="0.2">
      <c r="A134" s="109" t="s">
        <v>459</v>
      </c>
      <c r="B134" s="103">
        <v>946</v>
      </c>
      <c r="C134" s="103" t="s">
        <v>73</v>
      </c>
      <c r="D134" s="103" t="s">
        <v>62</v>
      </c>
      <c r="E134" s="110" t="s">
        <v>362</v>
      </c>
      <c r="F134" s="103">
        <v>200</v>
      </c>
      <c r="G134" s="105">
        <f>G135</f>
        <v>181.5</v>
      </c>
      <c r="H134" s="105">
        <f t="shared" si="23"/>
        <v>0</v>
      </c>
      <c r="I134" s="105">
        <f>I135</f>
        <v>181.5</v>
      </c>
    </row>
    <row r="135" spans="1:9" ht="24.75" customHeight="1" x14ac:dyDescent="0.2">
      <c r="A135" s="109" t="s">
        <v>460</v>
      </c>
      <c r="B135" s="103">
        <v>946</v>
      </c>
      <c r="C135" s="103" t="s">
        <v>73</v>
      </c>
      <c r="D135" s="103" t="s">
        <v>62</v>
      </c>
      <c r="E135" s="110" t="s">
        <v>362</v>
      </c>
      <c r="F135" s="103">
        <v>240</v>
      </c>
      <c r="G135" s="105">
        <f>G136</f>
        <v>181.5</v>
      </c>
      <c r="H135" s="105">
        <f t="shared" si="23"/>
        <v>0</v>
      </c>
      <c r="I135" s="105">
        <f>I136</f>
        <v>181.5</v>
      </c>
    </row>
    <row r="136" spans="1:9" ht="23.45" customHeight="1" x14ac:dyDescent="0.2">
      <c r="A136" s="109" t="s">
        <v>461</v>
      </c>
      <c r="B136" s="103">
        <v>946</v>
      </c>
      <c r="C136" s="103" t="s">
        <v>73</v>
      </c>
      <c r="D136" s="103" t="s">
        <v>62</v>
      </c>
      <c r="E136" s="110" t="s">
        <v>362</v>
      </c>
      <c r="F136" s="103">
        <v>244</v>
      </c>
      <c r="G136" s="105">
        <v>181.5</v>
      </c>
      <c r="H136" s="105"/>
      <c r="I136" s="105">
        <v>181.5</v>
      </c>
    </row>
    <row r="137" spans="1:9" ht="15.6" customHeight="1" x14ac:dyDescent="0.2">
      <c r="A137" s="172" t="s">
        <v>435</v>
      </c>
      <c r="B137" s="103">
        <v>946</v>
      </c>
      <c r="C137" s="103" t="s">
        <v>73</v>
      </c>
      <c r="D137" s="103" t="s">
        <v>62</v>
      </c>
      <c r="E137" s="110" t="s">
        <v>363</v>
      </c>
      <c r="F137" s="103"/>
      <c r="G137" s="105">
        <f>G138</f>
        <v>150</v>
      </c>
      <c r="H137" s="105">
        <f t="shared" ref="H137:H139" si="24">H138</f>
        <v>-109</v>
      </c>
      <c r="I137" s="105">
        <f>I138</f>
        <v>41</v>
      </c>
    </row>
    <row r="138" spans="1:9" ht="25.9" customHeight="1" x14ac:dyDescent="0.2">
      <c r="A138" s="109" t="s">
        <v>459</v>
      </c>
      <c r="B138" s="103">
        <v>946</v>
      </c>
      <c r="C138" s="103" t="s">
        <v>73</v>
      </c>
      <c r="D138" s="103" t="s">
        <v>62</v>
      </c>
      <c r="E138" s="110" t="s">
        <v>363</v>
      </c>
      <c r="F138" s="103">
        <v>200</v>
      </c>
      <c r="G138" s="105">
        <f>G139</f>
        <v>150</v>
      </c>
      <c r="H138" s="105">
        <f t="shared" si="24"/>
        <v>-109</v>
      </c>
      <c r="I138" s="105">
        <f>I139</f>
        <v>41</v>
      </c>
    </row>
    <row r="139" spans="1:9" ht="22.9" customHeight="1" x14ac:dyDescent="0.2">
      <c r="A139" s="109" t="s">
        <v>460</v>
      </c>
      <c r="B139" s="103">
        <v>946</v>
      </c>
      <c r="C139" s="103" t="s">
        <v>73</v>
      </c>
      <c r="D139" s="103" t="s">
        <v>62</v>
      </c>
      <c r="E139" s="110" t="s">
        <v>363</v>
      </c>
      <c r="F139" s="103">
        <v>240</v>
      </c>
      <c r="G139" s="105">
        <f>G140</f>
        <v>150</v>
      </c>
      <c r="H139" s="105">
        <f t="shared" si="24"/>
        <v>-109</v>
      </c>
      <c r="I139" s="105">
        <f>I140</f>
        <v>41</v>
      </c>
    </row>
    <row r="140" spans="1:9" ht="24" customHeight="1" x14ac:dyDescent="0.2">
      <c r="A140" s="109" t="s">
        <v>461</v>
      </c>
      <c r="B140" s="103">
        <v>946</v>
      </c>
      <c r="C140" s="103" t="s">
        <v>73</v>
      </c>
      <c r="D140" s="103" t="s">
        <v>62</v>
      </c>
      <c r="E140" s="110" t="s">
        <v>363</v>
      </c>
      <c r="F140" s="103">
        <v>244</v>
      </c>
      <c r="G140" s="105">
        <v>150</v>
      </c>
      <c r="H140" s="105">
        <v>-109</v>
      </c>
      <c r="I140" s="105">
        <v>41</v>
      </c>
    </row>
    <row r="141" spans="1:9" ht="19.899999999999999" customHeight="1" x14ac:dyDescent="0.2">
      <c r="A141" s="102" t="s">
        <v>142</v>
      </c>
      <c r="B141" s="103">
        <v>946</v>
      </c>
      <c r="C141" s="103" t="s">
        <v>73</v>
      </c>
      <c r="D141" s="103" t="s">
        <v>62</v>
      </c>
      <c r="E141" s="110" t="s">
        <v>363</v>
      </c>
      <c r="F141" s="103">
        <v>800</v>
      </c>
      <c r="G141" s="105"/>
      <c r="H141" s="105">
        <v>109</v>
      </c>
      <c r="I141" s="105">
        <v>109</v>
      </c>
    </row>
    <row r="142" spans="1:9" ht="19.899999999999999" customHeight="1" x14ac:dyDescent="0.2">
      <c r="A142" s="109" t="s">
        <v>555</v>
      </c>
      <c r="B142" s="103">
        <v>946</v>
      </c>
      <c r="C142" s="103" t="s">
        <v>73</v>
      </c>
      <c r="D142" s="103" t="s">
        <v>62</v>
      </c>
      <c r="E142" s="110" t="s">
        <v>363</v>
      </c>
      <c r="F142" s="103">
        <v>810</v>
      </c>
      <c r="G142" s="105"/>
      <c r="H142" s="105">
        <v>109</v>
      </c>
      <c r="I142" s="105">
        <v>109</v>
      </c>
    </row>
    <row r="143" spans="1:9" ht="19.899999999999999" customHeight="1" x14ac:dyDescent="0.2">
      <c r="A143" s="109" t="s">
        <v>556</v>
      </c>
      <c r="B143" s="103">
        <v>946</v>
      </c>
      <c r="C143" s="103" t="s">
        <v>73</v>
      </c>
      <c r="D143" s="103" t="s">
        <v>62</v>
      </c>
      <c r="E143" s="110" t="s">
        <v>363</v>
      </c>
      <c r="F143" s="103">
        <v>812</v>
      </c>
      <c r="G143" s="105"/>
      <c r="H143" s="105">
        <v>109</v>
      </c>
      <c r="I143" s="105">
        <v>109</v>
      </c>
    </row>
    <row r="144" spans="1:9" ht="28.15" customHeight="1" x14ac:dyDescent="0.2">
      <c r="A144" s="172" t="s">
        <v>436</v>
      </c>
      <c r="B144" s="103">
        <v>946</v>
      </c>
      <c r="C144" s="103" t="s">
        <v>73</v>
      </c>
      <c r="D144" s="103" t="s">
        <v>62</v>
      </c>
      <c r="E144" s="110" t="s">
        <v>439</v>
      </c>
      <c r="F144" s="103"/>
      <c r="G144" s="105">
        <f>G145</f>
        <v>689</v>
      </c>
      <c r="H144" s="105">
        <f t="shared" ref="H144:H146" si="25">H145</f>
        <v>0</v>
      </c>
      <c r="I144" s="105">
        <f>I145</f>
        <v>689</v>
      </c>
    </row>
    <row r="145" spans="1:9" ht="25.15" customHeight="1" x14ac:dyDescent="0.2">
      <c r="A145" s="109" t="s">
        <v>459</v>
      </c>
      <c r="B145" s="103">
        <v>946</v>
      </c>
      <c r="C145" s="103" t="s">
        <v>73</v>
      </c>
      <c r="D145" s="103" t="s">
        <v>62</v>
      </c>
      <c r="E145" s="110" t="s">
        <v>439</v>
      </c>
      <c r="F145" s="103">
        <v>200</v>
      </c>
      <c r="G145" s="105">
        <f>G146</f>
        <v>689</v>
      </c>
      <c r="H145" s="105">
        <f t="shared" si="25"/>
        <v>0</v>
      </c>
      <c r="I145" s="105">
        <f>I146</f>
        <v>689</v>
      </c>
    </row>
    <row r="146" spans="1:9" ht="22.15" customHeight="1" x14ac:dyDescent="0.2">
      <c r="A146" s="109" t="s">
        <v>460</v>
      </c>
      <c r="B146" s="103">
        <v>946</v>
      </c>
      <c r="C146" s="103" t="s">
        <v>73</v>
      </c>
      <c r="D146" s="103" t="s">
        <v>62</v>
      </c>
      <c r="E146" s="110" t="s">
        <v>439</v>
      </c>
      <c r="F146" s="103">
        <v>240</v>
      </c>
      <c r="G146" s="105">
        <f>G147</f>
        <v>689</v>
      </c>
      <c r="H146" s="105">
        <f t="shared" si="25"/>
        <v>0</v>
      </c>
      <c r="I146" s="105">
        <f>I147</f>
        <v>689</v>
      </c>
    </row>
    <row r="147" spans="1:9" ht="24" customHeight="1" x14ac:dyDescent="0.2">
      <c r="A147" s="109" t="s">
        <v>461</v>
      </c>
      <c r="B147" s="103">
        <v>946</v>
      </c>
      <c r="C147" s="103" t="s">
        <v>73</v>
      </c>
      <c r="D147" s="103" t="s">
        <v>62</v>
      </c>
      <c r="E147" s="110" t="s">
        <v>439</v>
      </c>
      <c r="F147" s="103">
        <v>244</v>
      </c>
      <c r="G147" s="105">
        <v>689</v>
      </c>
      <c r="H147" s="105"/>
      <c r="I147" s="105">
        <v>689</v>
      </c>
    </row>
    <row r="148" spans="1:9" ht="36.6" customHeight="1" x14ac:dyDescent="0.2">
      <c r="A148" s="172" t="s">
        <v>437</v>
      </c>
      <c r="B148" s="103">
        <v>946</v>
      </c>
      <c r="C148" s="103" t="s">
        <v>73</v>
      </c>
      <c r="D148" s="103" t="s">
        <v>62</v>
      </c>
      <c r="E148" s="110" t="s">
        <v>440</v>
      </c>
      <c r="F148" s="103"/>
      <c r="G148" s="105">
        <f>G149</f>
        <v>15</v>
      </c>
      <c r="H148" s="105">
        <f t="shared" ref="H148:H150" si="26">H149</f>
        <v>0</v>
      </c>
      <c r="I148" s="105">
        <f>I149</f>
        <v>15</v>
      </c>
    </row>
    <row r="149" spans="1:9" ht="24.6" customHeight="1" x14ac:dyDescent="0.2">
      <c r="A149" s="109" t="s">
        <v>459</v>
      </c>
      <c r="B149" s="103">
        <v>946</v>
      </c>
      <c r="C149" s="103" t="s">
        <v>73</v>
      </c>
      <c r="D149" s="103" t="s">
        <v>62</v>
      </c>
      <c r="E149" s="110" t="s">
        <v>440</v>
      </c>
      <c r="F149" s="103">
        <v>200</v>
      </c>
      <c r="G149" s="105">
        <f>G150</f>
        <v>15</v>
      </c>
      <c r="H149" s="105">
        <f t="shared" si="26"/>
        <v>0</v>
      </c>
      <c r="I149" s="105">
        <f>I150</f>
        <v>15</v>
      </c>
    </row>
    <row r="150" spans="1:9" ht="26.45" customHeight="1" x14ac:dyDescent="0.2">
      <c r="A150" s="109" t="s">
        <v>460</v>
      </c>
      <c r="B150" s="103">
        <v>946</v>
      </c>
      <c r="C150" s="103" t="s">
        <v>73</v>
      </c>
      <c r="D150" s="103" t="s">
        <v>62</v>
      </c>
      <c r="E150" s="110" t="s">
        <v>440</v>
      </c>
      <c r="F150" s="103">
        <v>240</v>
      </c>
      <c r="G150" s="105">
        <f>G151</f>
        <v>15</v>
      </c>
      <c r="H150" s="105">
        <f t="shared" si="26"/>
        <v>0</v>
      </c>
      <c r="I150" s="105">
        <f>I151</f>
        <v>15</v>
      </c>
    </row>
    <row r="151" spans="1:9" ht="24.6" customHeight="1" x14ac:dyDescent="0.2">
      <c r="A151" s="109" t="s">
        <v>461</v>
      </c>
      <c r="B151" s="103">
        <v>946</v>
      </c>
      <c r="C151" s="103" t="s">
        <v>73</v>
      </c>
      <c r="D151" s="103" t="s">
        <v>62</v>
      </c>
      <c r="E151" s="110" t="s">
        <v>440</v>
      </c>
      <c r="F151" s="103">
        <v>244</v>
      </c>
      <c r="G151" s="105">
        <v>15</v>
      </c>
      <c r="H151" s="105"/>
      <c r="I151" s="105">
        <v>15</v>
      </c>
    </row>
    <row r="152" spans="1:9" x14ac:dyDescent="0.2">
      <c r="A152" s="106" t="s">
        <v>450</v>
      </c>
      <c r="B152" s="103">
        <v>946</v>
      </c>
      <c r="C152" s="107" t="s">
        <v>73</v>
      </c>
      <c r="D152" s="162" t="s">
        <v>97</v>
      </c>
      <c r="E152" s="110"/>
      <c r="F152" s="103"/>
      <c r="G152" s="108">
        <f>G153</f>
        <v>5115</v>
      </c>
      <c r="H152" s="108">
        <f>H153</f>
        <v>0</v>
      </c>
      <c r="I152" s="108">
        <f>I153</f>
        <v>5115</v>
      </c>
    </row>
    <row r="153" spans="1:9" ht="37.15" customHeight="1" x14ac:dyDescent="0.2">
      <c r="A153" s="168" t="s">
        <v>451</v>
      </c>
      <c r="B153" s="224">
        <v>946</v>
      </c>
      <c r="C153" s="169" t="s">
        <v>73</v>
      </c>
      <c r="D153" s="171" t="s">
        <v>97</v>
      </c>
      <c r="E153" s="169" t="s">
        <v>420</v>
      </c>
      <c r="F153" s="169"/>
      <c r="G153" s="170">
        <f>G154+G158+G162</f>
        <v>5115</v>
      </c>
      <c r="H153" s="170">
        <f>H154+H158+H162</f>
        <v>0</v>
      </c>
      <c r="I153" s="170">
        <f>I154+I158+I162</f>
        <v>5115</v>
      </c>
    </row>
    <row r="154" spans="1:9" ht="27" customHeight="1" x14ac:dyDescent="0.2">
      <c r="A154" s="194" t="s">
        <v>452</v>
      </c>
      <c r="B154" s="110">
        <v>946</v>
      </c>
      <c r="C154" s="178" t="s">
        <v>73</v>
      </c>
      <c r="D154" s="195" t="s">
        <v>97</v>
      </c>
      <c r="E154" s="178" t="s">
        <v>364</v>
      </c>
      <c r="F154" s="178"/>
      <c r="G154" s="196">
        <f>G155</f>
        <v>3284</v>
      </c>
      <c r="H154" s="196">
        <f t="shared" ref="H154:H156" si="27">H155</f>
        <v>-423.9</v>
      </c>
      <c r="I154" s="196">
        <f>I155</f>
        <v>2860.1</v>
      </c>
    </row>
    <row r="155" spans="1:9" ht="25.9" customHeight="1" x14ac:dyDescent="0.2">
      <c r="A155" s="109" t="s">
        <v>459</v>
      </c>
      <c r="B155" s="103">
        <v>946</v>
      </c>
      <c r="C155" s="110" t="s">
        <v>73</v>
      </c>
      <c r="D155" s="161" t="s">
        <v>97</v>
      </c>
      <c r="E155" s="110" t="s">
        <v>364</v>
      </c>
      <c r="F155" s="103">
        <v>200</v>
      </c>
      <c r="G155" s="105">
        <f>G156</f>
        <v>3284</v>
      </c>
      <c r="H155" s="105">
        <f t="shared" si="27"/>
        <v>-423.9</v>
      </c>
      <c r="I155" s="105">
        <f>I156</f>
        <v>2860.1</v>
      </c>
    </row>
    <row r="156" spans="1:9" ht="23.45" customHeight="1" x14ac:dyDescent="0.2">
      <c r="A156" s="109" t="s">
        <v>460</v>
      </c>
      <c r="B156" s="103">
        <v>946</v>
      </c>
      <c r="C156" s="110" t="s">
        <v>73</v>
      </c>
      <c r="D156" s="161" t="s">
        <v>97</v>
      </c>
      <c r="E156" s="110" t="s">
        <v>364</v>
      </c>
      <c r="F156" s="103">
        <v>240</v>
      </c>
      <c r="G156" s="105">
        <f>G157</f>
        <v>3284</v>
      </c>
      <c r="H156" s="105">
        <f t="shared" si="27"/>
        <v>-423.9</v>
      </c>
      <c r="I156" s="105">
        <f>I157</f>
        <v>2860.1</v>
      </c>
    </row>
    <row r="157" spans="1:9" ht="26.45" customHeight="1" x14ac:dyDescent="0.2">
      <c r="A157" s="109" t="s">
        <v>461</v>
      </c>
      <c r="B157" s="103">
        <v>946</v>
      </c>
      <c r="C157" s="110" t="s">
        <v>73</v>
      </c>
      <c r="D157" s="161" t="s">
        <v>97</v>
      </c>
      <c r="E157" s="110" t="s">
        <v>364</v>
      </c>
      <c r="F157" s="103">
        <v>244</v>
      </c>
      <c r="G157" s="105">
        <v>3284</v>
      </c>
      <c r="H157" s="105">
        <v>-423.9</v>
      </c>
      <c r="I157" s="105">
        <v>2860.1</v>
      </c>
    </row>
    <row r="158" spans="1:9" ht="34.15" customHeight="1" x14ac:dyDescent="0.2">
      <c r="A158" s="194" t="s">
        <v>453</v>
      </c>
      <c r="B158" s="110">
        <v>946</v>
      </c>
      <c r="C158" s="178" t="s">
        <v>73</v>
      </c>
      <c r="D158" s="195" t="s">
        <v>97</v>
      </c>
      <c r="E158" s="178" t="s">
        <v>454</v>
      </c>
      <c r="F158" s="178"/>
      <c r="G158" s="196">
        <f>G159</f>
        <v>30</v>
      </c>
      <c r="H158" s="196">
        <f t="shared" ref="H158:H160" si="28">H159</f>
        <v>0</v>
      </c>
      <c r="I158" s="196">
        <f>I159</f>
        <v>30</v>
      </c>
    </row>
    <row r="159" spans="1:9" ht="24.6" customHeight="1" x14ac:dyDescent="0.2">
      <c r="A159" s="109" t="s">
        <v>459</v>
      </c>
      <c r="B159" s="103">
        <v>946</v>
      </c>
      <c r="C159" s="110" t="s">
        <v>73</v>
      </c>
      <c r="D159" s="161" t="s">
        <v>97</v>
      </c>
      <c r="E159" s="110" t="s">
        <v>454</v>
      </c>
      <c r="F159" s="103">
        <v>200</v>
      </c>
      <c r="G159" s="105">
        <f>G160</f>
        <v>30</v>
      </c>
      <c r="H159" s="105">
        <f t="shared" si="28"/>
        <v>0</v>
      </c>
      <c r="I159" s="105">
        <f>I160</f>
        <v>30</v>
      </c>
    </row>
    <row r="160" spans="1:9" ht="22.9" customHeight="1" x14ac:dyDescent="0.2">
      <c r="A160" s="109" t="s">
        <v>460</v>
      </c>
      <c r="B160" s="103">
        <v>946</v>
      </c>
      <c r="C160" s="110" t="s">
        <v>73</v>
      </c>
      <c r="D160" s="161" t="s">
        <v>97</v>
      </c>
      <c r="E160" s="110" t="s">
        <v>454</v>
      </c>
      <c r="F160" s="103">
        <v>240</v>
      </c>
      <c r="G160" s="105">
        <f>G161</f>
        <v>30</v>
      </c>
      <c r="H160" s="105">
        <f t="shared" si="28"/>
        <v>0</v>
      </c>
      <c r="I160" s="105">
        <f>I161</f>
        <v>30</v>
      </c>
    </row>
    <row r="161" spans="1:9" ht="26.45" customHeight="1" x14ac:dyDescent="0.2">
      <c r="A161" s="109" t="s">
        <v>461</v>
      </c>
      <c r="B161" s="103">
        <v>946</v>
      </c>
      <c r="C161" s="110" t="s">
        <v>73</v>
      </c>
      <c r="D161" s="161" t="s">
        <v>97</v>
      </c>
      <c r="E161" s="110" t="s">
        <v>454</v>
      </c>
      <c r="F161" s="103">
        <v>244</v>
      </c>
      <c r="G161" s="105">
        <v>30</v>
      </c>
      <c r="H161" s="105"/>
      <c r="I161" s="105">
        <v>30</v>
      </c>
    </row>
    <row r="162" spans="1:9" ht="33.6" customHeight="1" x14ac:dyDescent="0.2">
      <c r="A162" s="194" t="s">
        <v>455</v>
      </c>
      <c r="B162" s="110">
        <v>946</v>
      </c>
      <c r="C162" s="178" t="s">
        <v>73</v>
      </c>
      <c r="D162" s="195" t="s">
        <v>97</v>
      </c>
      <c r="E162" s="178" t="s">
        <v>456</v>
      </c>
      <c r="F162" s="178"/>
      <c r="G162" s="196">
        <f>G163</f>
        <v>1801</v>
      </c>
      <c r="H162" s="196">
        <f t="shared" ref="H162:H164" si="29">H163</f>
        <v>423.9</v>
      </c>
      <c r="I162" s="196">
        <f>I163</f>
        <v>2224.9</v>
      </c>
    </row>
    <row r="163" spans="1:9" ht="25.15" customHeight="1" x14ac:dyDescent="0.2">
      <c r="A163" s="109" t="s">
        <v>459</v>
      </c>
      <c r="B163" s="103">
        <v>946</v>
      </c>
      <c r="C163" s="110" t="s">
        <v>73</v>
      </c>
      <c r="D163" s="161" t="s">
        <v>97</v>
      </c>
      <c r="E163" s="110" t="s">
        <v>456</v>
      </c>
      <c r="F163" s="103">
        <v>200</v>
      </c>
      <c r="G163" s="105">
        <f>G164</f>
        <v>1801</v>
      </c>
      <c r="H163" s="105">
        <f t="shared" si="29"/>
        <v>423.9</v>
      </c>
      <c r="I163" s="105">
        <f>I164</f>
        <v>2224.9</v>
      </c>
    </row>
    <row r="164" spans="1:9" ht="24.6" customHeight="1" x14ac:dyDescent="0.2">
      <c r="A164" s="109" t="s">
        <v>460</v>
      </c>
      <c r="B164" s="103">
        <v>946</v>
      </c>
      <c r="C164" s="110" t="s">
        <v>73</v>
      </c>
      <c r="D164" s="161" t="s">
        <v>97</v>
      </c>
      <c r="E164" s="110" t="s">
        <v>456</v>
      </c>
      <c r="F164" s="103">
        <v>240</v>
      </c>
      <c r="G164" s="105">
        <f>G165</f>
        <v>1801</v>
      </c>
      <c r="H164" s="105">
        <f t="shared" si="29"/>
        <v>423.9</v>
      </c>
      <c r="I164" s="105">
        <f>I165</f>
        <v>2224.9</v>
      </c>
    </row>
    <row r="165" spans="1:9" ht="26.45" customHeight="1" x14ac:dyDescent="0.2">
      <c r="A165" s="109" t="s">
        <v>461</v>
      </c>
      <c r="B165" s="103">
        <v>946</v>
      </c>
      <c r="C165" s="110" t="s">
        <v>73</v>
      </c>
      <c r="D165" s="161" t="s">
        <v>97</v>
      </c>
      <c r="E165" s="110" t="s">
        <v>456</v>
      </c>
      <c r="F165" s="103">
        <v>244</v>
      </c>
      <c r="G165" s="105">
        <v>1801</v>
      </c>
      <c r="H165" s="105">
        <v>423.9</v>
      </c>
      <c r="I165" s="105">
        <v>2224.9</v>
      </c>
    </row>
    <row r="166" spans="1:9" ht="30.6" customHeight="1" x14ac:dyDescent="0.2">
      <c r="A166" s="99" t="s">
        <v>79</v>
      </c>
      <c r="B166" s="107">
        <v>946</v>
      </c>
      <c r="C166" s="101" t="s">
        <v>73</v>
      </c>
      <c r="D166" s="101" t="s">
        <v>80</v>
      </c>
      <c r="E166" s="110"/>
      <c r="F166" s="103"/>
      <c r="G166" s="108">
        <f t="shared" ref="G166" si="30">G175+G167+G171</f>
        <v>1377</v>
      </c>
      <c r="H166" s="108">
        <f t="shared" ref="H166:I166" si="31">H175+H167+H171</f>
        <v>0</v>
      </c>
      <c r="I166" s="108">
        <f t="shared" si="31"/>
        <v>1377</v>
      </c>
    </row>
    <row r="167" spans="1:9" ht="49.9" customHeight="1" x14ac:dyDescent="0.2">
      <c r="A167" s="209" t="s">
        <v>528</v>
      </c>
      <c r="B167" s="193">
        <v>946</v>
      </c>
      <c r="C167" s="193" t="s">
        <v>73</v>
      </c>
      <c r="D167" s="193">
        <v>12</v>
      </c>
      <c r="E167" s="193" t="s">
        <v>527</v>
      </c>
      <c r="F167" s="193"/>
      <c r="G167" s="210">
        <v>777</v>
      </c>
      <c r="H167" s="210"/>
      <c r="I167" s="210">
        <v>777</v>
      </c>
    </row>
    <row r="168" spans="1:9" ht="22.5" x14ac:dyDescent="0.2">
      <c r="A168" s="109" t="s">
        <v>459</v>
      </c>
      <c r="B168" s="103">
        <v>946</v>
      </c>
      <c r="C168" s="110" t="s">
        <v>73</v>
      </c>
      <c r="D168" s="110">
        <v>12</v>
      </c>
      <c r="E168" s="110" t="s">
        <v>527</v>
      </c>
      <c r="F168" s="103">
        <v>200</v>
      </c>
      <c r="G168" s="105">
        <v>777</v>
      </c>
      <c r="H168" s="105"/>
      <c r="I168" s="105">
        <v>777</v>
      </c>
    </row>
    <row r="169" spans="1:9" ht="24.6" customHeight="1" x14ac:dyDescent="0.2">
      <c r="A169" s="109" t="s">
        <v>460</v>
      </c>
      <c r="B169" s="103">
        <v>946</v>
      </c>
      <c r="C169" s="110" t="s">
        <v>73</v>
      </c>
      <c r="D169" s="110">
        <v>12</v>
      </c>
      <c r="E169" s="110" t="s">
        <v>527</v>
      </c>
      <c r="F169" s="103">
        <v>240</v>
      </c>
      <c r="G169" s="105">
        <v>777</v>
      </c>
      <c r="H169" s="105"/>
      <c r="I169" s="105">
        <v>777</v>
      </c>
    </row>
    <row r="170" spans="1:9" ht="24.6" customHeight="1" x14ac:dyDescent="0.2">
      <c r="A170" s="109" t="s">
        <v>461</v>
      </c>
      <c r="B170" s="103">
        <v>946</v>
      </c>
      <c r="C170" s="110" t="s">
        <v>73</v>
      </c>
      <c r="D170" s="110">
        <v>12</v>
      </c>
      <c r="E170" s="110" t="s">
        <v>527</v>
      </c>
      <c r="F170" s="103">
        <v>244</v>
      </c>
      <c r="G170" s="105">
        <v>777</v>
      </c>
      <c r="H170" s="105"/>
      <c r="I170" s="105">
        <v>777</v>
      </c>
    </row>
    <row r="171" spans="1:9" ht="24.6" customHeight="1" x14ac:dyDescent="0.2">
      <c r="A171" s="109" t="s">
        <v>548</v>
      </c>
      <c r="B171" s="103">
        <v>946</v>
      </c>
      <c r="C171" s="103" t="s">
        <v>73</v>
      </c>
      <c r="D171" s="103">
        <v>12</v>
      </c>
      <c r="E171" s="110" t="s">
        <v>549</v>
      </c>
      <c r="F171" s="103"/>
      <c r="G171" s="105">
        <f t="shared" ref="G171:I173" si="32">G172</f>
        <v>400</v>
      </c>
      <c r="H171" s="105">
        <f t="shared" si="32"/>
        <v>0</v>
      </c>
      <c r="I171" s="105">
        <f t="shared" si="32"/>
        <v>400</v>
      </c>
    </row>
    <row r="172" spans="1:9" ht="24.6" customHeight="1" x14ac:dyDescent="0.2">
      <c r="A172" s="109" t="s">
        <v>459</v>
      </c>
      <c r="B172" s="103">
        <v>946</v>
      </c>
      <c r="C172" s="103" t="s">
        <v>73</v>
      </c>
      <c r="D172" s="103">
        <v>12</v>
      </c>
      <c r="E172" s="110" t="s">
        <v>549</v>
      </c>
      <c r="F172" s="103">
        <v>200</v>
      </c>
      <c r="G172" s="105">
        <f t="shared" si="32"/>
        <v>400</v>
      </c>
      <c r="H172" s="105">
        <f t="shared" si="32"/>
        <v>0</v>
      </c>
      <c r="I172" s="105">
        <f t="shared" si="32"/>
        <v>400</v>
      </c>
    </row>
    <row r="173" spans="1:9" ht="24.6" customHeight="1" x14ac:dyDescent="0.2">
      <c r="A173" s="109" t="s">
        <v>460</v>
      </c>
      <c r="B173" s="103">
        <v>946</v>
      </c>
      <c r="C173" s="103" t="s">
        <v>73</v>
      </c>
      <c r="D173" s="103">
        <v>12</v>
      </c>
      <c r="E173" s="110" t="s">
        <v>549</v>
      </c>
      <c r="F173" s="103">
        <v>240</v>
      </c>
      <c r="G173" s="105">
        <f t="shared" si="32"/>
        <v>400</v>
      </c>
      <c r="H173" s="105">
        <f t="shared" si="32"/>
        <v>0</v>
      </c>
      <c r="I173" s="105">
        <f t="shared" si="32"/>
        <v>400</v>
      </c>
    </row>
    <row r="174" spans="1:9" ht="24.6" customHeight="1" x14ac:dyDescent="0.2">
      <c r="A174" s="109" t="s">
        <v>461</v>
      </c>
      <c r="B174" s="103">
        <v>946</v>
      </c>
      <c r="C174" s="103" t="s">
        <v>73</v>
      </c>
      <c r="D174" s="103">
        <v>12</v>
      </c>
      <c r="E174" s="110" t="s">
        <v>549</v>
      </c>
      <c r="F174" s="103">
        <v>244</v>
      </c>
      <c r="G174" s="105">
        <v>400</v>
      </c>
      <c r="H174" s="105"/>
      <c r="I174" s="105">
        <v>400</v>
      </c>
    </row>
    <row r="175" spans="1:9" ht="37.15" customHeight="1" x14ac:dyDescent="0.2">
      <c r="A175" s="168" t="s">
        <v>464</v>
      </c>
      <c r="B175" s="193">
        <v>946</v>
      </c>
      <c r="C175" s="169" t="s">
        <v>73</v>
      </c>
      <c r="D175" s="169">
        <v>12</v>
      </c>
      <c r="E175" s="169" t="s">
        <v>422</v>
      </c>
      <c r="F175" s="169"/>
      <c r="G175" s="170">
        <f t="shared" ref="G175:I177" si="33">G176</f>
        <v>200</v>
      </c>
      <c r="H175" s="170">
        <f t="shared" si="33"/>
        <v>0</v>
      </c>
      <c r="I175" s="170">
        <f t="shared" si="33"/>
        <v>200</v>
      </c>
    </row>
    <row r="176" spans="1:9" ht="24.6" customHeight="1" x14ac:dyDescent="0.2">
      <c r="A176" s="109" t="s">
        <v>459</v>
      </c>
      <c r="B176" s="103">
        <v>946</v>
      </c>
      <c r="C176" s="110" t="s">
        <v>73</v>
      </c>
      <c r="D176" s="110">
        <v>12</v>
      </c>
      <c r="E176" s="110" t="s">
        <v>365</v>
      </c>
      <c r="F176" s="103">
        <v>200</v>
      </c>
      <c r="G176" s="105">
        <f t="shared" si="33"/>
        <v>200</v>
      </c>
      <c r="H176" s="105">
        <f t="shared" si="33"/>
        <v>0</v>
      </c>
      <c r="I176" s="105">
        <f t="shared" si="33"/>
        <v>200</v>
      </c>
    </row>
    <row r="177" spans="1:9" ht="25.15" customHeight="1" x14ac:dyDescent="0.2">
      <c r="A177" s="109" t="s">
        <v>460</v>
      </c>
      <c r="B177" s="103">
        <v>946</v>
      </c>
      <c r="C177" s="110" t="s">
        <v>73</v>
      </c>
      <c r="D177" s="110">
        <v>12</v>
      </c>
      <c r="E177" s="110" t="s">
        <v>365</v>
      </c>
      <c r="F177" s="103">
        <v>240</v>
      </c>
      <c r="G177" s="105">
        <f t="shared" si="33"/>
        <v>200</v>
      </c>
      <c r="H177" s="105">
        <f t="shared" si="33"/>
        <v>0</v>
      </c>
      <c r="I177" s="105">
        <f t="shared" si="33"/>
        <v>200</v>
      </c>
    </row>
    <row r="178" spans="1:9" ht="26.45" customHeight="1" x14ac:dyDescent="0.2">
      <c r="A178" s="109" t="s">
        <v>461</v>
      </c>
      <c r="B178" s="103">
        <v>946</v>
      </c>
      <c r="C178" s="110" t="s">
        <v>73</v>
      </c>
      <c r="D178" s="110">
        <v>12</v>
      </c>
      <c r="E178" s="110" t="s">
        <v>365</v>
      </c>
      <c r="F178" s="103">
        <v>244</v>
      </c>
      <c r="G178" s="105">
        <v>200</v>
      </c>
      <c r="H178" s="105"/>
      <c r="I178" s="105">
        <v>200</v>
      </c>
    </row>
    <row r="179" spans="1:9" ht="36" customHeight="1" x14ac:dyDescent="0.2">
      <c r="A179" s="168" t="s">
        <v>442</v>
      </c>
      <c r="B179" s="180">
        <v>946</v>
      </c>
      <c r="C179" s="180">
        <v>10</v>
      </c>
      <c r="D179" s="205" t="s">
        <v>47</v>
      </c>
      <c r="E179" s="169" t="s">
        <v>421</v>
      </c>
      <c r="F179" s="169"/>
      <c r="G179" s="170">
        <f>G180</f>
        <v>6528.1</v>
      </c>
      <c r="H179" s="170">
        <f>H180+H183</f>
        <v>819.2</v>
      </c>
      <c r="I179" s="170">
        <f>I180+I183</f>
        <v>7347.3</v>
      </c>
    </row>
    <row r="180" spans="1:9" ht="26.45" customHeight="1" x14ac:dyDescent="0.2">
      <c r="A180" s="109" t="s">
        <v>136</v>
      </c>
      <c r="B180" s="103">
        <v>946</v>
      </c>
      <c r="C180" s="110">
        <v>10</v>
      </c>
      <c r="D180" s="161" t="s">
        <v>47</v>
      </c>
      <c r="E180" s="110" t="s">
        <v>551</v>
      </c>
      <c r="F180" s="103">
        <v>300</v>
      </c>
      <c r="G180" s="105">
        <f>G181</f>
        <v>6528.1</v>
      </c>
      <c r="H180" s="105">
        <f t="shared" ref="H180:H181" si="34">H181</f>
        <v>619.20000000000005</v>
      </c>
      <c r="I180" s="105">
        <f>I181</f>
        <v>7147.3</v>
      </c>
    </row>
    <row r="181" spans="1:9" ht="26.45" customHeight="1" x14ac:dyDescent="0.2">
      <c r="A181" s="109" t="s">
        <v>351</v>
      </c>
      <c r="B181" s="103">
        <v>946</v>
      </c>
      <c r="C181" s="110">
        <v>10</v>
      </c>
      <c r="D181" s="161" t="s">
        <v>47</v>
      </c>
      <c r="E181" s="110" t="s">
        <v>551</v>
      </c>
      <c r="F181" s="103">
        <v>320</v>
      </c>
      <c r="G181" s="105">
        <f>G182</f>
        <v>6528.1</v>
      </c>
      <c r="H181" s="105">
        <f t="shared" si="34"/>
        <v>619.20000000000005</v>
      </c>
      <c r="I181" s="105">
        <f>I182</f>
        <v>7147.3</v>
      </c>
    </row>
    <row r="182" spans="1:9" ht="26.45" customHeight="1" x14ac:dyDescent="0.2">
      <c r="A182" s="109" t="s">
        <v>443</v>
      </c>
      <c r="B182" s="103">
        <v>946</v>
      </c>
      <c r="C182" s="110">
        <v>10</v>
      </c>
      <c r="D182" s="161" t="s">
        <v>47</v>
      </c>
      <c r="E182" s="110" t="s">
        <v>551</v>
      </c>
      <c r="F182" s="103">
        <v>322</v>
      </c>
      <c r="G182" s="105">
        <v>6528.1</v>
      </c>
      <c r="H182" s="105">
        <v>619.20000000000005</v>
      </c>
      <c r="I182" s="105">
        <v>7147.3</v>
      </c>
    </row>
    <row r="183" spans="1:9" ht="26.45" customHeight="1" x14ac:dyDescent="0.2">
      <c r="A183" s="109" t="s">
        <v>136</v>
      </c>
      <c r="B183" s="103">
        <v>946</v>
      </c>
      <c r="C183" s="110">
        <v>10</v>
      </c>
      <c r="D183" s="161" t="s">
        <v>47</v>
      </c>
      <c r="E183" s="110" t="s">
        <v>561</v>
      </c>
      <c r="F183" s="103">
        <v>300</v>
      </c>
      <c r="G183" s="105"/>
      <c r="H183" s="105">
        <v>200</v>
      </c>
      <c r="I183" s="105">
        <v>200</v>
      </c>
    </row>
    <row r="184" spans="1:9" ht="26.45" customHeight="1" x14ac:dyDescent="0.2">
      <c r="A184" s="109" t="s">
        <v>351</v>
      </c>
      <c r="B184" s="103">
        <v>946</v>
      </c>
      <c r="C184" s="110">
        <v>10</v>
      </c>
      <c r="D184" s="161" t="s">
        <v>47</v>
      </c>
      <c r="E184" s="110" t="s">
        <v>561</v>
      </c>
      <c r="F184" s="103">
        <v>320</v>
      </c>
      <c r="G184" s="105"/>
      <c r="H184" s="105">
        <v>200</v>
      </c>
      <c r="I184" s="105">
        <v>200</v>
      </c>
    </row>
    <row r="185" spans="1:9" ht="26.45" customHeight="1" x14ac:dyDescent="0.2">
      <c r="A185" s="109" t="s">
        <v>443</v>
      </c>
      <c r="B185" s="103">
        <v>946</v>
      </c>
      <c r="C185" s="110">
        <v>10</v>
      </c>
      <c r="D185" s="161" t="s">
        <v>47</v>
      </c>
      <c r="E185" s="110" t="s">
        <v>561</v>
      </c>
      <c r="F185" s="103">
        <v>322</v>
      </c>
      <c r="G185" s="105"/>
      <c r="H185" s="105">
        <v>200</v>
      </c>
      <c r="I185" s="105">
        <v>200</v>
      </c>
    </row>
    <row r="186" spans="1:9" x14ac:dyDescent="0.2">
      <c r="A186" s="106" t="s">
        <v>206</v>
      </c>
      <c r="B186" s="107">
        <v>946</v>
      </c>
      <c r="C186" s="107" t="s">
        <v>62</v>
      </c>
      <c r="D186" s="162"/>
      <c r="E186" s="107"/>
      <c r="F186" s="103"/>
      <c r="G186" s="108">
        <f t="shared" ref="G186:I187" si="35">G187</f>
        <v>1977.6</v>
      </c>
      <c r="H186" s="108">
        <f t="shared" si="35"/>
        <v>0</v>
      </c>
      <c r="I186" s="108">
        <f t="shared" si="35"/>
        <v>1977.6000000000001</v>
      </c>
    </row>
    <row r="187" spans="1:9" x14ac:dyDescent="0.2">
      <c r="A187" s="106" t="s">
        <v>444</v>
      </c>
      <c r="B187" s="107">
        <v>946</v>
      </c>
      <c r="C187" s="107" t="s">
        <v>62</v>
      </c>
      <c r="D187" s="162" t="s">
        <v>47</v>
      </c>
      <c r="E187" s="107"/>
      <c r="F187" s="103"/>
      <c r="G187" s="108">
        <f t="shared" si="35"/>
        <v>1977.6</v>
      </c>
      <c r="H187" s="108">
        <f t="shared" si="35"/>
        <v>0</v>
      </c>
      <c r="I187" s="108">
        <f t="shared" si="35"/>
        <v>1977.6000000000001</v>
      </c>
    </row>
    <row r="188" spans="1:9" ht="36.6" customHeight="1" x14ac:dyDescent="0.2">
      <c r="A188" s="168" t="s">
        <v>445</v>
      </c>
      <c r="B188" s="169">
        <v>946</v>
      </c>
      <c r="C188" s="169" t="s">
        <v>62</v>
      </c>
      <c r="D188" s="171" t="s">
        <v>47</v>
      </c>
      <c r="E188" s="169" t="s">
        <v>418</v>
      </c>
      <c r="F188" s="169"/>
      <c r="G188" s="170">
        <f>G189+G195+G207+G211</f>
        <v>1977.6</v>
      </c>
      <c r="H188" s="170">
        <f>H189+H195+H207+H211</f>
        <v>0</v>
      </c>
      <c r="I188" s="170">
        <f>I189+I195+I207+I211</f>
        <v>1977.6000000000001</v>
      </c>
    </row>
    <row r="189" spans="1:9" ht="36.6" customHeight="1" x14ac:dyDescent="0.2">
      <c r="A189" s="194" t="s">
        <v>446</v>
      </c>
      <c r="B189" s="110">
        <v>946</v>
      </c>
      <c r="C189" s="103" t="s">
        <v>62</v>
      </c>
      <c r="D189" s="161" t="s">
        <v>47</v>
      </c>
      <c r="E189" s="178" t="s">
        <v>366</v>
      </c>
      <c r="F189" s="178"/>
      <c r="G189" s="196">
        <f>G190+G193</f>
        <v>112.10000000000001</v>
      </c>
      <c r="H189" s="196">
        <f>H190+H193</f>
        <v>14.1</v>
      </c>
      <c r="I189" s="196">
        <f>I190+I193</f>
        <v>126.2</v>
      </c>
    </row>
    <row r="190" spans="1:9" ht="22.15" customHeight="1" x14ac:dyDescent="0.2">
      <c r="A190" s="109" t="s">
        <v>459</v>
      </c>
      <c r="B190" s="103">
        <v>946</v>
      </c>
      <c r="C190" s="103" t="s">
        <v>62</v>
      </c>
      <c r="D190" s="161" t="s">
        <v>47</v>
      </c>
      <c r="E190" s="110" t="s">
        <v>366</v>
      </c>
      <c r="F190" s="103">
        <v>200</v>
      </c>
      <c r="G190" s="104">
        <f t="shared" ref="G190:I191" si="36">G191</f>
        <v>15.2</v>
      </c>
      <c r="H190" s="104">
        <f t="shared" si="36"/>
        <v>14.1</v>
      </c>
      <c r="I190" s="104">
        <f t="shared" si="36"/>
        <v>29.3</v>
      </c>
    </row>
    <row r="191" spans="1:9" ht="25.15" customHeight="1" x14ac:dyDescent="0.2">
      <c r="A191" s="109" t="s">
        <v>460</v>
      </c>
      <c r="B191" s="103">
        <v>946</v>
      </c>
      <c r="C191" s="103" t="s">
        <v>62</v>
      </c>
      <c r="D191" s="161" t="s">
        <v>47</v>
      </c>
      <c r="E191" s="110" t="s">
        <v>366</v>
      </c>
      <c r="F191" s="103">
        <v>240</v>
      </c>
      <c r="G191" s="104">
        <f t="shared" si="36"/>
        <v>15.2</v>
      </c>
      <c r="H191" s="104">
        <f t="shared" si="36"/>
        <v>14.1</v>
      </c>
      <c r="I191" s="104">
        <f t="shared" si="36"/>
        <v>29.3</v>
      </c>
    </row>
    <row r="192" spans="1:9" ht="25.9" customHeight="1" x14ac:dyDescent="0.2">
      <c r="A192" s="109" t="s">
        <v>461</v>
      </c>
      <c r="B192" s="103">
        <v>946</v>
      </c>
      <c r="C192" s="103" t="s">
        <v>62</v>
      </c>
      <c r="D192" s="161" t="s">
        <v>47</v>
      </c>
      <c r="E192" s="110" t="s">
        <v>366</v>
      </c>
      <c r="F192" s="103">
        <v>244</v>
      </c>
      <c r="G192" s="104">
        <v>15.2</v>
      </c>
      <c r="H192" s="104">
        <v>14.1</v>
      </c>
      <c r="I192" s="104">
        <v>29.3</v>
      </c>
    </row>
    <row r="193" spans="1:9" ht="22.5" x14ac:dyDescent="0.2">
      <c r="A193" s="102" t="s">
        <v>142</v>
      </c>
      <c r="B193" s="103">
        <v>946</v>
      </c>
      <c r="C193" s="103" t="s">
        <v>62</v>
      </c>
      <c r="D193" s="161" t="s">
        <v>47</v>
      </c>
      <c r="E193" s="110" t="s">
        <v>366</v>
      </c>
      <c r="F193" s="103">
        <v>800</v>
      </c>
      <c r="G193" s="104">
        <v>96.9</v>
      </c>
      <c r="H193" s="104"/>
      <c r="I193" s="104">
        <v>96.9</v>
      </c>
    </row>
    <row r="194" spans="1:9" ht="36.6" customHeight="1" x14ac:dyDescent="0.2">
      <c r="A194" s="102" t="s">
        <v>188</v>
      </c>
      <c r="B194" s="103">
        <v>946</v>
      </c>
      <c r="C194" s="103" t="s">
        <v>62</v>
      </c>
      <c r="D194" s="161" t="s">
        <v>47</v>
      </c>
      <c r="E194" s="110" t="s">
        <v>366</v>
      </c>
      <c r="F194" s="103">
        <v>850</v>
      </c>
      <c r="G194" s="104">
        <v>96.9</v>
      </c>
      <c r="H194" s="104"/>
      <c r="I194" s="104">
        <v>96.9</v>
      </c>
    </row>
    <row r="195" spans="1:9" ht="35.450000000000003" customHeight="1" x14ac:dyDescent="0.2">
      <c r="A195" s="194" t="s">
        <v>447</v>
      </c>
      <c r="B195" s="110">
        <v>946</v>
      </c>
      <c r="C195" s="103" t="s">
        <v>62</v>
      </c>
      <c r="D195" s="161" t="s">
        <v>47</v>
      </c>
      <c r="E195" s="178" t="s">
        <v>367</v>
      </c>
      <c r="F195" s="178"/>
      <c r="G195" s="196">
        <f>G196+G201</f>
        <v>1215.5</v>
      </c>
      <c r="H195" s="196">
        <f>H196+H201+H199+H203</f>
        <v>109.60000000000002</v>
      </c>
      <c r="I195" s="196">
        <f>I196+I201+I199+I203</f>
        <v>1325.1</v>
      </c>
    </row>
    <row r="196" spans="1:9" ht="24.6" customHeight="1" x14ac:dyDescent="0.2">
      <c r="A196" s="109" t="s">
        <v>459</v>
      </c>
      <c r="B196" s="103">
        <v>946</v>
      </c>
      <c r="C196" s="103" t="s">
        <v>62</v>
      </c>
      <c r="D196" s="161" t="s">
        <v>47</v>
      </c>
      <c r="E196" s="110" t="s">
        <v>367</v>
      </c>
      <c r="F196" s="103">
        <v>200</v>
      </c>
      <c r="G196" s="104">
        <f t="shared" ref="G196:I197" si="37">G197</f>
        <v>1204.5999999999999</v>
      </c>
      <c r="H196" s="104">
        <f t="shared" si="37"/>
        <v>-1048</v>
      </c>
      <c r="I196" s="104">
        <f t="shared" si="37"/>
        <v>156.6</v>
      </c>
    </row>
    <row r="197" spans="1:9" ht="24.6" customHeight="1" x14ac:dyDescent="0.2">
      <c r="A197" s="109" t="s">
        <v>460</v>
      </c>
      <c r="B197" s="110">
        <v>946</v>
      </c>
      <c r="C197" s="103" t="s">
        <v>62</v>
      </c>
      <c r="D197" s="161" t="s">
        <v>47</v>
      </c>
      <c r="E197" s="110" t="s">
        <v>367</v>
      </c>
      <c r="F197" s="103">
        <v>240</v>
      </c>
      <c r="G197" s="104">
        <f t="shared" si="37"/>
        <v>1204.5999999999999</v>
      </c>
      <c r="H197" s="104">
        <f t="shared" si="37"/>
        <v>-1048</v>
      </c>
      <c r="I197" s="104">
        <f t="shared" si="37"/>
        <v>156.6</v>
      </c>
    </row>
    <row r="198" spans="1:9" ht="26.45" customHeight="1" x14ac:dyDescent="0.2">
      <c r="A198" s="109" t="s">
        <v>461</v>
      </c>
      <c r="B198" s="110">
        <v>946</v>
      </c>
      <c r="C198" s="103" t="s">
        <v>62</v>
      </c>
      <c r="D198" s="161" t="s">
        <v>47</v>
      </c>
      <c r="E198" s="110" t="s">
        <v>367</v>
      </c>
      <c r="F198" s="110">
        <v>244</v>
      </c>
      <c r="G198" s="104">
        <v>1204.5999999999999</v>
      </c>
      <c r="H198" s="104">
        <v>-1048</v>
      </c>
      <c r="I198" s="104">
        <v>156.6</v>
      </c>
    </row>
    <row r="199" spans="1:9" ht="26.45" customHeight="1" x14ac:dyDescent="0.2">
      <c r="A199" s="109" t="s">
        <v>560</v>
      </c>
      <c r="B199" s="110">
        <v>946</v>
      </c>
      <c r="C199" s="103" t="s">
        <v>62</v>
      </c>
      <c r="D199" s="161" t="s">
        <v>47</v>
      </c>
      <c r="E199" s="110" t="s">
        <v>367</v>
      </c>
      <c r="F199" s="110">
        <v>400</v>
      </c>
      <c r="G199" s="104"/>
      <c r="H199" s="104">
        <v>200</v>
      </c>
      <c r="I199" s="104">
        <v>200</v>
      </c>
    </row>
    <row r="200" spans="1:9" ht="26.45" customHeight="1" x14ac:dyDescent="0.2">
      <c r="A200" s="109" t="s">
        <v>559</v>
      </c>
      <c r="B200" s="110">
        <v>946</v>
      </c>
      <c r="C200" s="103" t="s">
        <v>62</v>
      </c>
      <c r="D200" s="161" t="s">
        <v>47</v>
      </c>
      <c r="E200" s="110" t="s">
        <v>367</v>
      </c>
      <c r="F200" s="110">
        <v>410</v>
      </c>
      <c r="G200" s="104"/>
      <c r="H200" s="104">
        <v>200</v>
      </c>
      <c r="I200" s="104">
        <v>200</v>
      </c>
    </row>
    <row r="201" spans="1:9" ht="22.5" x14ac:dyDescent="0.2">
      <c r="A201" s="102" t="s">
        <v>142</v>
      </c>
      <c r="B201" s="110">
        <v>946</v>
      </c>
      <c r="C201" s="103" t="s">
        <v>62</v>
      </c>
      <c r="D201" s="161" t="s">
        <v>47</v>
      </c>
      <c r="E201" s="110" t="s">
        <v>367</v>
      </c>
      <c r="F201" s="110">
        <v>800</v>
      </c>
      <c r="G201" s="104">
        <v>10.9</v>
      </c>
      <c r="H201" s="104"/>
      <c r="I201" s="104">
        <v>10.9</v>
      </c>
    </row>
    <row r="202" spans="1:9" ht="35.450000000000003" customHeight="1" x14ac:dyDescent="0.2">
      <c r="A202" s="102" t="s">
        <v>188</v>
      </c>
      <c r="B202" s="110">
        <v>946</v>
      </c>
      <c r="C202" s="103" t="s">
        <v>62</v>
      </c>
      <c r="D202" s="161" t="s">
        <v>47</v>
      </c>
      <c r="E202" s="110" t="s">
        <v>367</v>
      </c>
      <c r="F202" s="110">
        <v>850</v>
      </c>
      <c r="G202" s="104">
        <v>10.9</v>
      </c>
      <c r="H202" s="104"/>
      <c r="I202" s="104">
        <v>10.9</v>
      </c>
    </row>
    <row r="203" spans="1:9" ht="35.450000000000003" customHeight="1" x14ac:dyDescent="0.2">
      <c r="A203" s="109" t="s">
        <v>558</v>
      </c>
      <c r="B203" s="110">
        <v>946</v>
      </c>
      <c r="C203" s="110" t="s">
        <v>207</v>
      </c>
      <c r="D203" s="110" t="s">
        <v>208</v>
      </c>
      <c r="E203" s="110" t="s">
        <v>557</v>
      </c>
      <c r="F203" s="110"/>
      <c r="G203" s="104"/>
      <c r="H203" s="104">
        <v>957.6</v>
      </c>
      <c r="I203" s="104">
        <v>957.6</v>
      </c>
    </row>
    <row r="204" spans="1:9" ht="35.450000000000003" customHeight="1" x14ac:dyDescent="0.2">
      <c r="A204" s="109" t="s">
        <v>459</v>
      </c>
      <c r="B204" s="110">
        <v>946</v>
      </c>
      <c r="C204" s="110" t="s">
        <v>207</v>
      </c>
      <c r="D204" s="110" t="s">
        <v>208</v>
      </c>
      <c r="E204" s="110" t="s">
        <v>557</v>
      </c>
      <c r="F204" s="103">
        <v>200</v>
      </c>
      <c r="G204" s="104"/>
      <c r="H204" s="104">
        <v>957.6</v>
      </c>
      <c r="I204" s="104">
        <v>957.6</v>
      </c>
    </row>
    <row r="205" spans="1:9" ht="35.450000000000003" customHeight="1" x14ac:dyDescent="0.2">
      <c r="A205" s="109" t="s">
        <v>460</v>
      </c>
      <c r="B205" s="110">
        <v>946</v>
      </c>
      <c r="C205" s="110" t="s">
        <v>207</v>
      </c>
      <c r="D205" s="110" t="s">
        <v>208</v>
      </c>
      <c r="E205" s="110" t="s">
        <v>557</v>
      </c>
      <c r="F205" s="103">
        <v>240</v>
      </c>
      <c r="G205" s="104"/>
      <c r="H205" s="104">
        <v>957.6</v>
      </c>
      <c r="I205" s="104">
        <v>957.6</v>
      </c>
    </row>
    <row r="206" spans="1:9" ht="35.450000000000003" customHeight="1" x14ac:dyDescent="0.2">
      <c r="A206" s="109" t="s">
        <v>461</v>
      </c>
      <c r="B206" s="110">
        <v>946</v>
      </c>
      <c r="C206" s="110" t="s">
        <v>207</v>
      </c>
      <c r="D206" s="110" t="s">
        <v>208</v>
      </c>
      <c r="E206" s="110" t="s">
        <v>557</v>
      </c>
      <c r="F206" s="110">
        <v>244</v>
      </c>
      <c r="G206" s="104"/>
      <c r="H206" s="104">
        <v>957.6</v>
      </c>
      <c r="I206" s="104">
        <v>957.6</v>
      </c>
    </row>
    <row r="207" spans="1:9" ht="36" customHeight="1" x14ac:dyDescent="0.2">
      <c r="A207" s="194" t="s">
        <v>448</v>
      </c>
      <c r="B207" s="110">
        <v>946</v>
      </c>
      <c r="C207" s="103" t="s">
        <v>62</v>
      </c>
      <c r="D207" s="161" t="s">
        <v>47</v>
      </c>
      <c r="E207" s="178" t="s">
        <v>368</v>
      </c>
      <c r="F207" s="178"/>
      <c r="G207" s="196">
        <f>G208</f>
        <v>500</v>
      </c>
      <c r="H207" s="196">
        <f t="shared" ref="H207:H209" si="38">H208</f>
        <v>-142.9</v>
      </c>
      <c r="I207" s="196">
        <f>I208</f>
        <v>357.1</v>
      </c>
    </row>
    <row r="208" spans="1:9" ht="25.9" customHeight="1" x14ac:dyDescent="0.2">
      <c r="A208" s="109" t="s">
        <v>459</v>
      </c>
      <c r="B208" s="110">
        <v>946</v>
      </c>
      <c r="C208" s="103" t="s">
        <v>62</v>
      </c>
      <c r="D208" s="161" t="s">
        <v>47</v>
      </c>
      <c r="E208" s="110" t="s">
        <v>368</v>
      </c>
      <c r="F208" s="103">
        <v>200</v>
      </c>
      <c r="G208" s="104">
        <f>G209</f>
        <v>500</v>
      </c>
      <c r="H208" s="104">
        <f t="shared" si="38"/>
        <v>-142.9</v>
      </c>
      <c r="I208" s="104">
        <f>I209</f>
        <v>357.1</v>
      </c>
    </row>
    <row r="209" spans="1:9" ht="25.15" customHeight="1" x14ac:dyDescent="0.2">
      <c r="A209" s="109" t="s">
        <v>460</v>
      </c>
      <c r="B209" s="110">
        <v>946</v>
      </c>
      <c r="C209" s="103" t="s">
        <v>62</v>
      </c>
      <c r="D209" s="161" t="s">
        <v>47</v>
      </c>
      <c r="E209" s="110" t="s">
        <v>368</v>
      </c>
      <c r="F209" s="103">
        <v>240</v>
      </c>
      <c r="G209" s="104">
        <f>G210</f>
        <v>500</v>
      </c>
      <c r="H209" s="104">
        <f t="shared" si="38"/>
        <v>-142.9</v>
      </c>
      <c r="I209" s="104">
        <f>I210</f>
        <v>357.1</v>
      </c>
    </row>
    <row r="210" spans="1:9" ht="24" customHeight="1" x14ac:dyDescent="0.2">
      <c r="A210" s="109" t="s">
        <v>461</v>
      </c>
      <c r="B210" s="110">
        <v>946</v>
      </c>
      <c r="C210" s="103" t="s">
        <v>62</v>
      </c>
      <c r="D210" s="161" t="s">
        <v>47</v>
      </c>
      <c r="E210" s="110" t="s">
        <v>368</v>
      </c>
      <c r="F210" s="103">
        <v>244</v>
      </c>
      <c r="G210" s="104">
        <v>500</v>
      </c>
      <c r="H210" s="104">
        <v>-142.9</v>
      </c>
      <c r="I210" s="104">
        <v>357.1</v>
      </c>
    </row>
    <row r="211" spans="1:9" ht="34.15" customHeight="1" x14ac:dyDescent="0.2">
      <c r="A211" s="194" t="s">
        <v>449</v>
      </c>
      <c r="B211" s="110">
        <v>946</v>
      </c>
      <c r="C211" s="103" t="s">
        <v>62</v>
      </c>
      <c r="D211" s="161" t="s">
        <v>47</v>
      </c>
      <c r="E211" s="178" t="s">
        <v>369</v>
      </c>
      <c r="F211" s="178">
        <v>244</v>
      </c>
      <c r="G211" s="196">
        <f>G212</f>
        <v>150</v>
      </c>
      <c r="H211" s="196">
        <f t="shared" ref="H211:H213" si="39">H212</f>
        <v>19.2</v>
      </c>
      <c r="I211" s="196">
        <f>I212</f>
        <v>169.2</v>
      </c>
    </row>
    <row r="212" spans="1:9" ht="27" customHeight="1" x14ac:dyDescent="0.2">
      <c r="A212" s="109" t="s">
        <v>459</v>
      </c>
      <c r="B212" s="110">
        <v>946</v>
      </c>
      <c r="C212" s="103" t="s">
        <v>62</v>
      </c>
      <c r="D212" s="161" t="s">
        <v>47</v>
      </c>
      <c r="E212" s="110" t="s">
        <v>369</v>
      </c>
      <c r="F212" s="103">
        <v>200</v>
      </c>
      <c r="G212" s="104">
        <f>G213</f>
        <v>150</v>
      </c>
      <c r="H212" s="104">
        <f t="shared" si="39"/>
        <v>19.2</v>
      </c>
      <c r="I212" s="104">
        <f>I213</f>
        <v>169.2</v>
      </c>
    </row>
    <row r="213" spans="1:9" ht="25.15" customHeight="1" x14ac:dyDescent="0.2">
      <c r="A213" s="109" t="s">
        <v>460</v>
      </c>
      <c r="B213" s="110">
        <v>946</v>
      </c>
      <c r="C213" s="103" t="s">
        <v>62</v>
      </c>
      <c r="D213" s="161" t="s">
        <v>47</v>
      </c>
      <c r="E213" s="110" t="s">
        <v>369</v>
      </c>
      <c r="F213" s="103">
        <v>240</v>
      </c>
      <c r="G213" s="104">
        <f>G214</f>
        <v>150</v>
      </c>
      <c r="H213" s="104">
        <f t="shared" si="39"/>
        <v>19.2</v>
      </c>
      <c r="I213" s="104">
        <f>I214</f>
        <v>169.2</v>
      </c>
    </row>
    <row r="214" spans="1:9" ht="24" customHeight="1" x14ac:dyDescent="0.2">
      <c r="A214" s="109" t="s">
        <v>461</v>
      </c>
      <c r="B214" s="110">
        <v>946</v>
      </c>
      <c r="C214" s="103" t="s">
        <v>62</v>
      </c>
      <c r="D214" s="161" t="s">
        <v>47</v>
      </c>
      <c r="E214" s="110" t="s">
        <v>369</v>
      </c>
      <c r="F214" s="103">
        <v>244</v>
      </c>
      <c r="G214" s="104">
        <v>150</v>
      </c>
      <c r="H214" s="104">
        <v>19.2</v>
      </c>
      <c r="I214" s="104">
        <v>169.2</v>
      </c>
    </row>
    <row r="215" spans="1:9" x14ac:dyDescent="0.2">
      <c r="A215" s="106" t="s">
        <v>209</v>
      </c>
      <c r="B215" s="107">
        <v>946</v>
      </c>
      <c r="C215" s="235" t="s">
        <v>60</v>
      </c>
      <c r="D215" s="110"/>
      <c r="E215" s="110"/>
      <c r="F215" s="103"/>
      <c r="G215" s="108">
        <f t="shared" ref="G215" si="40">G216+G220+G240+G246</f>
        <v>78117.200000000012</v>
      </c>
      <c r="H215" s="108">
        <f t="shared" ref="H215:I215" si="41">H216+H220+H240+H246</f>
        <v>1547.4</v>
      </c>
      <c r="I215" s="108">
        <f t="shared" si="41"/>
        <v>79664.55</v>
      </c>
    </row>
    <row r="216" spans="1:9" ht="22.15" customHeight="1" x14ac:dyDescent="0.2">
      <c r="A216" s="168" t="s">
        <v>350</v>
      </c>
      <c r="B216" s="233">
        <v>946</v>
      </c>
      <c r="C216" s="169" t="s">
        <v>60</v>
      </c>
      <c r="D216" s="169" t="s">
        <v>60</v>
      </c>
      <c r="E216" s="169" t="s">
        <v>458</v>
      </c>
      <c r="F216" s="169"/>
      <c r="G216" s="170">
        <f t="shared" ref="G216:I218" si="42">G217</f>
        <v>100</v>
      </c>
      <c r="H216" s="170">
        <f t="shared" si="42"/>
        <v>0</v>
      </c>
      <c r="I216" s="170">
        <f t="shared" si="42"/>
        <v>100</v>
      </c>
    </row>
    <row r="217" spans="1:9" ht="22.15" customHeight="1" x14ac:dyDescent="0.2">
      <c r="A217" s="109" t="s">
        <v>459</v>
      </c>
      <c r="B217" s="110">
        <v>946</v>
      </c>
      <c r="C217" s="103" t="s">
        <v>60</v>
      </c>
      <c r="D217" s="103" t="s">
        <v>60</v>
      </c>
      <c r="E217" s="110" t="s">
        <v>465</v>
      </c>
      <c r="F217" s="103">
        <v>200</v>
      </c>
      <c r="G217" s="105">
        <f t="shared" si="42"/>
        <v>100</v>
      </c>
      <c r="H217" s="105">
        <f t="shared" si="42"/>
        <v>0</v>
      </c>
      <c r="I217" s="105">
        <f t="shared" si="42"/>
        <v>100</v>
      </c>
    </row>
    <row r="218" spans="1:9" ht="24" customHeight="1" x14ac:dyDescent="0.2">
      <c r="A218" s="109" t="s">
        <v>460</v>
      </c>
      <c r="B218" s="110">
        <v>946</v>
      </c>
      <c r="C218" s="103" t="s">
        <v>60</v>
      </c>
      <c r="D218" s="103" t="s">
        <v>60</v>
      </c>
      <c r="E218" s="110" t="s">
        <v>465</v>
      </c>
      <c r="F218" s="103">
        <v>240</v>
      </c>
      <c r="G218" s="105">
        <f t="shared" si="42"/>
        <v>100</v>
      </c>
      <c r="H218" s="105">
        <f t="shared" si="42"/>
        <v>0</v>
      </c>
      <c r="I218" s="105">
        <f t="shared" si="42"/>
        <v>100</v>
      </c>
    </row>
    <row r="219" spans="1:9" ht="25.9" customHeight="1" x14ac:dyDescent="0.2">
      <c r="A219" s="109" t="s">
        <v>461</v>
      </c>
      <c r="B219" s="110">
        <v>946</v>
      </c>
      <c r="C219" s="103" t="s">
        <v>60</v>
      </c>
      <c r="D219" s="103" t="s">
        <v>60</v>
      </c>
      <c r="E219" s="110" t="s">
        <v>465</v>
      </c>
      <c r="F219" s="103">
        <v>244</v>
      </c>
      <c r="G219" s="105">
        <v>100</v>
      </c>
      <c r="H219" s="105"/>
      <c r="I219" s="105">
        <v>100</v>
      </c>
    </row>
    <row r="220" spans="1:9" ht="24" customHeight="1" x14ac:dyDescent="0.2">
      <c r="A220" s="179" t="s">
        <v>457</v>
      </c>
      <c r="B220" s="234">
        <v>946</v>
      </c>
      <c r="C220" s="180" t="s">
        <v>60</v>
      </c>
      <c r="D220" s="169" t="s">
        <v>199</v>
      </c>
      <c r="E220" s="169" t="s">
        <v>423</v>
      </c>
      <c r="F220" s="169"/>
      <c r="G220" s="181">
        <f>G221+G227+G231+G235</f>
        <v>72611.400000000009</v>
      </c>
      <c r="H220" s="181">
        <f>H221+H227+H231+H235</f>
        <v>-1.1000000000000001</v>
      </c>
      <c r="I220" s="181">
        <f>I221+I227+I231+I235</f>
        <v>72610.3</v>
      </c>
    </row>
    <row r="221" spans="1:9" ht="22.5" x14ac:dyDescent="0.2">
      <c r="A221" s="172" t="s">
        <v>245</v>
      </c>
      <c r="B221" s="110">
        <v>946</v>
      </c>
      <c r="C221" s="174" t="s">
        <v>60</v>
      </c>
      <c r="D221" s="174" t="s">
        <v>210</v>
      </c>
      <c r="E221" s="174" t="s">
        <v>466</v>
      </c>
      <c r="F221" s="174"/>
      <c r="G221" s="175">
        <f>G222</f>
        <v>22509.3</v>
      </c>
      <c r="H221" s="175">
        <f>H222</f>
        <v>0</v>
      </c>
      <c r="I221" s="175">
        <f>I222</f>
        <v>22509.3</v>
      </c>
    </row>
    <row r="222" spans="1:9" ht="45" x14ac:dyDescent="0.2">
      <c r="A222" s="102" t="s">
        <v>211</v>
      </c>
      <c r="B222" s="110">
        <v>946</v>
      </c>
      <c r="C222" s="103" t="s">
        <v>60</v>
      </c>
      <c r="D222" s="103" t="s">
        <v>210</v>
      </c>
      <c r="E222" s="178" t="s">
        <v>466</v>
      </c>
      <c r="F222" s="103" t="s">
        <v>130</v>
      </c>
      <c r="G222" s="104">
        <f>G223+G225</f>
        <v>22509.3</v>
      </c>
      <c r="H222" s="104">
        <f>H223+H225</f>
        <v>0</v>
      </c>
      <c r="I222" s="104">
        <f>I223+I225</f>
        <v>22509.3</v>
      </c>
    </row>
    <row r="223" spans="1:9" ht="22.5" x14ac:dyDescent="0.2">
      <c r="A223" s="102" t="s">
        <v>131</v>
      </c>
      <c r="B223" s="110">
        <v>946</v>
      </c>
      <c r="C223" s="103" t="s">
        <v>60</v>
      </c>
      <c r="D223" s="103" t="s">
        <v>210</v>
      </c>
      <c r="E223" s="178" t="s">
        <v>466</v>
      </c>
      <c r="F223" s="103" t="s">
        <v>132</v>
      </c>
      <c r="G223" s="104">
        <f>G224</f>
        <v>18535.3</v>
      </c>
      <c r="H223" s="104">
        <f>H224</f>
        <v>0</v>
      </c>
      <c r="I223" s="104">
        <f>I224</f>
        <v>18535.3</v>
      </c>
    </row>
    <row r="224" spans="1:9" ht="56.25" x14ac:dyDescent="0.2">
      <c r="A224" s="102" t="s">
        <v>123</v>
      </c>
      <c r="B224" s="110">
        <v>946</v>
      </c>
      <c r="C224" s="103" t="s">
        <v>60</v>
      </c>
      <c r="D224" s="103" t="s">
        <v>210</v>
      </c>
      <c r="E224" s="178" t="s">
        <v>466</v>
      </c>
      <c r="F224" s="103" t="s">
        <v>98</v>
      </c>
      <c r="G224" s="104">
        <v>18535.3</v>
      </c>
      <c r="H224" s="104"/>
      <c r="I224" s="104">
        <v>18535.3</v>
      </c>
    </row>
    <row r="225" spans="1:12" ht="22.5" x14ac:dyDescent="0.2">
      <c r="A225" s="102" t="s">
        <v>147</v>
      </c>
      <c r="B225" s="110">
        <v>946</v>
      </c>
      <c r="C225" s="103" t="s">
        <v>60</v>
      </c>
      <c r="D225" s="103" t="s">
        <v>210</v>
      </c>
      <c r="E225" s="178" t="s">
        <v>466</v>
      </c>
      <c r="F225" s="103" t="s">
        <v>148</v>
      </c>
      <c r="G225" s="104">
        <f>G226</f>
        <v>3974</v>
      </c>
      <c r="H225" s="104">
        <f>H226</f>
        <v>0</v>
      </c>
      <c r="I225" s="104">
        <f>I226</f>
        <v>3974</v>
      </c>
    </row>
    <row r="226" spans="1:12" ht="56.25" x14ac:dyDescent="0.2">
      <c r="A226" s="102" t="s">
        <v>124</v>
      </c>
      <c r="B226" s="110">
        <v>946</v>
      </c>
      <c r="C226" s="103" t="s">
        <v>60</v>
      </c>
      <c r="D226" s="103" t="s">
        <v>210</v>
      </c>
      <c r="E226" s="178" t="s">
        <v>466</v>
      </c>
      <c r="F226" s="103" t="s">
        <v>29</v>
      </c>
      <c r="G226" s="104">
        <v>3974</v>
      </c>
      <c r="H226" s="104"/>
      <c r="I226" s="104">
        <v>3974</v>
      </c>
      <c r="L226" s="115"/>
    </row>
    <row r="227" spans="1:12" ht="22.5" x14ac:dyDescent="0.2">
      <c r="A227" s="172" t="s">
        <v>246</v>
      </c>
      <c r="B227" s="110">
        <v>946</v>
      </c>
      <c r="C227" s="174" t="s">
        <v>60</v>
      </c>
      <c r="D227" s="174" t="s">
        <v>59</v>
      </c>
      <c r="E227" s="174" t="s">
        <v>467</v>
      </c>
      <c r="F227" s="174" t="s">
        <v>44</v>
      </c>
      <c r="G227" s="175">
        <f>G228</f>
        <v>46711.7</v>
      </c>
      <c r="H227" s="175">
        <f t="shared" ref="H227:H229" si="43">H228</f>
        <v>-1</v>
      </c>
      <c r="I227" s="175">
        <f>I228</f>
        <v>46710.7</v>
      </c>
    </row>
    <row r="228" spans="1:12" ht="45" x14ac:dyDescent="0.2">
      <c r="A228" s="102" t="s">
        <v>211</v>
      </c>
      <c r="B228" s="110">
        <v>946</v>
      </c>
      <c r="C228" s="103" t="s">
        <v>60</v>
      </c>
      <c r="D228" s="103" t="s">
        <v>59</v>
      </c>
      <c r="E228" s="178" t="s">
        <v>467</v>
      </c>
      <c r="F228" s="103" t="s">
        <v>130</v>
      </c>
      <c r="G228" s="105">
        <f>G229</f>
        <v>46711.7</v>
      </c>
      <c r="H228" s="105">
        <f t="shared" si="43"/>
        <v>-1</v>
      </c>
      <c r="I228" s="105">
        <f>I229</f>
        <v>46710.7</v>
      </c>
    </row>
    <row r="229" spans="1:12" ht="22.5" x14ac:dyDescent="0.2">
      <c r="A229" s="102" t="s">
        <v>131</v>
      </c>
      <c r="B229" s="110">
        <v>946</v>
      </c>
      <c r="C229" s="103" t="s">
        <v>60</v>
      </c>
      <c r="D229" s="103" t="s">
        <v>59</v>
      </c>
      <c r="E229" s="178" t="s">
        <v>467</v>
      </c>
      <c r="F229" s="103" t="s">
        <v>132</v>
      </c>
      <c r="G229" s="105">
        <f>G230</f>
        <v>46711.7</v>
      </c>
      <c r="H229" s="105">
        <f t="shared" si="43"/>
        <v>-1</v>
      </c>
      <c r="I229" s="105">
        <f>I230</f>
        <v>46710.7</v>
      </c>
    </row>
    <row r="230" spans="1:12" ht="56.25" x14ac:dyDescent="0.2">
      <c r="A230" s="102" t="s">
        <v>123</v>
      </c>
      <c r="B230" s="110">
        <v>946</v>
      </c>
      <c r="C230" s="103" t="s">
        <v>60</v>
      </c>
      <c r="D230" s="103" t="s">
        <v>59</v>
      </c>
      <c r="E230" s="178" t="s">
        <v>467</v>
      </c>
      <c r="F230" s="103" t="s">
        <v>98</v>
      </c>
      <c r="G230" s="105">
        <v>46711.7</v>
      </c>
      <c r="H230" s="105">
        <v>-1</v>
      </c>
      <c r="I230" s="105">
        <v>46710.7</v>
      </c>
    </row>
    <row r="231" spans="1:12" ht="40.5" customHeight="1" x14ac:dyDescent="0.2">
      <c r="A231" s="172" t="s">
        <v>349</v>
      </c>
      <c r="B231" s="110">
        <v>946</v>
      </c>
      <c r="C231" s="174" t="s">
        <v>60</v>
      </c>
      <c r="D231" s="177" t="s">
        <v>47</v>
      </c>
      <c r="E231" s="174" t="s">
        <v>468</v>
      </c>
      <c r="F231" s="174" t="s">
        <v>44</v>
      </c>
      <c r="G231" s="175">
        <f>G232</f>
        <v>2723.8</v>
      </c>
      <c r="H231" s="175">
        <f t="shared" ref="H231:H233" si="44">H232</f>
        <v>-0.1</v>
      </c>
      <c r="I231" s="175">
        <f>I232</f>
        <v>2723.7</v>
      </c>
    </row>
    <row r="232" spans="1:12" ht="45" x14ac:dyDescent="0.2">
      <c r="A232" s="102" t="s">
        <v>211</v>
      </c>
      <c r="B232" s="110">
        <v>946</v>
      </c>
      <c r="C232" s="103" t="s">
        <v>60</v>
      </c>
      <c r="D232" s="161" t="s">
        <v>47</v>
      </c>
      <c r="E232" s="178" t="s">
        <v>468</v>
      </c>
      <c r="F232" s="103" t="s">
        <v>130</v>
      </c>
      <c r="G232" s="104">
        <f>G233</f>
        <v>2723.8</v>
      </c>
      <c r="H232" s="104">
        <f t="shared" si="44"/>
        <v>-0.1</v>
      </c>
      <c r="I232" s="104">
        <f>I233</f>
        <v>2723.7</v>
      </c>
    </row>
    <row r="233" spans="1:12" ht="22.5" x14ac:dyDescent="0.2">
      <c r="A233" s="102" t="s">
        <v>131</v>
      </c>
      <c r="B233" s="110">
        <v>946</v>
      </c>
      <c r="C233" s="103" t="s">
        <v>60</v>
      </c>
      <c r="D233" s="161" t="s">
        <v>47</v>
      </c>
      <c r="E233" s="178" t="s">
        <v>468</v>
      </c>
      <c r="F233" s="103" t="s">
        <v>132</v>
      </c>
      <c r="G233" s="104">
        <f>G234</f>
        <v>2723.8</v>
      </c>
      <c r="H233" s="104">
        <f t="shared" si="44"/>
        <v>-0.1</v>
      </c>
      <c r="I233" s="104">
        <f>I234</f>
        <v>2723.7</v>
      </c>
      <c r="L233" s="115"/>
    </row>
    <row r="234" spans="1:12" ht="56.25" x14ac:dyDescent="0.2">
      <c r="A234" s="102" t="s">
        <v>123</v>
      </c>
      <c r="B234" s="110">
        <v>946</v>
      </c>
      <c r="C234" s="103" t="s">
        <v>60</v>
      </c>
      <c r="D234" s="161" t="s">
        <v>47</v>
      </c>
      <c r="E234" s="178" t="s">
        <v>468</v>
      </c>
      <c r="F234" s="103" t="s">
        <v>98</v>
      </c>
      <c r="G234" s="104">
        <v>2723.8</v>
      </c>
      <c r="H234" s="104">
        <v>-0.1</v>
      </c>
      <c r="I234" s="104">
        <v>2723.7</v>
      </c>
    </row>
    <row r="235" spans="1:12" ht="22.5" x14ac:dyDescent="0.2">
      <c r="A235" s="172" t="s">
        <v>247</v>
      </c>
      <c r="B235" s="110">
        <v>946</v>
      </c>
      <c r="C235" s="174" t="s">
        <v>60</v>
      </c>
      <c r="D235" s="174" t="s">
        <v>60</v>
      </c>
      <c r="E235" s="174" t="s">
        <v>469</v>
      </c>
      <c r="F235" s="174" t="s">
        <v>44</v>
      </c>
      <c r="G235" s="175">
        <f>G236</f>
        <v>666.6</v>
      </c>
      <c r="H235" s="175">
        <f t="shared" ref="H235:H238" si="45">H236</f>
        <v>0</v>
      </c>
      <c r="I235" s="175">
        <f>I236</f>
        <v>666.6</v>
      </c>
    </row>
    <row r="236" spans="1:12" ht="22.5" x14ac:dyDescent="0.2">
      <c r="A236" s="102" t="s">
        <v>214</v>
      </c>
      <c r="B236" s="110">
        <v>946</v>
      </c>
      <c r="C236" s="103" t="s">
        <v>60</v>
      </c>
      <c r="D236" s="103" t="s">
        <v>60</v>
      </c>
      <c r="E236" s="178" t="s">
        <v>469</v>
      </c>
      <c r="F236" s="103" t="s">
        <v>44</v>
      </c>
      <c r="G236" s="104">
        <f>G237</f>
        <v>666.6</v>
      </c>
      <c r="H236" s="104">
        <f t="shared" si="45"/>
        <v>0</v>
      </c>
      <c r="I236" s="104">
        <f>I237</f>
        <v>666.6</v>
      </c>
    </row>
    <row r="237" spans="1:12" ht="39.75" customHeight="1" x14ac:dyDescent="0.2">
      <c r="A237" s="102" t="s">
        <v>211</v>
      </c>
      <c r="B237" s="110">
        <v>946</v>
      </c>
      <c r="C237" s="103" t="s">
        <v>60</v>
      </c>
      <c r="D237" s="103" t="s">
        <v>60</v>
      </c>
      <c r="E237" s="178" t="s">
        <v>469</v>
      </c>
      <c r="F237" s="103">
        <v>600</v>
      </c>
      <c r="G237" s="104">
        <f>G238</f>
        <v>666.6</v>
      </c>
      <c r="H237" s="104">
        <f t="shared" si="45"/>
        <v>0</v>
      </c>
      <c r="I237" s="104">
        <f>I238</f>
        <v>666.6</v>
      </c>
    </row>
    <row r="238" spans="1:12" ht="15.75" customHeight="1" x14ac:dyDescent="0.2">
      <c r="A238" s="102" t="s">
        <v>131</v>
      </c>
      <c r="B238" s="110">
        <v>946</v>
      </c>
      <c r="C238" s="103" t="s">
        <v>60</v>
      </c>
      <c r="D238" s="103" t="s">
        <v>60</v>
      </c>
      <c r="E238" s="178" t="s">
        <v>469</v>
      </c>
      <c r="F238" s="103">
        <v>610</v>
      </c>
      <c r="G238" s="104">
        <f>G239</f>
        <v>666.6</v>
      </c>
      <c r="H238" s="104">
        <f t="shared" si="45"/>
        <v>0</v>
      </c>
      <c r="I238" s="104">
        <f>I239</f>
        <v>666.6</v>
      </c>
    </row>
    <row r="239" spans="1:12" ht="48.6" customHeight="1" x14ac:dyDescent="0.2">
      <c r="A239" s="102" t="s">
        <v>123</v>
      </c>
      <c r="B239" s="110">
        <v>946</v>
      </c>
      <c r="C239" s="103" t="s">
        <v>60</v>
      </c>
      <c r="D239" s="103" t="s">
        <v>60</v>
      </c>
      <c r="E239" s="178" t="s">
        <v>469</v>
      </c>
      <c r="F239" s="103">
        <v>611</v>
      </c>
      <c r="G239" s="104">
        <v>666.6</v>
      </c>
      <c r="H239" s="104"/>
      <c r="I239" s="104">
        <v>666.6</v>
      </c>
    </row>
    <row r="240" spans="1:12" ht="31.5" x14ac:dyDescent="0.2">
      <c r="A240" s="117" t="s">
        <v>61</v>
      </c>
      <c r="B240" s="103">
        <v>946</v>
      </c>
      <c r="C240" s="101" t="s">
        <v>60</v>
      </c>
      <c r="D240" s="101" t="s">
        <v>62</v>
      </c>
      <c r="E240" s="101" t="s">
        <v>43</v>
      </c>
      <c r="F240" s="101" t="s">
        <v>44</v>
      </c>
      <c r="G240" s="100">
        <f t="shared" ref="G240:I244" si="46">G241</f>
        <v>50</v>
      </c>
      <c r="H240" s="100">
        <f t="shared" si="46"/>
        <v>0</v>
      </c>
      <c r="I240" s="100">
        <f t="shared" si="46"/>
        <v>50</v>
      </c>
    </row>
    <row r="241" spans="1:12" ht="22.5" x14ac:dyDescent="0.2">
      <c r="A241" s="102" t="s">
        <v>212</v>
      </c>
      <c r="B241" s="107">
        <v>946</v>
      </c>
      <c r="C241" s="103" t="s">
        <v>60</v>
      </c>
      <c r="D241" s="103" t="s">
        <v>62</v>
      </c>
      <c r="E241" s="110" t="s">
        <v>397</v>
      </c>
      <c r="F241" s="103" t="s">
        <v>44</v>
      </c>
      <c r="G241" s="105">
        <f t="shared" si="46"/>
        <v>50</v>
      </c>
      <c r="H241" s="105">
        <f t="shared" si="46"/>
        <v>0</v>
      </c>
      <c r="I241" s="105">
        <f t="shared" si="46"/>
        <v>50</v>
      </c>
    </row>
    <row r="242" spans="1:12" ht="22.5" x14ac:dyDescent="0.2">
      <c r="A242" s="102" t="s">
        <v>213</v>
      </c>
      <c r="B242" s="103">
        <v>946</v>
      </c>
      <c r="C242" s="103" t="s">
        <v>60</v>
      </c>
      <c r="D242" s="103" t="s">
        <v>62</v>
      </c>
      <c r="E242" s="110" t="s">
        <v>397</v>
      </c>
      <c r="F242" s="103" t="s">
        <v>44</v>
      </c>
      <c r="G242" s="105">
        <f t="shared" si="46"/>
        <v>50</v>
      </c>
      <c r="H242" s="105">
        <f t="shared" si="46"/>
        <v>0</v>
      </c>
      <c r="I242" s="105">
        <f t="shared" si="46"/>
        <v>50</v>
      </c>
      <c r="L242" s="115"/>
    </row>
    <row r="243" spans="1:12" ht="25.9" customHeight="1" x14ac:dyDescent="0.2">
      <c r="A243" s="109" t="s">
        <v>459</v>
      </c>
      <c r="B243" s="103">
        <v>946</v>
      </c>
      <c r="C243" s="103" t="s">
        <v>60</v>
      </c>
      <c r="D243" s="103" t="s">
        <v>62</v>
      </c>
      <c r="E243" s="110" t="s">
        <v>397</v>
      </c>
      <c r="F243" s="103" t="s">
        <v>134</v>
      </c>
      <c r="G243" s="105">
        <f t="shared" si="46"/>
        <v>50</v>
      </c>
      <c r="H243" s="105">
        <f t="shared" si="46"/>
        <v>0</v>
      </c>
      <c r="I243" s="105">
        <f t="shared" si="46"/>
        <v>50</v>
      </c>
    </row>
    <row r="244" spans="1:12" ht="24.6" customHeight="1" x14ac:dyDescent="0.2">
      <c r="A244" s="109" t="s">
        <v>460</v>
      </c>
      <c r="B244" s="103">
        <v>946</v>
      </c>
      <c r="C244" s="103" t="s">
        <v>60</v>
      </c>
      <c r="D244" s="103" t="s">
        <v>62</v>
      </c>
      <c r="E244" s="110" t="s">
        <v>397</v>
      </c>
      <c r="F244" s="103" t="s">
        <v>135</v>
      </c>
      <c r="G244" s="105">
        <f t="shared" si="46"/>
        <v>50</v>
      </c>
      <c r="H244" s="105">
        <f t="shared" si="46"/>
        <v>0</v>
      </c>
      <c r="I244" s="105">
        <f t="shared" si="46"/>
        <v>50</v>
      </c>
    </row>
    <row r="245" spans="1:12" ht="28.15" customHeight="1" x14ac:dyDescent="0.2">
      <c r="A245" s="109" t="s">
        <v>461</v>
      </c>
      <c r="B245" s="103">
        <v>946</v>
      </c>
      <c r="C245" s="103" t="s">
        <v>60</v>
      </c>
      <c r="D245" s="103" t="s">
        <v>62</v>
      </c>
      <c r="E245" s="110" t="s">
        <v>397</v>
      </c>
      <c r="F245" s="103" t="s">
        <v>27</v>
      </c>
      <c r="G245" s="105">
        <v>50</v>
      </c>
      <c r="H245" s="105"/>
      <c r="I245" s="105">
        <v>50</v>
      </c>
    </row>
    <row r="246" spans="1:12" x14ac:dyDescent="0.2">
      <c r="A246" s="99" t="s">
        <v>110</v>
      </c>
      <c r="B246" s="103">
        <v>946</v>
      </c>
      <c r="C246" s="101" t="s">
        <v>60</v>
      </c>
      <c r="D246" s="101" t="s">
        <v>97</v>
      </c>
      <c r="E246" s="101" t="s">
        <v>43</v>
      </c>
      <c r="F246" s="101" t="s">
        <v>44</v>
      </c>
      <c r="G246" s="100">
        <f t="shared" ref="G246" si="47">G247+G250+G256</f>
        <v>5355.8</v>
      </c>
      <c r="H246" s="100">
        <f t="shared" ref="H246:I246" si="48">H247+H250+H256</f>
        <v>1548.5</v>
      </c>
      <c r="I246" s="100">
        <f t="shared" si="48"/>
        <v>6904.25</v>
      </c>
    </row>
    <row r="247" spans="1:12" ht="25.15" customHeight="1" x14ac:dyDescent="0.2">
      <c r="A247" s="102" t="s">
        <v>329</v>
      </c>
      <c r="B247" s="103">
        <v>946</v>
      </c>
      <c r="C247" s="103" t="s">
        <v>60</v>
      </c>
      <c r="D247" s="103" t="s">
        <v>97</v>
      </c>
      <c r="E247" s="110" t="s">
        <v>398</v>
      </c>
      <c r="F247" s="103" t="s">
        <v>44</v>
      </c>
      <c r="G247" s="105">
        <f t="shared" ref="G247:I248" si="49">G248</f>
        <v>269.89999999999998</v>
      </c>
      <c r="H247" s="105">
        <f t="shared" si="49"/>
        <v>0</v>
      </c>
      <c r="I247" s="105">
        <f t="shared" si="49"/>
        <v>269.89999999999998</v>
      </c>
    </row>
    <row r="248" spans="1:12" ht="61.9" customHeight="1" x14ac:dyDescent="0.2">
      <c r="A248" s="102" t="s">
        <v>99</v>
      </c>
      <c r="B248" s="103">
        <v>946</v>
      </c>
      <c r="C248" s="103" t="s">
        <v>60</v>
      </c>
      <c r="D248" s="103" t="s">
        <v>97</v>
      </c>
      <c r="E248" s="110" t="s">
        <v>399</v>
      </c>
      <c r="F248" s="103" t="s">
        <v>139</v>
      </c>
      <c r="G248" s="105">
        <f t="shared" si="49"/>
        <v>269.89999999999998</v>
      </c>
      <c r="H248" s="105">
        <f t="shared" si="49"/>
        <v>0</v>
      </c>
      <c r="I248" s="105">
        <f t="shared" si="49"/>
        <v>269.89999999999998</v>
      </c>
    </row>
    <row r="249" spans="1:12" ht="26.45" customHeight="1" x14ac:dyDescent="0.2">
      <c r="A249" s="102" t="s">
        <v>140</v>
      </c>
      <c r="B249" s="103">
        <v>946</v>
      </c>
      <c r="C249" s="103" t="s">
        <v>60</v>
      </c>
      <c r="D249" s="103" t="s">
        <v>97</v>
      </c>
      <c r="E249" s="110" t="s">
        <v>399</v>
      </c>
      <c r="F249" s="103" t="s">
        <v>141</v>
      </c>
      <c r="G249" s="105">
        <v>269.89999999999998</v>
      </c>
      <c r="H249" s="105"/>
      <c r="I249" s="105">
        <v>269.89999999999998</v>
      </c>
    </row>
    <row r="250" spans="1:12" ht="28.15" customHeight="1" x14ac:dyDescent="0.2">
      <c r="A250" s="102" t="s">
        <v>317</v>
      </c>
      <c r="B250" s="103">
        <v>946</v>
      </c>
      <c r="C250" s="103" t="s">
        <v>60</v>
      </c>
      <c r="D250" s="103" t="s">
        <v>97</v>
      </c>
      <c r="E250" s="103" t="s">
        <v>335</v>
      </c>
      <c r="F250" s="103"/>
      <c r="G250" s="105">
        <f>G251+G253</f>
        <v>433.20000000000005</v>
      </c>
      <c r="H250" s="105">
        <f>H251+H253</f>
        <v>0</v>
      </c>
      <c r="I250" s="105">
        <f>I251+I253</f>
        <v>433.20000000000005</v>
      </c>
    </row>
    <row r="251" spans="1:12" ht="57.6" customHeight="1" x14ac:dyDescent="0.2">
      <c r="A251" s="102" t="s">
        <v>99</v>
      </c>
      <c r="B251" s="103">
        <v>946</v>
      </c>
      <c r="C251" s="103" t="s">
        <v>60</v>
      </c>
      <c r="D251" s="103" t="s">
        <v>97</v>
      </c>
      <c r="E251" s="103" t="s">
        <v>335</v>
      </c>
      <c r="F251" s="103">
        <v>100</v>
      </c>
      <c r="G251" s="105">
        <f>G252</f>
        <v>352.1</v>
      </c>
      <c r="H251" s="105">
        <f>H252</f>
        <v>0</v>
      </c>
      <c r="I251" s="105">
        <f>I252</f>
        <v>352.1</v>
      </c>
    </row>
    <row r="252" spans="1:12" ht="22.5" x14ac:dyDescent="0.2">
      <c r="A252" s="102" t="s">
        <v>316</v>
      </c>
      <c r="B252" s="103">
        <v>946</v>
      </c>
      <c r="C252" s="103" t="s">
        <v>60</v>
      </c>
      <c r="D252" s="103" t="s">
        <v>97</v>
      </c>
      <c r="E252" s="103" t="s">
        <v>335</v>
      </c>
      <c r="F252" s="103">
        <v>110</v>
      </c>
      <c r="G252" s="105">
        <v>352.1</v>
      </c>
      <c r="H252" s="105"/>
      <c r="I252" s="105">
        <v>352.1</v>
      </c>
    </row>
    <row r="253" spans="1:12" ht="22.5" x14ac:dyDescent="0.2">
      <c r="A253" s="109" t="s">
        <v>459</v>
      </c>
      <c r="B253" s="103">
        <v>946</v>
      </c>
      <c r="C253" s="103" t="s">
        <v>60</v>
      </c>
      <c r="D253" s="103" t="s">
        <v>97</v>
      </c>
      <c r="E253" s="103" t="s">
        <v>335</v>
      </c>
      <c r="F253" s="103">
        <v>200</v>
      </c>
      <c r="G253" s="105">
        <f t="shared" ref="G253:I254" si="50">G254</f>
        <v>81.099999999999994</v>
      </c>
      <c r="H253" s="105">
        <f t="shared" si="50"/>
        <v>0</v>
      </c>
      <c r="I253" s="105">
        <f t="shared" si="50"/>
        <v>81.099999999999994</v>
      </c>
    </row>
    <row r="254" spans="1:12" ht="24.6" customHeight="1" x14ac:dyDescent="0.2">
      <c r="A254" s="109" t="s">
        <v>460</v>
      </c>
      <c r="B254" s="103">
        <v>946</v>
      </c>
      <c r="C254" s="103" t="s">
        <v>60</v>
      </c>
      <c r="D254" s="103" t="s">
        <v>97</v>
      </c>
      <c r="E254" s="103" t="s">
        <v>335</v>
      </c>
      <c r="F254" s="103">
        <v>240</v>
      </c>
      <c r="G254" s="105">
        <f t="shared" si="50"/>
        <v>81.099999999999994</v>
      </c>
      <c r="H254" s="105">
        <f t="shared" si="50"/>
        <v>0</v>
      </c>
      <c r="I254" s="105">
        <f t="shared" si="50"/>
        <v>81.099999999999994</v>
      </c>
    </row>
    <row r="255" spans="1:12" ht="23.45" customHeight="1" x14ac:dyDescent="0.2">
      <c r="A255" s="109" t="s">
        <v>461</v>
      </c>
      <c r="B255" s="103">
        <v>946</v>
      </c>
      <c r="C255" s="103" t="s">
        <v>60</v>
      </c>
      <c r="D255" s="103" t="s">
        <v>97</v>
      </c>
      <c r="E255" s="103" t="s">
        <v>335</v>
      </c>
      <c r="F255" s="103">
        <v>244</v>
      </c>
      <c r="G255" s="105">
        <v>81.099999999999994</v>
      </c>
      <c r="H255" s="105"/>
      <c r="I255" s="105">
        <v>81.099999999999994</v>
      </c>
    </row>
    <row r="256" spans="1:12" ht="67.5" x14ac:dyDescent="0.2">
      <c r="A256" s="102" t="s">
        <v>129</v>
      </c>
      <c r="B256" s="103">
        <v>946</v>
      </c>
      <c r="C256" s="103" t="s">
        <v>60</v>
      </c>
      <c r="D256" s="103" t="s">
        <v>97</v>
      </c>
      <c r="E256" s="110" t="s">
        <v>402</v>
      </c>
      <c r="F256" s="103" t="s">
        <v>44</v>
      </c>
      <c r="G256" s="105">
        <f t="shared" ref="G256" si="51">G257+G259+G262</f>
        <v>4652.7</v>
      </c>
      <c r="H256" s="105">
        <f t="shared" ref="H256:I256" si="52">H257+H259+H262</f>
        <v>1548.5</v>
      </c>
      <c r="I256" s="105">
        <f t="shared" si="52"/>
        <v>6201.15</v>
      </c>
    </row>
    <row r="257" spans="1:9" ht="57" customHeight="1" x14ac:dyDescent="0.2">
      <c r="A257" s="102" t="s">
        <v>99</v>
      </c>
      <c r="B257" s="103">
        <v>946</v>
      </c>
      <c r="C257" s="103" t="s">
        <v>60</v>
      </c>
      <c r="D257" s="103" t="s">
        <v>97</v>
      </c>
      <c r="E257" s="110" t="s">
        <v>402</v>
      </c>
      <c r="F257" s="103">
        <v>100</v>
      </c>
      <c r="G257" s="105">
        <f>G258</f>
        <v>4560.8999999999996</v>
      </c>
      <c r="H257" s="105">
        <f>H258</f>
        <v>1548.4</v>
      </c>
      <c r="I257" s="105">
        <f>I258</f>
        <v>6109.3</v>
      </c>
    </row>
    <row r="258" spans="1:9" ht="22.5" x14ac:dyDescent="0.2">
      <c r="A258" s="102" t="s">
        <v>316</v>
      </c>
      <c r="B258" s="103">
        <v>946</v>
      </c>
      <c r="C258" s="103" t="s">
        <v>60</v>
      </c>
      <c r="D258" s="103" t="s">
        <v>97</v>
      </c>
      <c r="E258" s="110" t="s">
        <v>402</v>
      </c>
      <c r="F258" s="103">
        <v>110</v>
      </c>
      <c r="G258" s="105">
        <v>4560.8999999999996</v>
      </c>
      <c r="H258" s="105">
        <v>1548.4</v>
      </c>
      <c r="I258" s="105">
        <v>6109.3</v>
      </c>
    </row>
    <row r="259" spans="1:9" ht="22.5" x14ac:dyDescent="0.2">
      <c r="A259" s="102" t="s">
        <v>133</v>
      </c>
      <c r="B259" s="103">
        <v>946</v>
      </c>
      <c r="C259" s="103" t="s">
        <v>60</v>
      </c>
      <c r="D259" s="103" t="s">
        <v>97</v>
      </c>
      <c r="E259" s="110" t="s">
        <v>402</v>
      </c>
      <c r="F259" s="103">
        <v>200</v>
      </c>
      <c r="G259" s="105">
        <f>G260</f>
        <v>14.5</v>
      </c>
      <c r="H259" s="105">
        <f>H260</f>
        <v>0</v>
      </c>
      <c r="I259" s="105">
        <f>I260</f>
        <v>14.45</v>
      </c>
    </row>
    <row r="260" spans="1:9" ht="24" customHeight="1" x14ac:dyDescent="0.2">
      <c r="A260" s="102" t="s">
        <v>185</v>
      </c>
      <c r="B260" s="103">
        <v>946</v>
      </c>
      <c r="C260" s="103" t="s">
        <v>60</v>
      </c>
      <c r="D260" s="103" t="s">
        <v>97</v>
      </c>
      <c r="E260" s="110" t="s">
        <v>402</v>
      </c>
      <c r="F260" s="103">
        <v>240</v>
      </c>
      <c r="G260" s="105">
        <f t="shared" ref="G260:I260" si="53">G261</f>
        <v>14.5</v>
      </c>
      <c r="H260" s="105">
        <f t="shared" si="53"/>
        <v>0</v>
      </c>
      <c r="I260" s="105">
        <f t="shared" si="53"/>
        <v>14.45</v>
      </c>
    </row>
    <row r="261" spans="1:9" ht="27.6" customHeight="1" x14ac:dyDescent="0.2">
      <c r="A261" s="102" t="s">
        <v>186</v>
      </c>
      <c r="B261" s="103">
        <v>946</v>
      </c>
      <c r="C261" s="103" t="s">
        <v>60</v>
      </c>
      <c r="D261" s="103" t="s">
        <v>97</v>
      </c>
      <c r="E261" s="110" t="s">
        <v>402</v>
      </c>
      <c r="F261" s="103">
        <v>242</v>
      </c>
      <c r="G261" s="105">
        <v>14.5</v>
      </c>
      <c r="H261" s="105"/>
      <c r="I261" s="105">
        <v>14.45</v>
      </c>
    </row>
    <row r="262" spans="1:9" ht="13.9" customHeight="1" x14ac:dyDescent="0.2">
      <c r="A262" s="102" t="s">
        <v>142</v>
      </c>
      <c r="B262" s="103">
        <v>946</v>
      </c>
      <c r="C262" s="103" t="s">
        <v>60</v>
      </c>
      <c r="D262" s="103" t="s">
        <v>97</v>
      </c>
      <c r="E262" s="110" t="s">
        <v>402</v>
      </c>
      <c r="F262" s="103">
        <v>800</v>
      </c>
      <c r="G262" s="105">
        <v>77.3</v>
      </c>
      <c r="H262" s="105">
        <v>0.1</v>
      </c>
      <c r="I262" s="105">
        <v>77.400000000000006</v>
      </c>
    </row>
    <row r="263" spans="1:9" ht="33.6" customHeight="1" x14ac:dyDescent="0.2">
      <c r="A263" s="102" t="s">
        <v>188</v>
      </c>
      <c r="B263" s="103">
        <v>946</v>
      </c>
      <c r="C263" s="103" t="s">
        <v>60</v>
      </c>
      <c r="D263" s="103" t="s">
        <v>97</v>
      </c>
      <c r="E263" s="110" t="s">
        <v>402</v>
      </c>
      <c r="F263" s="103">
        <v>850</v>
      </c>
      <c r="G263" s="105">
        <v>77.3</v>
      </c>
      <c r="H263" s="105">
        <v>0.1</v>
      </c>
      <c r="I263" s="105">
        <v>77.400000000000006</v>
      </c>
    </row>
    <row r="264" spans="1:9" x14ac:dyDescent="0.2">
      <c r="A264" s="106" t="s">
        <v>216</v>
      </c>
      <c r="B264" s="107">
        <v>946</v>
      </c>
      <c r="C264" s="107">
        <v>10</v>
      </c>
      <c r="D264" s="107"/>
      <c r="E264" s="162"/>
      <c r="F264" s="107"/>
      <c r="G264" s="108">
        <f>G265</f>
        <v>1004.8</v>
      </c>
      <c r="H264" s="108">
        <f>H265</f>
        <v>0</v>
      </c>
      <c r="I264" s="108">
        <f>I265</f>
        <v>1004.8</v>
      </c>
    </row>
    <row r="265" spans="1:9" x14ac:dyDescent="0.2">
      <c r="A265" s="99" t="s">
        <v>69</v>
      </c>
      <c r="B265" s="107">
        <v>946</v>
      </c>
      <c r="C265" s="101" t="s">
        <v>74</v>
      </c>
      <c r="D265" s="101" t="s">
        <v>73</v>
      </c>
      <c r="E265" s="101" t="s">
        <v>43</v>
      </c>
      <c r="F265" s="101" t="s">
        <v>44</v>
      </c>
      <c r="G265" s="100">
        <f>G270</f>
        <v>1004.8</v>
      </c>
      <c r="H265" s="100">
        <f>H270</f>
        <v>0</v>
      </c>
      <c r="I265" s="100">
        <f>I270</f>
        <v>1004.8</v>
      </c>
    </row>
    <row r="266" spans="1:9" ht="55.15" customHeight="1" x14ac:dyDescent="0.2">
      <c r="A266" s="102" t="s">
        <v>222</v>
      </c>
      <c r="B266" s="103">
        <v>946</v>
      </c>
      <c r="C266" s="103" t="s">
        <v>74</v>
      </c>
      <c r="D266" s="103" t="s">
        <v>73</v>
      </c>
      <c r="E266" s="103" t="s">
        <v>338</v>
      </c>
      <c r="F266" s="103" t="s">
        <v>44</v>
      </c>
      <c r="G266" s="105">
        <f t="shared" ref="G266:I269" si="54">G267</f>
        <v>1004.8</v>
      </c>
      <c r="H266" s="105">
        <f t="shared" si="54"/>
        <v>0</v>
      </c>
      <c r="I266" s="105">
        <f t="shared" si="54"/>
        <v>1004.8</v>
      </c>
    </row>
    <row r="267" spans="1:9" ht="22.5" x14ac:dyDescent="0.2">
      <c r="A267" s="102" t="s">
        <v>136</v>
      </c>
      <c r="B267" s="103">
        <v>946</v>
      </c>
      <c r="C267" s="103" t="s">
        <v>74</v>
      </c>
      <c r="D267" s="103" t="s">
        <v>73</v>
      </c>
      <c r="E267" s="103" t="s">
        <v>338</v>
      </c>
      <c r="F267" s="103"/>
      <c r="G267" s="105">
        <f t="shared" si="54"/>
        <v>1004.8</v>
      </c>
      <c r="H267" s="105">
        <f t="shared" si="54"/>
        <v>0</v>
      </c>
      <c r="I267" s="105">
        <f t="shared" si="54"/>
        <v>1004.8</v>
      </c>
    </row>
    <row r="268" spans="1:9" ht="22.5" x14ac:dyDescent="0.2">
      <c r="A268" s="102" t="s">
        <v>138</v>
      </c>
      <c r="B268" s="103">
        <v>946</v>
      </c>
      <c r="C268" s="103" t="s">
        <v>74</v>
      </c>
      <c r="D268" s="103" t="s">
        <v>73</v>
      </c>
      <c r="E268" s="103" t="s">
        <v>338</v>
      </c>
      <c r="F268" s="103">
        <v>300</v>
      </c>
      <c r="G268" s="105">
        <f t="shared" si="54"/>
        <v>1004.8</v>
      </c>
      <c r="H268" s="105">
        <f t="shared" si="54"/>
        <v>0</v>
      </c>
      <c r="I268" s="105">
        <f t="shared" si="54"/>
        <v>1004.8</v>
      </c>
    </row>
    <row r="269" spans="1:9" ht="22.5" x14ac:dyDescent="0.2">
      <c r="A269" s="102" t="s">
        <v>217</v>
      </c>
      <c r="B269" s="103">
        <v>946</v>
      </c>
      <c r="C269" s="103" t="s">
        <v>74</v>
      </c>
      <c r="D269" s="103" t="s">
        <v>73</v>
      </c>
      <c r="E269" s="103" t="s">
        <v>338</v>
      </c>
      <c r="F269" s="103">
        <v>310</v>
      </c>
      <c r="G269" s="105">
        <f t="shared" si="54"/>
        <v>1004.8</v>
      </c>
      <c r="H269" s="105">
        <f t="shared" si="54"/>
        <v>0</v>
      </c>
      <c r="I269" s="105">
        <f t="shared" si="54"/>
        <v>1004.8</v>
      </c>
    </row>
    <row r="270" spans="1:9" ht="33.75" x14ac:dyDescent="0.2">
      <c r="A270" s="109" t="s">
        <v>241</v>
      </c>
      <c r="B270" s="103">
        <v>946</v>
      </c>
      <c r="C270" s="103" t="s">
        <v>74</v>
      </c>
      <c r="D270" s="103" t="s">
        <v>73</v>
      </c>
      <c r="E270" s="110" t="s">
        <v>338</v>
      </c>
      <c r="F270" s="103">
        <v>313</v>
      </c>
      <c r="G270" s="105">
        <v>1004.8</v>
      </c>
      <c r="H270" s="105"/>
      <c r="I270" s="105">
        <v>1004.8</v>
      </c>
    </row>
    <row r="271" spans="1:9" x14ac:dyDescent="0.2">
      <c r="A271" s="106" t="s">
        <v>223</v>
      </c>
      <c r="B271" s="107">
        <v>946</v>
      </c>
      <c r="C271" s="107">
        <v>11</v>
      </c>
      <c r="D271" s="107"/>
      <c r="E271" s="107"/>
      <c r="F271" s="107"/>
      <c r="G271" s="108">
        <f t="shared" ref="G271:I274" si="55">G272</f>
        <v>378</v>
      </c>
      <c r="H271" s="108">
        <f t="shared" si="55"/>
        <v>0</v>
      </c>
      <c r="I271" s="108">
        <f t="shared" si="55"/>
        <v>378</v>
      </c>
    </row>
    <row r="272" spans="1:9" ht="28.5" customHeight="1" x14ac:dyDescent="0.2">
      <c r="A272" s="168" t="s">
        <v>348</v>
      </c>
      <c r="B272" s="182">
        <v>946</v>
      </c>
      <c r="C272" s="169" t="s">
        <v>86</v>
      </c>
      <c r="D272" s="169" t="s">
        <v>45</v>
      </c>
      <c r="E272" s="169" t="s">
        <v>417</v>
      </c>
      <c r="F272" s="169" t="s">
        <v>44</v>
      </c>
      <c r="G272" s="170">
        <f t="shared" si="55"/>
        <v>378</v>
      </c>
      <c r="H272" s="170">
        <f t="shared" si="55"/>
        <v>0</v>
      </c>
      <c r="I272" s="170">
        <f t="shared" si="55"/>
        <v>378</v>
      </c>
    </row>
    <row r="273" spans="1:11" s="156" customFormat="1" ht="22.5" x14ac:dyDescent="0.2">
      <c r="A273" s="109" t="s">
        <v>459</v>
      </c>
      <c r="B273" s="107">
        <v>946</v>
      </c>
      <c r="C273" s="103" t="s">
        <v>86</v>
      </c>
      <c r="D273" s="103" t="s">
        <v>45</v>
      </c>
      <c r="E273" s="110" t="s">
        <v>471</v>
      </c>
      <c r="F273" s="103" t="s">
        <v>134</v>
      </c>
      <c r="G273" s="104">
        <f t="shared" si="55"/>
        <v>378</v>
      </c>
      <c r="H273" s="104">
        <f t="shared" si="55"/>
        <v>0</v>
      </c>
      <c r="I273" s="104">
        <f t="shared" si="55"/>
        <v>378</v>
      </c>
    </row>
    <row r="274" spans="1:11" s="156" customFormat="1" ht="22.5" x14ac:dyDescent="0.2">
      <c r="A274" s="109" t="s">
        <v>460</v>
      </c>
      <c r="B274" s="110">
        <v>946</v>
      </c>
      <c r="C274" s="103" t="s">
        <v>86</v>
      </c>
      <c r="D274" s="103" t="s">
        <v>45</v>
      </c>
      <c r="E274" s="110" t="s">
        <v>471</v>
      </c>
      <c r="F274" s="103" t="s">
        <v>135</v>
      </c>
      <c r="G274" s="104">
        <f t="shared" si="55"/>
        <v>378</v>
      </c>
      <c r="H274" s="104">
        <f t="shared" si="55"/>
        <v>0</v>
      </c>
      <c r="I274" s="104">
        <f t="shared" si="55"/>
        <v>378</v>
      </c>
    </row>
    <row r="275" spans="1:11" ht="22.5" x14ac:dyDescent="0.2">
      <c r="A275" s="109" t="s">
        <v>461</v>
      </c>
      <c r="B275" s="103">
        <v>946</v>
      </c>
      <c r="C275" s="103" t="s">
        <v>86</v>
      </c>
      <c r="D275" s="103" t="s">
        <v>45</v>
      </c>
      <c r="E275" s="110" t="s">
        <v>471</v>
      </c>
      <c r="F275" s="103" t="s">
        <v>27</v>
      </c>
      <c r="G275" s="104">
        <v>378</v>
      </c>
      <c r="H275" s="104"/>
      <c r="I275" s="104">
        <v>378</v>
      </c>
    </row>
    <row r="276" spans="1:11" x14ac:dyDescent="0.2">
      <c r="A276" s="99" t="s">
        <v>224</v>
      </c>
      <c r="B276" s="103">
        <v>946</v>
      </c>
      <c r="C276" s="101" t="s">
        <v>80</v>
      </c>
      <c r="D276" s="101" t="s">
        <v>42</v>
      </c>
      <c r="E276" s="101" t="s">
        <v>43</v>
      </c>
      <c r="F276" s="101" t="s">
        <v>44</v>
      </c>
      <c r="G276" s="100">
        <f t="shared" ref="G276:I280" si="56">G277</f>
        <v>150</v>
      </c>
      <c r="H276" s="100">
        <f t="shared" si="56"/>
        <v>0</v>
      </c>
      <c r="I276" s="100">
        <f t="shared" si="56"/>
        <v>150</v>
      </c>
    </row>
    <row r="277" spans="1:11" x14ac:dyDescent="0.2">
      <c r="A277" s="99" t="s">
        <v>63</v>
      </c>
      <c r="B277" s="103">
        <v>946</v>
      </c>
      <c r="C277" s="101" t="s">
        <v>80</v>
      </c>
      <c r="D277" s="101" t="s">
        <v>59</v>
      </c>
      <c r="E277" s="107"/>
      <c r="F277" s="101" t="s">
        <v>44</v>
      </c>
      <c r="G277" s="100">
        <f t="shared" si="56"/>
        <v>150</v>
      </c>
      <c r="H277" s="100">
        <f t="shared" si="56"/>
        <v>0</v>
      </c>
      <c r="I277" s="100">
        <f t="shared" si="56"/>
        <v>150</v>
      </c>
    </row>
    <row r="278" spans="1:11" ht="25.15" customHeight="1" x14ac:dyDescent="0.2">
      <c r="A278" s="102" t="s">
        <v>225</v>
      </c>
      <c r="B278" s="103">
        <v>946</v>
      </c>
      <c r="C278" s="103" t="s">
        <v>80</v>
      </c>
      <c r="D278" s="103" t="s">
        <v>59</v>
      </c>
      <c r="E278" s="110" t="s">
        <v>408</v>
      </c>
      <c r="F278" s="103" t="s">
        <v>44</v>
      </c>
      <c r="G278" s="105">
        <f t="shared" si="56"/>
        <v>150</v>
      </c>
      <c r="H278" s="105">
        <f t="shared" si="56"/>
        <v>0</v>
      </c>
      <c r="I278" s="105">
        <f t="shared" si="56"/>
        <v>150</v>
      </c>
    </row>
    <row r="279" spans="1:11" ht="24.6" customHeight="1" x14ac:dyDescent="0.2">
      <c r="A279" s="109" t="s">
        <v>459</v>
      </c>
      <c r="B279" s="103">
        <v>946</v>
      </c>
      <c r="C279" s="103" t="s">
        <v>80</v>
      </c>
      <c r="D279" s="103" t="s">
        <v>59</v>
      </c>
      <c r="E279" s="110" t="s">
        <v>408</v>
      </c>
      <c r="F279" s="103" t="s">
        <v>134</v>
      </c>
      <c r="G279" s="105">
        <f t="shared" si="56"/>
        <v>150</v>
      </c>
      <c r="H279" s="105">
        <f t="shared" si="56"/>
        <v>0</v>
      </c>
      <c r="I279" s="105">
        <f t="shared" si="56"/>
        <v>150</v>
      </c>
    </row>
    <row r="280" spans="1:11" ht="22.15" customHeight="1" x14ac:dyDescent="0.2">
      <c r="A280" s="109" t="s">
        <v>460</v>
      </c>
      <c r="B280" s="103">
        <v>946</v>
      </c>
      <c r="C280" s="103" t="s">
        <v>80</v>
      </c>
      <c r="D280" s="103" t="s">
        <v>59</v>
      </c>
      <c r="E280" s="110" t="s">
        <v>408</v>
      </c>
      <c r="F280" s="103" t="s">
        <v>135</v>
      </c>
      <c r="G280" s="105">
        <f t="shared" si="56"/>
        <v>150</v>
      </c>
      <c r="H280" s="105">
        <f t="shared" si="56"/>
        <v>0</v>
      </c>
      <c r="I280" s="105">
        <f t="shared" si="56"/>
        <v>150</v>
      </c>
    </row>
    <row r="281" spans="1:11" ht="24" customHeight="1" x14ac:dyDescent="0.2">
      <c r="A281" s="109" t="s">
        <v>461</v>
      </c>
      <c r="B281" s="103">
        <v>946</v>
      </c>
      <c r="C281" s="103" t="s">
        <v>80</v>
      </c>
      <c r="D281" s="103" t="s">
        <v>59</v>
      </c>
      <c r="E281" s="110" t="s">
        <v>408</v>
      </c>
      <c r="F281" s="103" t="s">
        <v>27</v>
      </c>
      <c r="G281" s="105">
        <v>150</v>
      </c>
      <c r="H281" s="105"/>
      <c r="I281" s="105">
        <v>150</v>
      </c>
    </row>
    <row r="282" spans="1:11" ht="42.75" x14ac:dyDescent="0.2">
      <c r="A282" s="236" t="s">
        <v>169</v>
      </c>
      <c r="B282" s="237">
        <v>945</v>
      </c>
      <c r="C282" s="237" t="s">
        <v>42</v>
      </c>
      <c r="D282" s="237" t="s">
        <v>42</v>
      </c>
      <c r="E282" s="237" t="s">
        <v>43</v>
      </c>
      <c r="F282" s="237" t="s">
        <v>44</v>
      </c>
      <c r="G282" s="164">
        <f>G283+G301+G306+G311</f>
        <v>17774.5</v>
      </c>
      <c r="H282" s="164">
        <f>H283+H301+H306+H311</f>
        <v>2608.1000000000004</v>
      </c>
      <c r="I282" s="164">
        <f>I283+I301+I306+I311</f>
        <v>20382.599999999999</v>
      </c>
    </row>
    <row r="283" spans="1:11" ht="15.75" customHeight="1" x14ac:dyDescent="0.2">
      <c r="A283" s="106" t="s">
        <v>184</v>
      </c>
      <c r="B283" s="107">
        <v>945</v>
      </c>
      <c r="C283" s="107" t="s">
        <v>45</v>
      </c>
      <c r="D283" s="107" t="s">
        <v>42</v>
      </c>
      <c r="E283" s="107" t="s">
        <v>43</v>
      </c>
      <c r="F283" s="107" t="s">
        <v>44</v>
      </c>
      <c r="G283" s="108">
        <f>G284+G296</f>
        <v>5256.8</v>
      </c>
      <c r="H283" s="108">
        <f>H284+H296</f>
        <v>101.8</v>
      </c>
      <c r="I283" s="108">
        <f>I284+I296</f>
        <v>5358.6</v>
      </c>
    </row>
    <row r="284" spans="1:11" ht="33.6" customHeight="1" x14ac:dyDescent="0.2">
      <c r="A284" s="102" t="s">
        <v>56</v>
      </c>
      <c r="B284" s="103">
        <v>945</v>
      </c>
      <c r="C284" s="103" t="s">
        <v>45</v>
      </c>
      <c r="D284" s="103" t="s">
        <v>57</v>
      </c>
      <c r="E284" s="103" t="s">
        <v>43</v>
      </c>
      <c r="F284" s="103" t="s">
        <v>44</v>
      </c>
      <c r="G284" s="105">
        <f>G285</f>
        <v>5250.8</v>
      </c>
      <c r="H284" s="105">
        <f>H285</f>
        <v>101.8</v>
      </c>
      <c r="I284" s="105">
        <f>I285</f>
        <v>5352.6</v>
      </c>
      <c r="K284" s="115"/>
    </row>
    <row r="285" spans="1:11" ht="16.899999999999999" customHeight="1" x14ac:dyDescent="0.2">
      <c r="A285" s="102" t="s">
        <v>307</v>
      </c>
      <c r="B285" s="103">
        <v>945</v>
      </c>
      <c r="C285" s="103" t="s">
        <v>45</v>
      </c>
      <c r="D285" s="103" t="s">
        <v>57</v>
      </c>
      <c r="E285" s="110" t="s">
        <v>384</v>
      </c>
      <c r="F285" s="103" t="s">
        <v>44</v>
      </c>
      <c r="G285" s="105">
        <f>G286+G289</f>
        <v>5250.8</v>
      </c>
      <c r="H285" s="105">
        <f>H286+H289</f>
        <v>101.8</v>
      </c>
      <c r="I285" s="105">
        <f>I286+I289</f>
        <v>5352.6</v>
      </c>
    </row>
    <row r="286" spans="1:11" ht="55.15" customHeight="1" x14ac:dyDescent="0.2">
      <c r="A286" s="102" t="s">
        <v>99</v>
      </c>
      <c r="B286" s="103">
        <v>945</v>
      </c>
      <c r="C286" s="103" t="s">
        <v>45</v>
      </c>
      <c r="D286" s="103" t="s">
        <v>57</v>
      </c>
      <c r="E286" s="110" t="s">
        <v>385</v>
      </c>
      <c r="F286" s="103" t="s">
        <v>139</v>
      </c>
      <c r="G286" s="105">
        <f>G288+G287</f>
        <v>4455.8</v>
      </c>
      <c r="H286" s="105">
        <f>H288+H287</f>
        <v>101.8</v>
      </c>
      <c r="I286" s="105">
        <f>I288+I287</f>
        <v>4557.6000000000004</v>
      </c>
    </row>
    <row r="287" spans="1:11" ht="22.15" customHeight="1" x14ac:dyDescent="0.2">
      <c r="A287" s="109" t="s">
        <v>316</v>
      </c>
      <c r="B287" s="103">
        <v>945</v>
      </c>
      <c r="C287" s="103" t="s">
        <v>45</v>
      </c>
      <c r="D287" s="103" t="s">
        <v>57</v>
      </c>
      <c r="E287" s="110" t="s">
        <v>385</v>
      </c>
      <c r="F287" s="103">
        <v>110</v>
      </c>
      <c r="G287" s="105">
        <v>10</v>
      </c>
      <c r="H287" s="105"/>
      <c r="I287" s="105">
        <v>10</v>
      </c>
    </row>
    <row r="288" spans="1:11" ht="27.6" customHeight="1" x14ac:dyDescent="0.2">
      <c r="A288" s="102" t="s">
        <v>140</v>
      </c>
      <c r="B288" s="103">
        <v>945</v>
      </c>
      <c r="C288" s="103" t="s">
        <v>45</v>
      </c>
      <c r="D288" s="103" t="s">
        <v>57</v>
      </c>
      <c r="E288" s="110" t="s">
        <v>385</v>
      </c>
      <c r="F288" s="103" t="s">
        <v>141</v>
      </c>
      <c r="G288" s="105">
        <v>4445.8</v>
      </c>
      <c r="H288" s="105">
        <v>101.8</v>
      </c>
      <c r="I288" s="105">
        <v>4547.6000000000004</v>
      </c>
    </row>
    <row r="289" spans="1:9" ht="22.15" customHeight="1" x14ac:dyDescent="0.2">
      <c r="A289" s="102" t="s">
        <v>308</v>
      </c>
      <c r="B289" s="103">
        <v>945</v>
      </c>
      <c r="C289" s="103" t="s">
        <v>45</v>
      </c>
      <c r="D289" s="103" t="s">
        <v>57</v>
      </c>
      <c r="E289" s="110" t="s">
        <v>386</v>
      </c>
      <c r="F289" s="103"/>
      <c r="G289" s="105">
        <f>G290+G294</f>
        <v>795</v>
      </c>
      <c r="H289" s="105">
        <f>H290+H294</f>
        <v>0</v>
      </c>
      <c r="I289" s="105">
        <f>I290+I294</f>
        <v>795</v>
      </c>
    </row>
    <row r="290" spans="1:9" ht="25.9" customHeight="1" x14ac:dyDescent="0.2">
      <c r="A290" s="102" t="s">
        <v>133</v>
      </c>
      <c r="B290" s="103">
        <v>945</v>
      </c>
      <c r="C290" s="103" t="s">
        <v>45</v>
      </c>
      <c r="D290" s="103" t="s">
        <v>57</v>
      </c>
      <c r="E290" s="110" t="s">
        <v>386</v>
      </c>
      <c r="F290" s="103" t="s">
        <v>134</v>
      </c>
      <c r="G290" s="105">
        <f>G291</f>
        <v>787</v>
      </c>
      <c r="H290" s="105">
        <f>H291</f>
        <v>0</v>
      </c>
      <c r="I290" s="105">
        <f>I291</f>
        <v>787</v>
      </c>
    </row>
    <row r="291" spans="1:9" ht="23.45" customHeight="1" x14ac:dyDescent="0.2">
      <c r="A291" s="102" t="s">
        <v>185</v>
      </c>
      <c r="B291" s="103">
        <v>945</v>
      </c>
      <c r="C291" s="103" t="s">
        <v>45</v>
      </c>
      <c r="D291" s="103" t="s">
        <v>57</v>
      </c>
      <c r="E291" s="110" t="s">
        <v>386</v>
      </c>
      <c r="F291" s="103" t="s">
        <v>135</v>
      </c>
      <c r="G291" s="105">
        <f>G292+G293</f>
        <v>787</v>
      </c>
      <c r="H291" s="105"/>
      <c r="I291" s="105">
        <f>I292+I293</f>
        <v>787</v>
      </c>
    </row>
    <row r="292" spans="1:9" ht="27" customHeight="1" x14ac:dyDescent="0.2">
      <c r="A292" s="102" t="s">
        <v>186</v>
      </c>
      <c r="B292" s="103">
        <v>945</v>
      </c>
      <c r="C292" s="103" t="s">
        <v>45</v>
      </c>
      <c r="D292" s="103" t="s">
        <v>57</v>
      </c>
      <c r="E292" s="110" t="s">
        <v>386</v>
      </c>
      <c r="F292" s="103">
        <v>242</v>
      </c>
      <c r="G292" s="105">
        <v>488</v>
      </c>
      <c r="H292" s="105">
        <v>5</v>
      </c>
      <c r="I292" s="105">
        <v>493</v>
      </c>
    </row>
    <row r="293" spans="1:9" ht="24" customHeight="1" x14ac:dyDescent="0.2">
      <c r="A293" s="102" t="s">
        <v>187</v>
      </c>
      <c r="B293" s="103">
        <v>945</v>
      </c>
      <c r="C293" s="103" t="s">
        <v>45</v>
      </c>
      <c r="D293" s="103" t="s">
        <v>57</v>
      </c>
      <c r="E293" s="110" t="s">
        <v>386</v>
      </c>
      <c r="F293" s="103" t="s">
        <v>27</v>
      </c>
      <c r="G293" s="105">
        <v>299</v>
      </c>
      <c r="H293" s="105">
        <v>-5</v>
      </c>
      <c r="I293" s="105">
        <v>294</v>
      </c>
    </row>
    <row r="294" spans="1:9" ht="15" customHeight="1" x14ac:dyDescent="0.2">
      <c r="A294" s="102" t="s">
        <v>142</v>
      </c>
      <c r="B294" s="103">
        <v>945</v>
      </c>
      <c r="C294" s="103" t="s">
        <v>45</v>
      </c>
      <c r="D294" s="103" t="s">
        <v>57</v>
      </c>
      <c r="E294" s="110" t="s">
        <v>386</v>
      </c>
      <c r="F294" s="103" t="s">
        <v>143</v>
      </c>
      <c r="G294" s="105">
        <f>G295</f>
        <v>8</v>
      </c>
      <c r="H294" s="105">
        <f>H295</f>
        <v>0</v>
      </c>
      <c r="I294" s="105">
        <f>I295</f>
        <v>8</v>
      </c>
    </row>
    <row r="295" spans="1:9" ht="33.75" x14ac:dyDescent="0.2">
      <c r="A295" s="102" t="s">
        <v>188</v>
      </c>
      <c r="B295" s="103">
        <v>945</v>
      </c>
      <c r="C295" s="103" t="s">
        <v>45</v>
      </c>
      <c r="D295" s="103" t="s">
        <v>57</v>
      </c>
      <c r="E295" s="110" t="s">
        <v>386</v>
      </c>
      <c r="F295" s="103" t="s">
        <v>144</v>
      </c>
      <c r="G295" s="105">
        <v>8</v>
      </c>
      <c r="H295" s="105"/>
      <c r="I295" s="105">
        <v>8</v>
      </c>
    </row>
    <row r="296" spans="1:9" x14ac:dyDescent="0.2">
      <c r="A296" s="106" t="s">
        <v>75</v>
      </c>
      <c r="B296" s="103">
        <v>945</v>
      </c>
      <c r="C296" s="107" t="s">
        <v>45</v>
      </c>
      <c r="D296" s="107">
        <v>13</v>
      </c>
      <c r="E296" s="107"/>
      <c r="F296" s="107"/>
      <c r="G296" s="108">
        <f t="shared" ref="G296:I299" si="57">G297</f>
        <v>6</v>
      </c>
      <c r="H296" s="108">
        <f t="shared" si="57"/>
        <v>0</v>
      </c>
      <c r="I296" s="108">
        <f t="shared" si="57"/>
        <v>6</v>
      </c>
    </row>
    <row r="297" spans="1:9" ht="22.5" x14ac:dyDescent="0.2">
      <c r="A297" s="109" t="s">
        <v>190</v>
      </c>
      <c r="B297" s="103">
        <v>945</v>
      </c>
      <c r="C297" s="103" t="s">
        <v>45</v>
      </c>
      <c r="D297" s="103">
        <v>13</v>
      </c>
      <c r="E297" s="110" t="s">
        <v>336</v>
      </c>
      <c r="F297" s="107"/>
      <c r="G297" s="105">
        <f t="shared" si="57"/>
        <v>6</v>
      </c>
      <c r="H297" s="105">
        <f t="shared" si="57"/>
        <v>0</v>
      </c>
      <c r="I297" s="105">
        <f t="shared" si="57"/>
        <v>6</v>
      </c>
    </row>
    <row r="298" spans="1:9" ht="26.45" customHeight="1" x14ac:dyDescent="0.2">
      <c r="A298" s="109" t="s">
        <v>191</v>
      </c>
      <c r="B298" s="103">
        <v>945</v>
      </c>
      <c r="C298" s="103" t="s">
        <v>45</v>
      </c>
      <c r="D298" s="103">
        <v>13</v>
      </c>
      <c r="E298" s="110" t="s">
        <v>336</v>
      </c>
      <c r="F298" s="107"/>
      <c r="G298" s="105">
        <f t="shared" si="57"/>
        <v>6</v>
      </c>
      <c r="H298" s="105">
        <f t="shared" si="57"/>
        <v>0</v>
      </c>
      <c r="I298" s="105">
        <f t="shared" si="57"/>
        <v>6</v>
      </c>
    </row>
    <row r="299" spans="1:9" ht="22.5" x14ac:dyDescent="0.2">
      <c r="A299" s="109" t="s">
        <v>192</v>
      </c>
      <c r="B299" s="103">
        <v>945</v>
      </c>
      <c r="C299" s="103" t="s">
        <v>45</v>
      </c>
      <c r="D299" s="103">
        <v>13</v>
      </c>
      <c r="E299" s="110" t="s">
        <v>336</v>
      </c>
      <c r="F299" s="110">
        <v>530</v>
      </c>
      <c r="G299" s="105">
        <f t="shared" si="57"/>
        <v>6</v>
      </c>
      <c r="H299" s="105">
        <f t="shared" si="57"/>
        <v>0</v>
      </c>
      <c r="I299" s="105">
        <f t="shared" si="57"/>
        <v>6</v>
      </c>
    </row>
    <row r="300" spans="1:9" ht="22.5" x14ac:dyDescent="0.2">
      <c r="A300" s="109" t="s">
        <v>193</v>
      </c>
      <c r="B300" s="103">
        <v>945</v>
      </c>
      <c r="C300" s="103" t="s">
        <v>45</v>
      </c>
      <c r="D300" s="103">
        <v>13</v>
      </c>
      <c r="E300" s="110" t="s">
        <v>336</v>
      </c>
      <c r="F300" s="110">
        <v>530</v>
      </c>
      <c r="G300" s="105">
        <v>6</v>
      </c>
      <c r="H300" s="105"/>
      <c r="I300" s="105">
        <v>6</v>
      </c>
    </row>
    <row r="301" spans="1:9" x14ac:dyDescent="0.2">
      <c r="A301" s="106" t="s">
        <v>196</v>
      </c>
      <c r="B301" s="107">
        <v>945</v>
      </c>
      <c r="C301" s="107" t="s">
        <v>59</v>
      </c>
      <c r="D301" s="107" t="s">
        <v>42</v>
      </c>
      <c r="E301" s="107" t="s">
        <v>43</v>
      </c>
      <c r="F301" s="107" t="s">
        <v>44</v>
      </c>
      <c r="G301" s="108">
        <f t="shared" ref="G301:I304" si="58">G302</f>
        <v>469.7</v>
      </c>
      <c r="H301" s="108">
        <f t="shared" si="58"/>
        <v>0</v>
      </c>
      <c r="I301" s="108">
        <f t="shared" si="58"/>
        <v>469.7</v>
      </c>
    </row>
    <row r="302" spans="1:9" x14ac:dyDescent="0.2">
      <c r="A302" s="102" t="s">
        <v>81</v>
      </c>
      <c r="B302" s="103">
        <v>945</v>
      </c>
      <c r="C302" s="103" t="s">
        <v>59</v>
      </c>
      <c r="D302" s="103" t="s">
        <v>47</v>
      </c>
      <c r="E302" s="103" t="s">
        <v>43</v>
      </c>
      <c r="F302" s="103" t="s">
        <v>44</v>
      </c>
      <c r="G302" s="104">
        <f t="shared" si="58"/>
        <v>469.7</v>
      </c>
      <c r="H302" s="104">
        <f t="shared" si="58"/>
        <v>0</v>
      </c>
      <c r="I302" s="104">
        <f t="shared" si="58"/>
        <v>469.7</v>
      </c>
    </row>
    <row r="303" spans="1:9" ht="31.9" customHeight="1" x14ac:dyDescent="0.2">
      <c r="A303" s="102" t="s">
        <v>197</v>
      </c>
      <c r="B303" s="103">
        <v>945</v>
      </c>
      <c r="C303" s="103" t="s">
        <v>59</v>
      </c>
      <c r="D303" s="103" t="s">
        <v>47</v>
      </c>
      <c r="E303" s="103" t="s">
        <v>337</v>
      </c>
      <c r="F303" s="103" t="s">
        <v>44</v>
      </c>
      <c r="G303" s="104">
        <f t="shared" si="58"/>
        <v>469.7</v>
      </c>
      <c r="H303" s="104">
        <f t="shared" si="58"/>
        <v>0</v>
      </c>
      <c r="I303" s="104">
        <f t="shared" si="58"/>
        <v>469.7</v>
      </c>
    </row>
    <row r="304" spans="1:9" ht="22.5" x14ac:dyDescent="0.2">
      <c r="A304" s="102" t="s">
        <v>315</v>
      </c>
      <c r="B304" s="103">
        <v>945</v>
      </c>
      <c r="C304" s="103" t="s">
        <v>59</v>
      </c>
      <c r="D304" s="103" t="s">
        <v>47</v>
      </c>
      <c r="E304" s="103" t="s">
        <v>337</v>
      </c>
      <c r="F304" s="103" t="s">
        <v>137</v>
      </c>
      <c r="G304" s="104">
        <f t="shared" si="58"/>
        <v>469.7</v>
      </c>
      <c r="H304" s="104">
        <f t="shared" si="58"/>
        <v>0</v>
      </c>
      <c r="I304" s="104">
        <f t="shared" si="58"/>
        <v>469.7</v>
      </c>
    </row>
    <row r="305" spans="1:9" ht="22.5" x14ac:dyDescent="0.2">
      <c r="A305" s="102" t="s">
        <v>32</v>
      </c>
      <c r="B305" s="103">
        <v>945</v>
      </c>
      <c r="C305" s="103" t="s">
        <v>59</v>
      </c>
      <c r="D305" s="103" t="s">
        <v>47</v>
      </c>
      <c r="E305" s="110" t="s">
        <v>337</v>
      </c>
      <c r="F305" s="103" t="s">
        <v>33</v>
      </c>
      <c r="G305" s="104">
        <v>469.7</v>
      </c>
      <c r="H305" s="104"/>
      <c r="I305" s="104">
        <v>469.7</v>
      </c>
    </row>
    <row r="306" spans="1:9" ht="21" x14ac:dyDescent="0.2">
      <c r="A306" s="106" t="s">
        <v>226</v>
      </c>
      <c r="B306" s="107">
        <v>945</v>
      </c>
      <c r="C306" s="107" t="s">
        <v>76</v>
      </c>
      <c r="D306" s="107" t="s">
        <v>42</v>
      </c>
      <c r="E306" s="107" t="s">
        <v>43</v>
      </c>
      <c r="F306" s="107" t="s">
        <v>44</v>
      </c>
      <c r="G306" s="108">
        <f t="shared" ref="G306:I309" si="59">G307</f>
        <v>100</v>
      </c>
      <c r="H306" s="108">
        <f t="shared" si="59"/>
        <v>0</v>
      </c>
      <c r="I306" s="108">
        <f t="shared" si="59"/>
        <v>100</v>
      </c>
    </row>
    <row r="307" spans="1:9" ht="22.5" x14ac:dyDescent="0.2">
      <c r="A307" s="102" t="s">
        <v>228</v>
      </c>
      <c r="B307" s="103">
        <v>945</v>
      </c>
      <c r="C307" s="103" t="s">
        <v>76</v>
      </c>
      <c r="D307" s="103" t="s">
        <v>45</v>
      </c>
      <c r="E307" s="110" t="s">
        <v>412</v>
      </c>
      <c r="F307" s="103" t="s">
        <v>44</v>
      </c>
      <c r="G307" s="104">
        <f t="shared" si="59"/>
        <v>100</v>
      </c>
      <c r="H307" s="104">
        <f t="shared" si="59"/>
        <v>0</v>
      </c>
      <c r="I307" s="104">
        <f t="shared" si="59"/>
        <v>100</v>
      </c>
    </row>
    <row r="308" spans="1:9" ht="22.5" x14ac:dyDescent="0.2">
      <c r="A308" s="102" t="s">
        <v>229</v>
      </c>
      <c r="B308" s="103">
        <v>945</v>
      </c>
      <c r="C308" s="103" t="s">
        <v>76</v>
      </c>
      <c r="D308" s="103" t="s">
        <v>45</v>
      </c>
      <c r="E308" s="110" t="s">
        <v>412</v>
      </c>
      <c r="F308" s="103" t="s">
        <v>44</v>
      </c>
      <c r="G308" s="104">
        <f t="shared" si="59"/>
        <v>100</v>
      </c>
      <c r="H308" s="104">
        <f t="shared" si="59"/>
        <v>0</v>
      </c>
      <c r="I308" s="104">
        <f t="shared" si="59"/>
        <v>100</v>
      </c>
    </row>
    <row r="309" spans="1:9" ht="21.6" customHeight="1" x14ac:dyDescent="0.2">
      <c r="A309" s="102" t="s">
        <v>145</v>
      </c>
      <c r="B309" s="103">
        <v>945</v>
      </c>
      <c r="C309" s="103" t="s">
        <v>76</v>
      </c>
      <c r="D309" s="103" t="s">
        <v>45</v>
      </c>
      <c r="E309" s="110" t="s">
        <v>412</v>
      </c>
      <c r="F309" s="103" t="s">
        <v>146</v>
      </c>
      <c r="G309" s="104">
        <f t="shared" si="59"/>
        <v>100</v>
      </c>
      <c r="H309" s="104">
        <f t="shared" si="59"/>
        <v>0</v>
      </c>
      <c r="I309" s="104">
        <f t="shared" si="59"/>
        <v>100</v>
      </c>
    </row>
    <row r="310" spans="1:9" ht="21" customHeight="1" x14ac:dyDescent="0.2">
      <c r="A310" s="102" t="s">
        <v>230</v>
      </c>
      <c r="B310" s="103">
        <v>945</v>
      </c>
      <c r="C310" s="103" t="s">
        <v>76</v>
      </c>
      <c r="D310" s="103" t="s">
        <v>45</v>
      </c>
      <c r="E310" s="110" t="s">
        <v>412</v>
      </c>
      <c r="F310" s="103" t="s">
        <v>104</v>
      </c>
      <c r="G310" s="104">
        <v>100</v>
      </c>
      <c r="H310" s="104"/>
      <c r="I310" s="104">
        <v>100</v>
      </c>
    </row>
    <row r="311" spans="1:9" ht="42" x14ac:dyDescent="0.2">
      <c r="A311" s="99" t="s">
        <v>231</v>
      </c>
      <c r="B311" s="107">
        <v>945</v>
      </c>
      <c r="C311" s="101" t="s">
        <v>96</v>
      </c>
      <c r="D311" s="101" t="s">
        <v>42</v>
      </c>
      <c r="E311" s="101" t="s">
        <v>43</v>
      </c>
      <c r="F311" s="101" t="s">
        <v>44</v>
      </c>
      <c r="G311" s="100">
        <f t="shared" ref="G311:I314" si="60">G312</f>
        <v>11948</v>
      </c>
      <c r="H311" s="100">
        <f t="shared" si="60"/>
        <v>2506.3000000000002</v>
      </c>
      <c r="I311" s="100">
        <f t="shared" si="60"/>
        <v>14454.3</v>
      </c>
    </row>
    <row r="312" spans="1:9" ht="42" x14ac:dyDescent="0.2">
      <c r="A312" s="99" t="s">
        <v>112</v>
      </c>
      <c r="B312" s="107">
        <v>945</v>
      </c>
      <c r="C312" s="101" t="s">
        <v>96</v>
      </c>
      <c r="D312" s="101" t="s">
        <v>45</v>
      </c>
      <c r="E312" s="101" t="s">
        <v>43</v>
      </c>
      <c r="F312" s="101" t="s">
        <v>44</v>
      </c>
      <c r="G312" s="100">
        <f t="shared" si="60"/>
        <v>11948</v>
      </c>
      <c r="H312" s="100">
        <f t="shared" si="60"/>
        <v>2506.3000000000002</v>
      </c>
      <c r="I312" s="100">
        <f t="shared" si="60"/>
        <v>14454.3</v>
      </c>
    </row>
    <row r="313" spans="1:9" ht="22.5" x14ac:dyDescent="0.2">
      <c r="A313" s="102" t="s">
        <v>232</v>
      </c>
      <c r="B313" s="103">
        <v>945</v>
      </c>
      <c r="C313" s="103" t="s">
        <v>96</v>
      </c>
      <c r="D313" s="103" t="s">
        <v>45</v>
      </c>
      <c r="E313" s="110" t="s">
        <v>413</v>
      </c>
      <c r="F313" s="103" t="s">
        <v>44</v>
      </c>
      <c r="G313" s="104">
        <f t="shared" si="60"/>
        <v>11948</v>
      </c>
      <c r="H313" s="104">
        <f t="shared" si="60"/>
        <v>2506.3000000000002</v>
      </c>
      <c r="I313" s="104">
        <f t="shared" si="60"/>
        <v>14454.3</v>
      </c>
    </row>
    <row r="314" spans="1:9" ht="33.75" x14ac:dyDescent="0.2">
      <c r="A314" s="102" t="s">
        <v>233</v>
      </c>
      <c r="B314" s="103">
        <v>945</v>
      </c>
      <c r="C314" s="103" t="s">
        <v>96</v>
      </c>
      <c r="D314" s="103" t="s">
        <v>45</v>
      </c>
      <c r="E314" s="110" t="s">
        <v>413</v>
      </c>
      <c r="F314" s="103" t="s">
        <v>105</v>
      </c>
      <c r="G314" s="104">
        <f t="shared" si="60"/>
        <v>11948</v>
      </c>
      <c r="H314" s="104">
        <f t="shared" si="60"/>
        <v>2506.3000000000002</v>
      </c>
      <c r="I314" s="104">
        <f t="shared" si="60"/>
        <v>14454.3</v>
      </c>
    </row>
    <row r="315" spans="1:9" ht="33.75" x14ac:dyDescent="0.2">
      <c r="A315" s="102" t="s">
        <v>234</v>
      </c>
      <c r="B315" s="103">
        <v>945</v>
      </c>
      <c r="C315" s="103" t="s">
        <v>96</v>
      </c>
      <c r="D315" s="103" t="s">
        <v>45</v>
      </c>
      <c r="E315" s="110" t="s">
        <v>413</v>
      </c>
      <c r="F315" s="103" t="s">
        <v>106</v>
      </c>
      <c r="G315" s="104">
        <v>11948</v>
      </c>
      <c r="H315" s="104">
        <v>2506.3000000000002</v>
      </c>
      <c r="I315" s="104">
        <v>14454.3</v>
      </c>
    </row>
    <row r="316" spans="1:9" ht="30" customHeight="1" x14ac:dyDescent="0.2">
      <c r="A316" s="226" t="s">
        <v>562</v>
      </c>
      <c r="B316" s="227">
        <v>973</v>
      </c>
      <c r="C316" s="225"/>
      <c r="D316" s="225"/>
      <c r="E316" s="228"/>
      <c r="F316" s="225"/>
      <c r="G316" s="229">
        <f t="shared" ref="G316" si="61">G317+G378</f>
        <v>250029.5</v>
      </c>
      <c r="H316" s="229">
        <f t="shared" ref="H316:I316" si="62">H317+H378</f>
        <v>17455.599999999999</v>
      </c>
      <c r="I316" s="229">
        <f t="shared" si="62"/>
        <v>267485.09999999998</v>
      </c>
    </row>
    <row r="317" spans="1:9" x14ac:dyDescent="0.2">
      <c r="A317" s="212" t="s">
        <v>209</v>
      </c>
      <c r="B317" s="101">
        <v>973</v>
      </c>
      <c r="C317" s="103"/>
      <c r="D317" s="103"/>
      <c r="E317" s="110"/>
      <c r="F317" s="103"/>
      <c r="G317" s="108">
        <f t="shared" ref="G317" si="63">G318+G338+G353+G357</f>
        <v>248509.7</v>
      </c>
      <c r="H317" s="108">
        <f t="shared" ref="H317:I317" si="64">H318+H338+H353+H357</f>
        <v>17455.599999999999</v>
      </c>
      <c r="I317" s="108">
        <f t="shared" si="64"/>
        <v>265965.3</v>
      </c>
    </row>
    <row r="318" spans="1:9" ht="31.5" x14ac:dyDescent="0.2">
      <c r="A318" s="179" t="s">
        <v>457</v>
      </c>
      <c r="B318" s="169">
        <v>973</v>
      </c>
      <c r="C318" s="180" t="s">
        <v>60</v>
      </c>
      <c r="D318" s="169" t="s">
        <v>199</v>
      </c>
      <c r="E318" s="169" t="s">
        <v>423</v>
      </c>
      <c r="F318" s="169"/>
      <c r="G318" s="181">
        <f t="shared" ref="G318" si="65">G319+G325+G329+G333</f>
        <v>240090.4</v>
      </c>
      <c r="H318" s="181">
        <f t="shared" ref="H318:I318" si="66">H319+H325+H329+H333</f>
        <v>14851.6</v>
      </c>
      <c r="I318" s="181">
        <f t="shared" si="66"/>
        <v>254942</v>
      </c>
    </row>
    <row r="319" spans="1:9" ht="22.5" x14ac:dyDescent="0.2">
      <c r="A319" s="172" t="s">
        <v>245</v>
      </c>
      <c r="B319" s="107">
        <v>973</v>
      </c>
      <c r="C319" s="174" t="s">
        <v>60</v>
      </c>
      <c r="D319" s="174" t="s">
        <v>210</v>
      </c>
      <c r="E319" s="174" t="s">
        <v>466</v>
      </c>
      <c r="F319" s="174"/>
      <c r="G319" s="175">
        <f>G320</f>
        <v>60641.4</v>
      </c>
      <c r="H319" s="175">
        <f>H320</f>
        <v>13757.5</v>
      </c>
      <c r="I319" s="175">
        <f>I320</f>
        <v>74398.899999999994</v>
      </c>
    </row>
    <row r="320" spans="1:9" ht="45" x14ac:dyDescent="0.2">
      <c r="A320" s="102" t="s">
        <v>211</v>
      </c>
      <c r="B320" s="103">
        <v>973</v>
      </c>
      <c r="C320" s="103" t="s">
        <v>60</v>
      </c>
      <c r="D320" s="103" t="s">
        <v>210</v>
      </c>
      <c r="E320" s="178" t="s">
        <v>466</v>
      </c>
      <c r="F320" s="103" t="s">
        <v>130</v>
      </c>
      <c r="G320" s="104">
        <f>G321+G323</f>
        <v>60641.4</v>
      </c>
      <c r="H320" s="104">
        <f>H321+H323</f>
        <v>13757.5</v>
      </c>
      <c r="I320" s="104">
        <f>I321+I323</f>
        <v>74398.899999999994</v>
      </c>
    </row>
    <row r="321" spans="1:9" ht="22.5" x14ac:dyDescent="0.2">
      <c r="A321" s="102" t="s">
        <v>131</v>
      </c>
      <c r="B321" s="103">
        <v>973</v>
      </c>
      <c r="C321" s="103" t="s">
        <v>60</v>
      </c>
      <c r="D321" s="103" t="s">
        <v>210</v>
      </c>
      <c r="E321" s="178" t="s">
        <v>466</v>
      </c>
      <c r="F321" s="103" t="s">
        <v>132</v>
      </c>
      <c r="G321" s="104">
        <f>G322</f>
        <v>50109.5</v>
      </c>
      <c r="H321" s="104">
        <f>H322</f>
        <v>11353.7</v>
      </c>
      <c r="I321" s="104">
        <f>I322</f>
        <v>61463.199999999997</v>
      </c>
    </row>
    <row r="322" spans="1:9" ht="56.25" x14ac:dyDescent="0.2">
      <c r="A322" s="102" t="s">
        <v>123</v>
      </c>
      <c r="B322" s="103">
        <v>973</v>
      </c>
      <c r="C322" s="103" t="s">
        <v>60</v>
      </c>
      <c r="D322" s="103" t="s">
        <v>210</v>
      </c>
      <c r="E322" s="178" t="s">
        <v>466</v>
      </c>
      <c r="F322" s="103" t="s">
        <v>98</v>
      </c>
      <c r="G322" s="104">
        <v>50109.5</v>
      </c>
      <c r="H322" s="104">
        <v>11353.7</v>
      </c>
      <c r="I322" s="104">
        <v>61463.199999999997</v>
      </c>
    </row>
    <row r="323" spans="1:9" ht="22.5" x14ac:dyDescent="0.2">
      <c r="A323" s="102" t="s">
        <v>147</v>
      </c>
      <c r="B323" s="103">
        <v>973</v>
      </c>
      <c r="C323" s="103" t="s">
        <v>60</v>
      </c>
      <c r="D323" s="103" t="s">
        <v>210</v>
      </c>
      <c r="E323" s="178" t="s">
        <v>466</v>
      </c>
      <c r="F323" s="103" t="s">
        <v>148</v>
      </c>
      <c r="G323" s="104">
        <f>G324</f>
        <v>10531.9</v>
      </c>
      <c r="H323" s="104">
        <f>H324</f>
        <v>2403.8000000000002</v>
      </c>
      <c r="I323" s="104">
        <f>I324</f>
        <v>12935.7</v>
      </c>
    </row>
    <row r="324" spans="1:9" ht="56.25" x14ac:dyDescent="0.2">
      <c r="A324" s="102" t="s">
        <v>124</v>
      </c>
      <c r="B324" s="103">
        <v>973</v>
      </c>
      <c r="C324" s="103" t="s">
        <v>60</v>
      </c>
      <c r="D324" s="103" t="s">
        <v>210</v>
      </c>
      <c r="E324" s="178" t="s">
        <v>466</v>
      </c>
      <c r="F324" s="103" t="s">
        <v>29</v>
      </c>
      <c r="G324" s="104">
        <v>10531.9</v>
      </c>
      <c r="H324" s="104">
        <v>2403.8000000000002</v>
      </c>
      <c r="I324" s="104">
        <v>12935.7</v>
      </c>
    </row>
    <row r="325" spans="1:9" ht="22.5" x14ac:dyDescent="0.2">
      <c r="A325" s="172" t="s">
        <v>246</v>
      </c>
      <c r="B325" s="107">
        <v>973</v>
      </c>
      <c r="C325" s="174" t="s">
        <v>60</v>
      </c>
      <c r="D325" s="174" t="s">
        <v>59</v>
      </c>
      <c r="E325" s="174" t="s">
        <v>467</v>
      </c>
      <c r="F325" s="174" t="s">
        <v>44</v>
      </c>
      <c r="G325" s="175">
        <f>G326</f>
        <v>169267.4</v>
      </c>
      <c r="H325" s="175">
        <f t="shared" ref="H325:H327" si="67">H326</f>
        <v>-1395.3</v>
      </c>
      <c r="I325" s="175">
        <f>I326</f>
        <v>167872.1</v>
      </c>
    </row>
    <row r="326" spans="1:9" ht="45" x14ac:dyDescent="0.2">
      <c r="A326" s="102" t="s">
        <v>211</v>
      </c>
      <c r="B326" s="103">
        <v>973</v>
      </c>
      <c r="C326" s="103" t="s">
        <v>60</v>
      </c>
      <c r="D326" s="103" t="s">
        <v>59</v>
      </c>
      <c r="E326" s="178" t="s">
        <v>467</v>
      </c>
      <c r="F326" s="103" t="s">
        <v>130</v>
      </c>
      <c r="G326" s="105">
        <f>G327</f>
        <v>169267.4</v>
      </c>
      <c r="H326" s="105">
        <f t="shared" si="67"/>
        <v>-1395.3</v>
      </c>
      <c r="I326" s="105">
        <f>I327</f>
        <v>167872.1</v>
      </c>
    </row>
    <row r="327" spans="1:9" ht="22.5" x14ac:dyDescent="0.2">
      <c r="A327" s="102" t="s">
        <v>131</v>
      </c>
      <c r="B327" s="103">
        <v>973</v>
      </c>
      <c r="C327" s="103" t="s">
        <v>60</v>
      </c>
      <c r="D327" s="103" t="s">
        <v>59</v>
      </c>
      <c r="E327" s="178" t="s">
        <v>467</v>
      </c>
      <c r="F327" s="103" t="s">
        <v>132</v>
      </c>
      <c r="G327" s="105">
        <f>G328</f>
        <v>169267.4</v>
      </c>
      <c r="H327" s="105">
        <f t="shared" si="67"/>
        <v>-1395.3</v>
      </c>
      <c r="I327" s="105">
        <f>I328</f>
        <v>167872.1</v>
      </c>
    </row>
    <row r="328" spans="1:9" ht="56.25" x14ac:dyDescent="0.2">
      <c r="A328" s="102" t="s">
        <v>123</v>
      </c>
      <c r="B328" s="103">
        <v>973</v>
      </c>
      <c r="C328" s="103" t="s">
        <v>60</v>
      </c>
      <c r="D328" s="103" t="s">
        <v>59</v>
      </c>
      <c r="E328" s="178" t="s">
        <v>467</v>
      </c>
      <c r="F328" s="103" t="s">
        <v>98</v>
      </c>
      <c r="G328" s="105">
        <v>169267.4</v>
      </c>
      <c r="H328" s="105">
        <v>-1395.3</v>
      </c>
      <c r="I328" s="105">
        <v>167872.1</v>
      </c>
    </row>
    <row r="329" spans="1:9" ht="22.5" x14ac:dyDescent="0.2">
      <c r="A329" s="172" t="s">
        <v>349</v>
      </c>
      <c r="B329" s="107">
        <v>973</v>
      </c>
      <c r="C329" s="174" t="s">
        <v>60</v>
      </c>
      <c r="D329" s="177" t="s">
        <v>47</v>
      </c>
      <c r="E329" s="174" t="s">
        <v>468</v>
      </c>
      <c r="F329" s="174" t="s">
        <v>44</v>
      </c>
      <c r="G329" s="175">
        <f>G330</f>
        <v>7205.2</v>
      </c>
      <c r="H329" s="175">
        <f t="shared" ref="H329:H331" si="68">H330</f>
        <v>1912.3</v>
      </c>
      <c r="I329" s="175">
        <f>I330</f>
        <v>9117.5</v>
      </c>
    </row>
    <row r="330" spans="1:9" ht="45" x14ac:dyDescent="0.2">
      <c r="A330" s="102" t="s">
        <v>211</v>
      </c>
      <c r="B330" s="103">
        <v>973</v>
      </c>
      <c r="C330" s="103" t="s">
        <v>60</v>
      </c>
      <c r="D330" s="161" t="s">
        <v>47</v>
      </c>
      <c r="E330" s="178" t="s">
        <v>468</v>
      </c>
      <c r="F330" s="103" t="s">
        <v>130</v>
      </c>
      <c r="G330" s="104">
        <f>G331</f>
        <v>7205.2</v>
      </c>
      <c r="H330" s="104">
        <f t="shared" si="68"/>
        <v>1912.3</v>
      </c>
      <c r="I330" s="104">
        <f>I331</f>
        <v>9117.5</v>
      </c>
    </row>
    <row r="331" spans="1:9" ht="22.5" x14ac:dyDescent="0.2">
      <c r="A331" s="102" t="s">
        <v>131</v>
      </c>
      <c r="B331" s="103">
        <v>973</v>
      </c>
      <c r="C331" s="103" t="s">
        <v>60</v>
      </c>
      <c r="D331" s="161" t="s">
        <v>47</v>
      </c>
      <c r="E331" s="178" t="s">
        <v>468</v>
      </c>
      <c r="F331" s="103" t="s">
        <v>132</v>
      </c>
      <c r="G331" s="104">
        <f>G332</f>
        <v>7205.2</v>
      </c>
      <c r="H331" s="104">
        <f t="shared" si="68"/>
        <v>1912.3</v>
      </c>
      <c r="I331" s="104">
        <f>I332</f>
        <v>9117.5</v>
      </c>
    </row>
    <row r="332" spans="1:9" ht="56.25" x14ac:dyDescent="0.2">
      <c r="A332" s="102" t="s">
        <v>123</v>
      </c>
      <c r="B332" s="103">
        <v>973</v>
      </c>
      <c r="C332" s="103" t="s">
        <v>60</v>
      </c>
      <c r="D332" s="161" t="s">
        <v>47</v>
      </c>
      <c r="E332" s="178" t="s">
        <v>468</v>
      </c>
      <c r="F332" s="103" t="s">
        <v>98</v>
      </c>
      <c r="G332" s="104">
        <v>7205.2</v>
      </c>
      <c r="H332" s="104">
        <v>1912.3</v>
      </c>
      <c r="I332" s="104">
        <v>9117.5</v>
      </c>
    </row>
    <row r="333" spans="1:9" ht="22.5" x14ac:dyDescent="0.2">
      <c r="A333" s="172" t="s">
        <v>247</v>
      </c>
      <c r="B333" s="107">
        <v>973</v>
      </c>
      <c r="C333" s="174" t="s">
        <v>60</v>
      </c>
      <c r="D333" s="174" t="s">
        <v>60</v>
      </c>
      <c r="E333" s="174" t="s">
        <v>469</v>
      </c>
      <c r="F333" s="174" t="s">
        <v>44</v>
      </c>
      <c r="G333" s="175">
        <f>G334</f>
        <v>2976.4</v>
      </c>
      <c r="H333" s="175">
        <f t="shared" ref="H333:H336" si="69">H334</f>
        <v>577.1</v>
      </c>
      <c r="I333" s="175">
        <f>I334</f>
        <v>3553.5</v>
      </c>
    </row>
    <row r="334" spans="1:9" ht="22.5" x14ac:dyDescent="0.2">
      <c r="A334" s="102" t="s">
        <v>214</v>
      </c>
      <c r="B334" s="103">
        <v>973</v>
      </c>
      <c r="C334" s="103" t="s">
        <v>60</v>
      </c>
      <c r="D334" s="103" t="s">
        <v>60</v>
      </c>
      <c r="E334" s="178" t="s">
        <v>469</v>
      </c>
      <c r="F334" s="103" t="s">
        <v>44</v>
      </c>
      <c r="G334" s="104">
        <f>G335</f>
        <v>2976.4</v>
      </c>
      <c r="H334" s="104">
        <f t="shared" si="69"/>
        <v>577.1</v>
      </c>
      <c r="I334" s="104">
        <f>I335</f>
        <v>3553.5</v>
      </c>
    </row>
    <row r="335" spans="1:9" ht="45" x14ac:dyDescent="0.2">
      <c r="A335" s="102" t="s">
        <v>211</v>
      </c>
      <c r="B335" s="103">
        <v>973</v>
      </c>
      <c r="C335" s="103" t="s">
        <v>60</v>
      </c>
      <c r="D335" s="103" t="s">
        <v>60</v>
      </c>
      <c r="E335" s="178" t="s">
        <v>469</v>
      </c>
      <c r="F335" s="103">
        <v>600</v>
      </c>
      <c r="G335" s="104">
        <f>G336</f>
        <v>2976.4</v>
      </c>
      <c r="H335" s="104">
        <f t="shared" si="69"/>
        <v>577.1</v>
      </c>
      <c r="I335" s="104">
        <f>I336</f>
        <v>3553.5</v>
      </c>
    </row>
    <row r="336" spans="1:9" ht="22.5" x14ac:dyDescent="0.2">
      <c r="A336" s="102" t="s">
        <v>131</v>
      </c>
      <c r="B336" s="103">
        <v>973</v>
      </c>
      <c r="C336" s="103" t="s">
        <v>60</v>
      </c>
      <c r="D336" s="103" t="s">
        <v>60</v>
      </c>
      <c r="E336" s="178" t="s">
        <v>469</v>
      </c>
      <c r="F336" s="103">
        <v>610</v>
      </c>
      <c r="G336" s="104">
        <f>G337</f>
        <v>2976.4</v>
      </c>
      <c r="H336" s="104">
        <f t="shared" si="69"/>
        <v>577.1</v>
      </c>
      <c r="I336" s="104">
        <f>I337</f>
        <v>3553.5</v>
      </c>
    </row>
    <row r="337" spans="1:9" ht="56.25" x14ac:dyDescent="0.2">
      <c r="A337" s="102" t="s">
        <v>123</v>
      </c>
      <c r="B337" s="103">
        <v>973</v>
      </c>
      <c r="C337" s="103" t="s">
        <v>60</v>
      </c>
      <c r="D337" s="103" t="s">
        <v>60</v>
      </c>
      <c r="E337" s="178" t="s">
        <v>469</v>
      </c>
      <c r="F337" s="103">
        <v>611</v>
      </c>
      <c r="G337" s="104">
        <v>2976.4</v>
      </c>
      <c r="H337" s="104">
        <v>577.1</v>
      </c>
      <c r="I337" s="104">
        <v>3553.5</v>
      </c>
    </row>
    <row r="338" spans="1:9" ht="49.9" customHeight="1" x14ac:dyDescent="0.2">
      <c r="A338" s="109" t="s">
        <v>356</v>
      </c>
      <c r="B338" s="103">
        <v>973</v>
      </c>
      <c r="C338" s="103" t="s">
        <v>60</v>
      </c>
      <c r="D338" s="103"/>
      <c r="E338" s="161"/>
      <c r="F338" s="103"/>
      <c r="G338" s="105">
        <f t="shared" ref="G338" si="70">G339+G344+G347+G350</f>
        <v>1256.1000000000001</v>
      </c>
      <c r="H338" s="105">
        <f t="shared" ref="H338:I338" si="71">H339+H344+H347+H350</f>
        <v>0</v>
      </c>
      <c r="I338" s="105">
        <f t="shared" si="71"/>
        <v>1256.1000000000001</v>
      </c>
    </row>
    <row r="339" spans="1:9" ht="45" x14ac:dyDescent="0.2">
      <c r="A339" s="102" t="s">
        <v>211</v>
      </c>
      <c r="B339" s="103">
        <v>973</v>
      </c>
      <c r="C339" s="103" t="s">
        <v>60</v>
      </c>
      <c r="D339" s="103" t="s">
        <v>45</v>
      </c>
      <c r="E339" s="161" t="s">
        <v>339</v>
      </c>
      <c r="F339" s="103">
        <v>600</v>
      </c>
      <c r="G339" s="105">
        <f>G340+G342</f>
        <v>401.6</v>
      </c>
      <c r="H339" s="105">
        <f>H340+H342</f>
        <v>0</v>
      </c>
      <c r="I339" s="105">
        <f>I340+I342</f>
        <v>401.6</v>
      </c>
    </row>
    <row r="340" spans="1:9" ht="22.5" x14ac:dyDescent="0.2">
      <c r="A340" s="102" t="s">
        <v>131</v>
      </c>
      <c r="B340" s="103">
        <v>973</v>
      </c>
      <c r="C340" s="103" t="s">
        <v>60</v>
      </c>
      <c r="D340" s="103" t="s">
        <v>45</v>
      </c>
      <c r="E340" s="161" t="s">
        <v>339</v>
      </c>
      <c r="F340" s="103">
        <v>610</v>
      </c>
      <c r="G340" s="105">
        <f>G341</f>
        <v>330.8</v>
      </c>
      <c r="H340" s="105">
        <f>H341</f>
        <v>0</v>
      </c>
      <c r="I340" s="105">
        <f>I341</f>
        <v>330.8</v>
      </c>
    </row>
    <row r="341" spans="1:9" ht="56.25" x14ac:dyDescent="0.2">
      <c r="A341" s="102" t="s">
        <v>123</v>
      </c>
      <c r="B341" s="103">
        <v>973</v>
      </c>
      <c r="C341" s="103" t="s">
        <v>60</v>
      </c>
      <c r="D341" s="103" t="s">
        <v>45</v>
      </c>
      <c r="E341" s="161" t="s">
        <v>339</v>
      </c>
      <c r="F341" s="103">
        <v>611</v>
      </c>
      <c r="G341" s="105">
        <v>330.8</v>
      </c>
      <c r="H341" s="105"/>
      <c r="I341" s="105">
        <v>330.8</v>
      </c>
    </row>
    <row r="342" spans="1:9" ht="22.5" x14ac:dyDescent="0.2">
      <c r="A342" s="109" t="s">
        <v>147</v>
      </c>
      <c r="B342" s="103">
        <v>973</v>
      </c>
      <c r="C342" s="103" t="s">
        <v>60</v>
      </c>
      <c r="D342" s="103" t="s">
        <v>45</v>
      </c>
      <c r="E342" s="161" t="s">
        <v>339</v>
      </c>
      <c r="F342" s="103">
        <v>620</v>
      </c>
      <c r="G342" s="105">
        <f>G343</f>
        <v>70.8</v>
      </c>
      <c r="H342" s="105">
        <f>H343</f>
        <v>0</v>
      </c>
      <c r="I342" s="105">
        <f>I343</f>
        <v>70.8</v>
      </c>
    </row>
    <row r="343" spans="1:9" ht="56.25" x14ac:dyDescent="0.2">
      <c r="A343" s="102" t="s">
        <v>123</v>
      </c>
      <c r="B343" s="103">
        <v>973</v>
      </c>
      <c r="C343" s="103" t="s">
        <v>60</v>
      </c>
      <c r="D343" s="103" t="s">
        <v>45</v>
      </c>
      <c r="E343" s="161" t="s">
        <v>339</v>
      </c>
      <c r="F343" s="103">
        <v>621</v>
      </c>
      <c r="G343" s="105">
        <v>70.8</v>
      </c>
      <c r="H343" s="105"/>
      <c r="I343" s="105">
        <v>70.8</v>
      </c>
    </row>
    <row r="344" spans="1:9" ht="45" x14ac:dyDescent="0.2">
      <c r="A344" s="102" t="s">
        <v>211</v>
      </c>
      <c r="B344" s="103">
        <v>973</v>
      </c>
      <c r="C344" s="103" t="s">
        <v>60</v>
      </c>
      <c r="D344" s="103" t="s">
        <v>59</v>
      </c>
      <c r="E344" s="161" t="s">
        <v>339</v>
      </c>
      <c r="F344" s="103">
        <v>600</v>
      </c>
      <c r="G344" s="105">
        <f t="shared" ref="G344:I345" si="72">G345</f>
        <v>783.7</v>
      </c>
      <c r="H344" s="105">
        <f t="shared" si="72"/>
        <v>0</v>
      </c>
      <c r="I344" s="105">
        <f t="shared" si="72"/>
        <v>783.7</v>
      </c>
    </row>
    <row r="345" spans="1:9" ht="22.5" x14ac:dyDescent="0.2">
      <c r="A345" s="102" t="s">
        <v>131</v>
      </c>
      <c r="B345" s="103">
        <v>973</v>
      </c>
      <c r="C345" s="103" t="s">
        <v>60</v>
      </c>
      <c r="D345" s="103" t="s">
        <v>59</v>
      </c>
      <c r="E345" s="161" t="s">
        <v>339</v>
      </c>
      <c r="F345" s="103">
        <v>610</v>
      </c>
      <c r="G345" s="105">
        <f t="shared" si="72"/>
        <v>783.7</v>
      </c>
      <c r="H345" s="105">
        <f t="shared" si="72"/>
        <v>0</v>
      </c>
      <c r="I345" s="105">
        <f t="shared" si="72"/>
        <v>783.7</v>
      </c>
    </row>
    <row r="346" spans="1:9" ht="56.25" x14ac:dyDescent="0.2">
      <c r="A346" s="102" t="s">
        <v>123</v>
      </c>
      <c r="B346" s="103">
        <v>973</v>
      </c>
      <c r="C346" s="103" t="s">
        <v>60</v>
      </c>
      <c r="D346" s="103" t="s">
        <v>59</v>
      </c>
      <c r="E346" s="161" t="s">
        <v>339</v>
      </c>
      <c r="F346" s="103">
        <v>611</v>
      </c>
      <c r="G346" s="105">
        <v>783.7</v>
      </c>
      <c r="H346" s="105"/>
      <c r="I346" s="105">
        <v>783.7</v>
      </c>
    </row>
    <row r="347" spans="1:9" ht="45" x14ac:dyDescent="0.2">
      <c r="A347" s="102" t="s">
        <v>211</v>
      </c>
      <c r="B347" s="103">
        <v>973</v>
      </c>
      <c r="C347" s="103" t="s">
        <v>60</v>
      </c>
      <c r="D347" s="103" t="s">
        <v>47</v>
      </c>
      <c r="E347" s="161" t="s">
        <v>339</v>
      </c>
      <c r="F347" s="103">
        <v>600</v>
      </c>
      <c r="G347" s="105">
        <f t="shared" ref="G347:I348" si="73">G348</f>
        <v>47.2</v>
      </c>
      <c r="H347" s="105">
        <f t="shared" si="73"/>
        <v>0</v>
      </c>
      <c r="I347" s="105">
        <f t="shared" si="73"/>
        <v>47.2</v>
      </c>
    </row>
    <row r="348" spans="1:9" ht="22.5" x14ac:dyDescent="0.2">
      <c r="A348" s="102" t="s">
        <v>131</v>
      </c>
      <c r="B348" s="103">
        <v>973</v>
      </c>
      <c r="C348" s="103" t="s">
        <v>60</v>
      </c>
      <c r="D348" s="103" t="s">
        <v>47</v>
      </c>
      <c r="E348" s="161" t="s">
        <v>339</v>
      </c>
      <c r="F348" s="103">
        <v>610</v>
      </c>
      <c r="G348" s="105">
        <f t="shared" si="73"/>
        <v>47.2</v>
      </c>
      <c r="H348" s="105">
        <f t="shared" si="73"/>
        <v>0</v>
      </c>
      <c r="I348" s="105">
        <f t="shared" si="73"/>
        <v>47.2</v>
      </c>
    </row>
    <row r="349" spans="1:9" ht="56.25" x14ac:dyDescent="0.2">
      <c r="A349" s="102" t="s">
        <v>123</v>
      </c>
      <c r="B349" s="103">
        <v>973</v>
      </c>
      <c r="C349" s="103" t="s">
        <v>60</v>
      </c>
      <c r="D349" s="103" t="s">
        <v>47</v>
      </c>
      <c r="E349" s="161" t="s">
        <v>339</v>
      </c>
      <c r="F349" s="103">
        <v>611</v>
      </c>
      <c r="G349" s="105">
        <v>47.2</v>
      </c>
      <c r="H349" s="105"/>
      <c r="I349" s="105">
        <v>47.2</v>
      </c>
    </row>
    <row r="350" spans="1:9" ht="56.25" x14ac:dyDescent="0.2">
      <c r="A350" s="109" t="s">
        <v>356</v>
      </c>
      <c r="B350" s="103">
        <v>973</v>
      </c>
      <c r="C350" s="103" t="s">
        <v>60</v>
      </c>
      <c r="D350" s="103" t="s">
        <v>97</v>
      </c>
      <c r="E350" s="161" t="s">
        <v>339</v>
      </c>
      <c r="F350" s="103"/>
      <c r="G350" s="104">
        <v>23.6</v>
      </c>
      <c r="H350" s="105">
        <f t="shared" ref="G350:I351" si="74">H351</f>
        <v>0</v>
      </c>
      <c r="I350" s="104">
        <v>23.6</v>
      </c>
    </row>
    <row r="351" spans="1:9" ht="67.5" x14ac:dyDescent="0.2">
      <c r="A351" s="102" t="s">
        <v>99</v>
      </c>
      <c r="B351" s="103">
        <v>973</v>
      </c>
      <c r="C351" s="103" t="s">
        <v>60</v>
      </c>
      <c r="D351" s="103" t="s">
        <v>97</v>
      </c>
      <c r="E351" s="161" t="s">
        <v>339</v>
      </c>
      <c r="F351" s="103">
        <v>100</v>
      </c>
      <c r="G351" s="105">
        <f t="shared" si="74"/>
        <v>23.6</v>
      </c>
      <c r="H351" s="105">
        <f t="shared" si="74"/>
        <v>0</v>
      </c>
      <c r="I351" s="105">
        <f t="shared" si="74"/>
        <v>23.6</v>
      </c>
    </row>
    <row r="352" spans="1:9" ht="22.5" x14ac:dyDescent="0.2">
      <c r="A352" s="102" t="s">
        <v>316</v>
      </c>
      <c r="B352" s="103">
        <v>973</v>
      </c>
      <c r="C352" s="103" t="s">
        <v>60</v>
      </c>
      <c r="D352" s="103" t="s">
        <v>97</v>
      </c>
      <c r="E352" s="161" t="s">
        <v>339</v>
      </c>
      <c r="F352" s="103">
        <v>110</v>
      </c>
      <c r="G352" s="105">
        <v>23.6</v>
      </c>
      <c r="H352" s="105"/>
      <c r="I352" s="105">
        <v>23.6</v>
      </c>
    </row>
    <row r="353" spans="1:9" ht="22.5" x14ac:dyDescent="0.2">
      <c r="A353" s="109" t="s">
        <v>462</v>
      </c>
      <c r="B353" s="103">
        <v>973</v>
      </c>
      <c r="C353" s="103" t="s">
        <v>60</v>
      </c>
      <c r="D353" s="103" t="s">
        <v>59</v>
      </c>
      <c r="E353" s="161"/>
      <c r="F353" s="103"/>
      <c r="G353" s="105">
        <f t="shared" ref="G353:I355" si="75">G354</f>
        <v>1717</v>
      </c>
      <c r="H353" s="105">
        <f t="shared" si="75"/>
        <v>0</v>
      </c>
      <c r="I353" s="105">
        <f t="shared" si="75"/>
        <v>1717</v>
      </c>
    </row>
    <row r="354" spans="1:9" ht="45" x14ac:dyDescent="0.2">
      <c r="A354" s="102" t="s">
        <v>211</v>
      </c>
      <c r="B354" s="103">
        <v>973</v>
      </c>
      <c r="C354" s="103" t="s">
        <v>60</v>
      </c>
      <c r="D354" s="103" t="s">
        <v>59</v>
      </c>
      <c r="E354" s="161"/>
      <c r="F354" s="103">
        <v>600</v>
      </c>
      <c r="G354" s="105">
        <f t="shared" si="75"/>
        <v>1717</v>
      </c>
      <c r="H354" s="105">
        <f t="shared" si="75"/>
        <v>0</v>
      </c>
      <c r="I354" s="105">
        <f t="shared" si="75"/>
        <v>1717</v>
      </c>
    </row>
    <row r="355" spans="1:9" x14ac:dyDescent="0.2">
      <c r="A355" s="102" t="s">
        <v>131</v>
      </c>
      <c r="B355" s="103">
        <v>973</v>
      </c>
      <c r="C355" s="103" t="s">
        <v>60</v>
      </c>
      <c r="D355" s="103" t="s">
        <v>59</v>
      </c>
      <c r="E355" s="161"/>
      <c r="F355" s="103">
        <v>610</v>
      </c>
      <c r="G355" s="105">
        <f t="shared" si="75"/>
        <v>1717</v>
      </c>
      <c r="H355" s="105">
        <f t="shared" si="75"/>
        <v>0</v>
      </c>
      <c r="I355" s="105">
        <f t="shared" si="75"/>
        <v>1717</v>
      </c>
    </row>
    <row r="356" spans="1:9" ht="56.25" x14ac:dyDescent="0.2">
      <c r="A356" s="102" t="s">
        <v>123</v>
      </c>
      <c r="B356" s="103">
        <v>973</v>
      </c>
      <c r="C356" s="103" t="s">
        <v>60</v>
      </c>
      <c r="D356" s="103" t="s">
        <v>59</v>
      </c>
      <c r="E356" s="161"/>
      <c r="F356" s="103">
        <v>611</v>
      </c>
      <c r="G356" s="105">
        <v>1717</v>
      </c>
      <c r="H356" s="105"/>
      <c r="I356" s="105">
        <v>1717</v>
      </c>
    </row>
    <row r="357" spans="1:9" x14ac:dyDescent="0.2">
      <c r="A357" s="99" t="s">
        <v>110</v>
      </c>
      <c r="B357" s="107">
        <v>973</v>
      </c>
      <c r="C357" s="101" t="s">
        <v>60</v>
      </c>
      <c r="D357" s="101" t="s">
        <v>97</v>
      </c>
      <c r="E357" s="101" t="s">
        <v>43</v>
      </c>
      <c r="F357" s="101" t="s">
        <v>44</v>
      </c>
      <c r="G357" s="100">
        <f t="shared" ref="G357" si="76">G358+G361+G365+G369</f>
        <v>5446.2</v>
      </c>
      <c r="H357" s="100">
        <f t="shared" ref="H357:I357" si="77">H358+H361+H365+H369</f>
        <v>2604</v>
      </c>
      <c r="I357" s="100">
        <f t="shared" si="77"/>
        <v>8050.2</v>
      </c>
    </row>
    <row r="358" spans="1:9" ht="22.5" x14ac:dyDescent="0.2">
      <c r="A358" s="102" t="s">
        <v>329</v>
      </c>
      <c r="B358" s="103">
        <v>973</v>
      </c>
      <c r="C358" s="103" t="s">
        <v>60</v>
      </c>
      <c r="D358" s="103" t="s">
        <v>97</v>
      </c>
      <c r="E358" s="110" t="s">
        <v>398</v>
      </c>
      <c r="F358" s="103" t="s">
        <v>44</v>
      </c>
      <c r="G358" s="105">
        <f t="shared" ref="G358:I359" si="78">G359</f>
        <v>815.8</v>
      </c>
      <c r="H358" s="105">
        <f t="shared" si="78"/>
        <v>0</v>
      </c>
      <c r="I358" s="105">
        <f t="shared" si="78"/>
        <v>815.8</v>
      </c>
    </row>
    <row r="359" spans="1:9" ht="58.15" customHeight="1" x14ac:dyDescent="0.2">
      <c r="A359" s="102" t="s">
        <v>99</v>
      </c>
      <c r="B359" s="103">
        <v>973</v>
      </c>
      <c r="C359" s="103" t="s">
        <v>60</v>
      </c>
      <c r="D359" s="103" t="s">
        <v>97</v>
      </c>
      <c r="E359" s="110" t="s">
        <v>399</v>
      </c>
      <c r="F359" s="103" t="s">
        <v>139</v>
      </c>
      <c r="G359" s="105">
        <f t="shared" si="78"/>
        <v>815.8</v>
      </c>
      <c r="H359" s="105">
        <f t="shared" si="78"/>
        <v>0</v>
      </c>
      <c r="I359" s="105">
        <f t="shared" si="78"/>
        <v>815.8</v>
      </c>
    </row>
    <row r="360" spans="1:9" ht="26.45" customHeight="1" x14ac:dyDescent="0.2">
      <c r="A360" s="102" t="s">
        <v>140</v>
      </c>
      <c r="B360" s="103">
        <v>973</v>
      </c>
      <c r="C360" s="103" t="s">
        <v>60</v>
      </c>
      <c r="D360" s="103" t="s">
        <v>97</v>
      </c>
      <c r="E360" s="110" t="s">
        <v>399</v>
      </c>
      <c r="F360" s="103" t="s">
        <v>141</v>
      </c>
      <c r="G360" s="105">
        <v>815.8</v>
      </c>
      <c r="H360" s="105"/>
      <c r="I360" s="105">
        <v>815.8</v>
      </c>
    </row>
    <row r="361" spans="1:9" ht="24.6" customHeight="1" x14ac:dyDescent="0.2">
      <c r="A361" s="102" t="s">
        <v>318</v>
      </c>
      <c r="B361" s="103">
        <v>973</v>
      </c>
      <c r="C361" s="103" t="s">
        <v>60</v>
      </c>
      <c r="D361" s="103" t="s">
        <v>97</v>
      </c>
      <c r="E361" s="110" t="s">
        <v>400</v>
      </c>
      <c r="F361" s="103" t="s">
        <v>44</v>
      </c>
      <c r="G361" s="105">
        <f t="shared" ref="G361:I363" si="79">G362</f>
        <v>60</v>
      </c>
      <c r="H361" s="105">
        <f t="shared" si="79"/>
        <v>0</v>
      </c>
      <c r="I361" s="105">
        <f t="shared" si="79"/>
        <v>60</v>
      </c>
    </row>
    <row r="362" spans="1:9" ht="23.45" customHeight="1" x14ac:dyDescent="0.2">
      <c r="A362" s="109" t="s">
        <v>459</v>
      </c>
      <c r="B362" s="103">
        <v>973</v>
      </c>
      <c r="C362" s="103" t="s">
        <v>60</v>
      </c>
      <c r="D362" s="103" t="s">
        <v>97</v>
      </c>
      <c r="E362" s="110" t="s">
        <v>400</v>
      </c>
      <c r="F362" s="103" t="s">
        <v>134</v>
      </c>
      <c r="G362" s="105">
        <f t="shared" si="79"/>
        <v>60</v>
      </c>
      <c r="H362" s="105">
        <f t="shared" si="79"/>
        <v>0</v>
      </c>
      <c r="I362" s="105">
        <f t="shared" si="79"/>
        <v>60</v>
      </c>
    </row>
    <row r="363" spans="1:9" ht="25.15" customHeight="1" x14ac:dyDescent="0.2">
      <c r="A363" s="109" t="s">
        <v>460</v>
      </c>
      <c r="B363" s="103">
        <v>973</v>
      </c>
      <c r="C363" s="103" t="s">
        <v>60</v>
      </c>
      <c r="D363" s="103" t="s">
        <v>97</v>
      </c>
      <c r="E363" s="110" t="s">
        <v>400</v>
      </c>
      <c r="F363" s="103" t="s">
        <v>135</v>
      </c>
      <c r="G363" s="105">
        <f t="shared" si="79"/>
        <v>60</v>
      </c>
      <c r="H363" s="105">
        <f t="shared" si="79"/>
        <v>0</v>
      </c>
      <c r="I363" s="105">
        <f t="shared" si="79"/>
        <v>60</v>
      </c>
    </row>
    <row r="364" spans="1:9" ht="23.45" customHeight="1" x14ac:dyDescent="0.2">
      <c r="A364" s="109" t="s">
        <v>461</v>
      </c>
      <c r="B364" s="103">
        <v>973</v>
      </c>
      <c r="C364" s="103" t="s">
        <v>60</v>
      </c>
      <c r="D364" s="103" t="s">
        <v>97</v>
      </c>
      <c r="E364" s="110" t="s">
        <v>400</v>
      </c>
      <c r="F364" s="103" t="s">
        <v>27</v>
      </c>
      <c r="G364" s="105">
        <v>60</v>
      </c>
      <c r="H364" s="105"/>
      <c r="I364" s="105">
        <v>60</v>
      </c>
    </row>
    <row r="365" spans="1:9" ht="21.6" customHeight="1" x14ac:dyDescent="0.2">
      <c r="A365" s="102" t="s">
        <v>319</v>
      </c>
      <c r="B365" s="103">
        <v>973</v>
      </c>
      <c r="C365" s="103" t="s">
        <v>60</v>
      </c>
      <c r="D365" s="103" t="s">
        <v>97</v>
      </c>
      <c r="E365" s="110" t="s">
        <v>401</v>
      </c>
      <c r="F365" s="103" t="s">
        <v>44</v>
      </c>
      <c r="G365" s="105">
        <f t="shared" ref="G365:I367" si="80">G366</f>
        <v>40</v>
      </c>
      <c r="H365" s="105">
        <f t="shared" si="80"/>
        <v>0</v>
      </c>
      <c r="I365" s="105">
        <f t="shared" si="80"/>
        <v>40</v>
      </c>
    </row>
    <row r="366" spans="1:9" ht="22.9" customHeight="1" x14ac:dyDescent="0.2">
      <c r="A366" s="109" t="s">
        <v>459</v>
      </c>
      <c r="B366" s="103">
        <v>973</v>
      </c>
      <c r="C366" s="103" t="s">
        <v>60</v>
      </c>
      <c r="D366" s="103" t="s">
        <v>97</v>
      </c>
      <c r="E366" s="110" t="s">
        <v>401</v>
      </c>
      <c r="F366" s="103" t="s">
        <v>134</v>
      </c>
      <c r="G366" s="105">
        <f t="shared" si="80"/>
        <v>40</v>
      </c>
      <c r="H366" s="105">
        <f t="shared" si="80"/>
        <v>0</v>
      </c>
      <c r="I366" s="105">
        <f t="shared" si="80"/>
        <v>40</v>
      </c>
    </row>
    <row r="367" spans="1:9" ht="24" customHeight="1" x14ac:dyDescent="0.2">
      <c r="A367" s="109" t="s">
        <v>460</v>
      </c>
      <c r="B367" s="103">
        <v>973</v>
      </c>
      <c r="C367" s="103" t="s">
        <v>60</v>
      </c>
      <c r="D367" s="103" t="s">
        <v>97</v>
      </c>
      <c r="E367" s="110" t="s">
        <v>401</v>
      </c>
      <c r="F367" s="103" t="s">
        <v>135</v>
      </c>
      <c r="G367" s="105">
        <f t="shared" si="80"/>
        <v>40</v>
      </c>
      <c r="H367" s="105">
        <f t="shared" si="80"/>
        <v>0</v>
      </c>
      <c r="I367" s="105">
        <f t="shared" si="80"/>
        <v>40</v>
      </c>
    </row>
    <row r="368" spans="1:9" ht="22.5" x14ac:dyDescent="0.2">
      <c r="A368" s="109" t="s">
        <v>461</v>
      </c>
      <c r="B368" s="103">
        <v>973</v>
      </c>
      <c r="C368" s="103" t="s">
        <v>60</v>
      </c>
      <c r="D368" s="103" t="s">
        <v>97</v>
      </c>
      <c r="E368" s="110" t="s">
        <v>401</v>
      </c>
      <c r="F368" s="103" t="s">
        <v>27</v>
      </c>
      <c r="G368" s="105">
        <v>40</v>
      </c>
      <c r="H368" s="105"/>
      <c r="I368" s="105">
        <v>40</v>
      </c>
    </row>
    <row r="369" spans="1:9" ht="67.5" x14ac:dyDescent="0.2">
      <c r="A369" s="102" t="s">
        <v>129</v>
      </c>
      <c r="B369" s="103">
        <v>973</v>
      </c>
      <c r="C369" s="103" t="s">
        <v>60</v>
      </c>
      <c r="D369" s="103" t="s">
        <v>97</v>
      </c>
      <c r="E369" s="110" t="s">
        <v>402</v>
      </c>
      <c r="F369" s="103" t="s">
        <v>44</v>
      </c>
      <c r="G369" s="105">
        <f t="shared" ref="G369" si="81">G370+G372+G376</f>
        <v>4530.3999999999996</v>
      </c>
      <c r="H369" s="105">
        <f t="shared" ref="H369" si="82">H370+H372+H376</f>
        <v>2604</v>
      </c>
      <c r="I369" s="105">
        <f>I370+I372+I376</f>
        <v>7134.4</v>
      </c>
    </row>
    <row r="370" spans="1:9" ht="54.6" customHeight="1" x14ac:dyDescent="0.2">
      <c r="A370" s="102" t="s">
        <v>99</v>
      </c>
      <c r="B370" s="103">
        <v>973</v>
      </c>
      <c r="C370" s="103" t="s">
        <v>60</v>
      </c>
      <c r="D370" s="103" t="s">
        <v>97</v>
      </c>
      <c r="E370" s="110" t="s">
        <v>402</v>
      </c>
      <c r="F370" s="103">
        <v>100</v>
      </c>
      <c r="G370" s="105">
        <f>G371</f>
        <v>3722</v>
      </c>
      <c r="H370" s="105">
        <f>H371</f>
        <v>2604</v>
      </c>
      <c r="I370" s="105">
        <f>I371</f>
        <v>6326</v>
      </c>
    </row>
    <row r="371" spans="1:9" ht="25.9" customHeight="1" x14ac:dyDescent="0.2">
      <c r="A371" s="102" t="s">
        <v>316</v>
      </c>
      <c r="B371" s="103">
        <v>973</v>
      </c>
      <c r="C371" s="103" t="s">
        <v>60</v>
      </c>
      <c r="D371" s="103" t="s">
        <v>97</v>
      </c>
      <c r="E371" s="110" t="s">
        <v>402</v>
      </c>
      <c r="F371" s="103">
        <v>110</v>
      </c>
      <c r="G371" s="105">
        <v>3722</v>
      </c>
      <c r="H371" s="105">
        <v>2604</v>
      </c>
      <c r="I371" s="105">
        <v>6326</v>
      </c>
    </row>
    <row r="372" spans="1:9" ht="25.15" customHeight="1" x14ac:dyDescent="0.2">
      <c r="A372" s="102" t="s">
        <v>133</v>
      </c>
      <c r="B372" s="103">
        <v>973</v>
      </c>
      <c r="C372" s="103" t="s">
        <v>60</v>
      </c>
      <c r="D372" s="103" t="s">
        <v>97</v>
      </c>
      <c r="E372" s="110" t="s">
        <v>402</v>
      </c>
      <c r="F372" s="103">
        <v>200</v>
      </c>
      <c r="G372" s="105">
        <f>G373</f>
        <v>785.9</v>
      </c>
      <c r="H372" s="105">
        <f>H373</f>
        <v>-4</v>
      </c>
      <c r="I372" s="105">
        <f>I373</f>
        <v>781.9</v>
      </c>
    </row>
    <row r="373" spans="1:9" ht="26.45" customHeight="1" x14ac:dyDescent="0.2">
      <c r="A373" s="102" t="s">
        <v>185</v>
      </c>
      <c r="B373" s="103">
        <v>973</v>
      </c>
      <c r="C373" s="103" t="s">
        <v>60</v>
      </c>
      <c r="D373" s="103" t="s">
        <v>97</v>
      </c>
      <c r="E373" s="110" t="s">
        <v>402</v>
      </c>
      <c r="F373" s="103">
        <v>240</v>
      </c>
      <c r="G373" s="105">
        <f>G374+G375</f>
        <v>785.9</v>
      </c>
      <c r="H373" s="105">
        <f>H374+H375</f>
        <v>-4</v>
      </c>
      <c r="I373" s="105">
        <f>I374+I375</f>
        <v>781.9</v>
      </c>
    </row>
    <row r="374" spans="1:9" ht="25.15" customHeight="1" x14ac:dyDescent="0.2">
      <c r="A374" s="102" t="s">
        <v>186</v>
      </c>
      <c r="B374" s="103">
        <v>973</v>
      </c>
      <c r="C374" s="103" t="s">
        <v>60</v>
      </c>
      <c r="D374" s="103" t="s">
        <v>97</v>
      </c>
      <c r="E374" s="110" t="s">
        <v>402</v>
      </c>
      <c r="F374" s="103">
        <v>242</v>
      </c>
      <c r="G374" s="105">
        <v>527.5</v>
      </c>
      <c r="H374" s="105"/>
      <c r="I374" s="105">
        <v>527.5</v>
      </c>
    </row>
    <row r="375" spans="1:9" ht="26.45" customHeight="1" x14ac:dyDescent="0.2">
      <c r="A375" s="102" t="s">
        <v>187</v>
      </c>
      <c r="B375" s="103">
        <v>973</v>
      </c>
      <c r="C375" s="103" t="s">
        <v>60</v>
      </c>
      <c r="D375" s="103" t="s">
        <v>97</v>
      </c>
      <c r="E375" s="110" t="s">
        <v>402</v>
      </c>
      <c r="F375" s="103">
        <v>244</v>
      </c>
      <c r="G375" s="105">
        <v>258.39999999999998</v>
      </c>
      <c r="H375" s="105">
        <v>-4</v>
      </c>
      <c r="I375" s="105">
        <v>254.4</v>
      </c>
    </row>
    <row r="376" spans="1:9" ht="13.15" customHeight="1" x14ac:dyDescent="0.2">
      <c r="A376" s="102" t="s">
        <v>142</v>
      </c>
      <c r="B376" s="103">
        <v>973</v>
      </c>
      <c r="C376" s="103" t="s">
        <v>60</v>
      </c>
      <c r="D376" s="103" t="s">
        <v>97</v>
      </c>
      <c r="E376" s="110" t="s">
        <v>402</v>
      </c>
      <c r="F376" s="103">
        <v>800</v>
      </c>
      <c r="G376" s="105">
        <v>22.5</v>
      </c>
      <c r="H376" s="105">
        <v>4</v>
      </c>
      <c r="I376" s="105">
        <v>26.5</v>
      </c>
    </row>
    <row r="377" spans="1:9" ht="36.6" customHeight="1" x14ac:dyDescent="0.2">
      <c r="A377" s="102" t="s">
        <v>188</v>
      </c>
      <c r="B377" s="103">
        <v>973</v>
      </c>
      <c r="C377" s="103" t="s">
        <v>60</v>
      </c>
      <c r="D377" s="103" t="s">
        <v>97</v>
      </c>
      <c r="E377" s="110" t="s">
        <v>402</v>
      </c>
      <c r="F377" s="103">
        <v>850</v>
      </c>
      <c r="G377" s="105">
        <v>22.5</v>
      </c>
      <c r="H377" s="105">
        <v>4</v>
      </c>
      <c r="I377" s="105">
        <v>26.5</v>
      </c>
    </row>
    <row r="378" spans="1:9" x14ac:dyDescent="0.2">
      <c r="A378" s="106" t="s">
        <v>216</v>
      </c>
      <c r="B378" s="103">
        <v>973</v>
      </c>
      <c r="C378" s="107">
        <v>10</v>
      </c>
      <c r="D378" s="107"/>
      <c r="E378" s="162"/>
      <c r="F378" s="107"/>
      <c r="G378" s="108">
        <f>G379</f>
        <v>1519.8</v>
      </c>
      <c r="H378" s="108">
        <f>H379</f>
        <v>0</v>
      </c>
      <c r="I378" s="108">
        <f>I379</f>
        <v>1519.8</v>
      </c>
    </row>
    <row r="379" spans="1:9" x14ac:dyDescent="0.2">
      <c r="A379" s="99" t="s">
        <v>69</v>
      </c>
      <c r="B379" s="103">
        <v>973</v>
      </c>
      <c r="C379" s="101" t="s">
        <v>74</v>
      </c>
      <c r="D379" s="101" t="s">
        <v>73</v>
      </c>
      <c r="E379" s="101" t="s">
        <v>43</v>
      </c>
      <c r="F379" s="101" t="s">
        <v>44</v>
      </c>
      <c r="G379" s="100">
        <f>G384</f>
        <v>1519.8</v>
      </c>
      <c r="H379" s="100">
        <f>H384</f>
        <v>0</v>
      </c>
      <c r="I379" s="100">
        <f>I384</f>
        <v>1519.8</v>
      </c>
    </row>
    <row r="380" spans="1:9" ht="67.5" x14ac:dyDescent="0.2">
      <c r="A380" s="102" t="s">
        <v>222</v>
      </c>
      <c r="B380" s="103">
        <v>973</v>
      </c>
      <c r="C380" s="103" t="s">
        <v>74</v>
      </c>
      <c r="D380" s="103" t="s">
        <v>73</v>
      </c>
      <c r="E380" s="103" t="s">
        <v>338</v>
      </c>
      <c r="F380" s="103" t="s">
        <v>44</v>
      </c>
      <c r="G380" s="105">
        <f t="shared" ref="G380:I383" si="83">G381</f>
        <v>1519.8</v>
      </c>
      <c r="H380" s="105">
        <f t="shared" si="83"/>
        <v>0</v>
      </c>
      <c r="I380" s="105">
        <f t="shared" si="83"/>
        <v>1519.8</v>
      </c>
    </row>
    <row r="381" spans="1:9" ht="22.5" x14ac:dyDescent="0.2">
      <c r="A381" s="102" t="s">
        <v>136</v>
      </c>
      <c r="B381" s="103">
        <v>973</v>
      </c>
      <c r="C381" s="103" t="s">
        <v>74</v>
      </c>
      <c r="D381" s="103" t="s">
        <v>73</v>
      </c>
      <c r="E381" s="103" t="s">
        <v>338</v>
      </c>
      <c r="F381" s="103"/>
      <c r="G381" s="105">
        <f t="shared" si="83"/>
        <v>1519.8</v>
      </c>
      <c r="H381" s="105">
        <f t="shared" si="83"/>
        <v>0</v>
      </c>
      <c r="I381" s="105">
        <f t="shared" si="83"/>
        <v>1519.8</v>
      </c>
    </row>
    <row r="382" spans="1:9" ht="22.5" x14ac:dyDescent="0.2">
      <c r="A382" s="102" t="s">
        <v>138</v>
      </c>
      <c r="B382" s="103">
        <v>973</v>
      </c>
      <c r="C382" s="103" t="s">
        <v>74</v>
      </c>
      <c r="D382" s="103" t="s">
        <v>73</v>
      </c>
      <c r="E382" s="103" t="s">
        <v>338</v>
      </c>
      <c r="F382" s="103">
        <v>300</v>
      </c>
      <c r="G382" s="105">
        <f t="shared" si="83"/>
        <v>1519.8</v>
      </c>
      <c r="H382" s="105">
        <f t="shared" si="83"/>
        <v>0</v>
      </c>
      <c r="I382" s="105">
        <f t="shared" si="83"/>
        <v>1519.8</v>
      </c>
    </row>
    <row r="383" spans="1:9" ht="23.45" customHeight="1" x14ac:dyDescent="0.2">
      <c r="A383" s="102" t="s">
        <v>217</v>
      </c>
      <c r="B383" s="103">
        <v>973</v>
      </c>
      <c r="C383" s="103" t="s">
        <v>74</v>
      </c>
      <c r="D383" s="103" t="s">
        <v>73</v>
      </c>
      <c r="E383" s="103" t="s">
        <v>338</v>
      </c>
      <c r="F383" s="103">
        <v>310</v>
      </c>
      <c r="G383" s="105">
        <f t="shared" si="83"/>
        <v>1519.8</v>
      </c>
      <c r="H383" s="105">
        <f t="shared" si="83"/>
        <v>0</v>
      </c>
      <c r="I383" s="105">
        <f t="shared" si="83"/>
        <v>1519.8</v>
      </c>
    </row>
    <row r="384" spans="1:9" ht="33.6" customHeight="1" x14ac:dyDescent="0.2">
      <c r="A384" s="109" t="s">
        <v>241</v>
      </c>
      <c r="B384" s="103">
        <v>973</v>
      </c>
      <c r="C384" s="103" t="s">
        <v>74</v>
      </c>
      <c r="D384" s="103" t="s">
        <v>73</v>
      </c>
      <c r="E384" s="110" t="s">
        <v>338</v>
      </c>
      <c r="F384" s="103">
        <v>313</v>
      </c>
      <c r="G384" s="105">
        <v>1519.8</v>
      </c>
      <c r="H384" s="105"/>
      <c r="I384" s="105">
        <v>1519.8</v>
      </c>
    </row>
    <row r="385" spans="1:9" ht="28.5" x14ac:dyDescent="0.2">
      <c r="A385" s="226" t="s">
        <v>238</v>
      </c>
      <c r="B385" s="238"/>
      <c r="C385" s="238"/>
      <c r="D385" s="238"/>
      <c r="E385" s="238"/>
      <c r="F385" s="238"/>
      <c r="G385" s="165">
        <f>G386</f>
        <v>49310.8</v>
      </c>
      <c r="H385" s="165">
        <f>H386</f>
        <v>311</v>
      </c>
      <c r="I385" s="165">
        <f>I386</f>
        <v>49621.8</v>
      </c>
    </row>
    <row r="386" spans="1:9" x14ac:dyDescent="0.2">
      <c r="A386" s="99" t="s">
        <v>216</v>
      </c>
      <c r="B386" s="101" t="s">
        <v>239</v>
      </c>
      <c r="C386" s="101" t="s">
        <v>74</v>
      </c>
      <c r="D386" s="101" t="s">
        <v>42</v>
      </c>
      <c r="E386" s="101" t="s">
        <v>43</v>
      </c>
      <c r="F386" s="101" t="s">
        <v>44</v>
      </c>
      <c r="G386" s="100">
        <f>G387+G417+G412</f>
        <v>49310.8</v>
      </c>
      <c r="H386" s="100">
        <f>H387+H417+H412</f>
        <v>311</v>
      </c>
      <c r="I386" s="100">
        <f>I387+I417+I412</f>
        <v>49621.8</v>
      </c>
    </row>
    <row r="387" spans="1:9" x14ac:dyDescent="0.2">
      <c r="A387" s="99" t="s">
        <v>108</v>
      </c>
      <c r="B387" s="107" t="s">
        <v>239</v>
      </c>
      <c r="C387" s="101" t="s">
        <v>74</v>
      </c>
      <c r="D387" s="101" t="s">
        <v>47</v>
      </c>
      <c r="E387" s="101" t="s">
        <v>43</v>
      </c>
      <c r="F387" s="101" t="s">
        <v>44</v>
      </c>
      <c r="G387" s="100">
        <f>G388+G392+G396+G400+G404+G408</f>
        <v>43761.5</v>
      </c>
      <c r="H387" s="100">
        <f>H388+H392+H396+H400+H404+H408</f>
        <v>0</v>
      </c>
      <c r="I387" s="100">
        <f>I388+I392+I396+I400+I404+I408</f>
        <v>43761.5</v>
      </c>
    </row>
    <row r="388" spans="1:9" ht="22.5" x14ac:dyDescent="0.2">
      <c r="A388" s="102" t="s">
        <v>218</v>
      </c>
      <c r="B388" s="110" t="s">
        <v>239</v>
      </c>
      <c r="C388" s="103" t="s">
        <v>74</v>
      </c>
      <c r="D388" s="103" t="s">
        <v>47</v>
      </c>
      <c r="E388" s="110" t="s">
        <v>340</v>
      </c>
      <c r="F388" s="103"/>
      <c r="G388" s="105">
        <f>G389</f>
        <v>114.3</v>
      </c>
      <c r="H388" s="105">
        <f t="shared" ref="H388:H390" si="84">H389</f>
        <v>0</v>
      </c>
      <c r="I388" s="105">
        <f>I389</f>
        <v>114.3</v>
      </c>
    </row>
    <row r="389" spans="1:9" ht="22.5" x14ac:dyDescent="0.2">
      <c r="A389" s="102" t="s">
        <v>136</v>
      </c>
      <c r="B389" s="110" t="s">
        <v>239</v>
      </c>
      <c r="C389" s="103" t="s">
        <v>74</v>
      </c>
      <c r="D389" s="103" t="s">
        <v>47</v>
      </c>
      <c r="E389" s="110" t="s">
        <v>340</v>
      </c>
      <c r="F389" s="103">
        <v>300</v>
      </c>
      <c r="G389" s="105">
        <f>G390</f>
        <v>114.3</v>
      </c>
      <c r="H389" s="105">
        <f t="shared" si="84"/>
        <v>0</v>
      </c>
      <c r="I389" s="105">
        <f>I390</f>
        <v>114.3</v>
      </c>
    </row>
    <row r="390" spans="1:9" ht="22.15" customHeight="1" x14ac:dyDescent="0.2">
      <c r="A390" s="102" t="s">
        <v>138</v>
      </c>
      <c r="B390" s="110" t="s">
        <v>239</v>
      </c>
      <c r="C390" s="103" t="s">
        <v>74</v>
      </c>
      <c r="D390" s="103" t="s">
        <v>47</v>
      </c>
      <c r="E390" s="110" t="s">
        <v>340</v>
      </c>
      <c r="F390" s="103">
        <v>310</v>
      </c>
      <c r="G390" s="105">
        <f>G391</f>
        <v>114.3</v>
      </c>
      <c r="H390" s="105">
        <f t="shared" si="84"/>
        <v>0</v>
      </c>
      <c r="I390" s="105">
        <f>I391</f>
        <v>114.3</v>
      </c>
    </row>
    <row r="391" spans="1:9" ht="34.9" customHeight="1" x14ac:dyDescent="0.2">
      <c r="A391" s="109" t="s">
        <v>241</v>
      </c>
      <c r="B391" s="110" t="s">
        <v>239</v>
      </c>
      <c r="C391" s="103" t="s">
        <v>74</v>
      </c>
      <c r="D391" s="103" t="s">
        <v>47</v>
      </c>
      <c r="E391" s="110" t="s">
        <v>340</v>
      </c>
      <c r="F391" s="103">
        <v>313</v>
      </c>
      <c r="G391" s="105">
        <v>114.3</v>
      </c>
      <c r="H391" s="105"/>
      <c r="I391" s="105">
        <v>114.3</v>
      </c>
    </row>
    <row r="392" spans="1:9" ht="22.5" x14ac:dyDescent="0.2">
      <c r="A392" s="102" t="s">
        <v>125</v>
      </c>
      <c r="B392" s="110" t="s">
        <v>239</v>
      </c>
      <c r="C392" s="103" t="s">
        <v>74</v>
      </c>
      <c r="D392" s="103" t="s">
        <v>47</v>
      </c>
      <c r="E392" s="110" t="s">
        <v>341</v>
      </c>
      <c r="F392" s="103" t="s">
        <v>44</v>
      </c>
      <c r="G392" s="105">
        <f>G393</f>
        <v>2868.3</v>
      </c>
      <c r="H392" s="105">
        <f t="shared" ref="H392:H394" si="85">H393</f>
        <v>0</v>
      </c>
      <c r="I392" s="105">
        <f>I393</f>
        <v>2868.3</v>
      </c>
    </row>
    <row r="393" spans="1:9" ht="22.5" x14ac:dyDescent="0.2">
      <c r="A393" s="102" t="s">
        <v>136</v>
      </c>
      <c r="B393" s="110" t="s">
        <v>239</v>
      </c>
      <c r="C393" s="103" t="s">
        <v>74</v>
      </c>
      <c r="D393" s="103" t="s">
        <v>47</v>
      </c>
      <c r="E393" s="110" t="s">
        <v>341</v>
      </c>
      <c r="F393" s="103">
        <v>300</v>
      </c>
      <c r="G393" s="105">
        <f>G394</f>
        <v>2868.3</v>
      </c>
      <c r="H393" s="105">
        <f t="shared" si="85"/>
        <v>0</v>
      </c>
      <c r="I393" s="105">
        <f>I394</f>
        <v>2868.3</v>
      </c>
    </row>
    <row r="394" spans="1:9" ht="24.6" customHeight="1" x14ac:dyDescent="0.2">
      <c r="A394" s="102" t="s">
        <v>138</v>
      </c>
      <c r="B394" s="110" t="s">
        <v>239</v>
      </c>
      <c r="C394" s="103" t="s">
        <v>74</v>
      </c>
      <c r="D394" s="103" t="s">
        <v>47</v>
      </c>
      <c r="E394" s="110" t="s">
        <v>341</v>
      </c>
      <c r="F394" s="103">
        <v>310</v>
      </c>
      <c r="G394" s="105">
        <f>G395</f>
        <v>2868.3</v>
      </c>
      <c r="H394" s="105">
        <f t="shared" si="85"/>
        <v>0</v>
      </c>
      <c r="I394" s="105">
        <f>I395</f>
        <v>2868.3</v>
      </c>
    </row>
    <row r="395" spans="1:9" ht="33.6" customHeight="1" x14ac:dyDescent="0.2">
      <c r="A395" s="109" t="s">
        <v>241</v>
      </c>
      <c r="B395" s="110" t="s">
        <v>239</v>
      </c>
      <c r="C395" s="103" t="s">
        <v>74</v>
      </c>
      <c r="D395" s="103" t="s">
        <v>47</v>
      </c>
      <c r="E395" s="110" t="s">
        <v>341</v>
      </c>
      <c r="F395" s="103">
        <v>313</v>
      </c>
      <c r="G395" s="105">
        <v>2868.3</v>
      </c>
      <c r="H395" s="105"/>
      <c r="I395" s="105">
        <f>H395+G395</f>
        <v>2868.3</v>
      </c>
    </row>
    <row r="396" spans="1:9" ht="25.9" customHeight="1" x14ac:dyDescent="0.2">
      <c r="A396" s="102" t="s">
        <v>219</v>
      </c>
      <c r="B396" s="110" t="s">
        <v>239</v>
      </c>
      <c r="C396" s="103" t="s">
        <v>74</v>
      </c>
      <c r="D396" s="103" t="s">
        <v>47</v>
      </c>
      <c r="E396" s="110" t="s">
        <v>342</v>
      </c>
      <c r="F396" s="103"/>
      <c r="G396" s="105">
        <f>G397</f>
        <v>6357.2</v>
      </c>
      <c r="H396" s="105">
        <f t="shared" ref="H396:H398" si="86">H397</f>
        <v>0</v>
      </c>
      <c r="I396" s="105">
        <f>I397</f>
        <v>6357.2</v>
      </c>
    </row>
    <row r="397" spans="1:9" ht="22.5" x14ac:dyDescent="0.2">
      <c r="A397" s="102" t="s">
        <v>136</v>
      </c>
      <c r="B397" s="110" t="s">
        <v>239</v>
      </c>
      <c r="C397" s="103" t="s">
        <v>74</v>
      </c>
      <c r="D397" s="103" t="s">
        <v>47</v>
      </c>
      <c r="E397" s="110" t="s">
        <v>342</v>
      </c>
      <c r="F397" s="103">
        <v>300</v>
      </c>
      <c r="G397" s="105">
        <f>G398</f>
        <v>6357.2</v>
      </c>
      <c r="H397" s="105">
        <f t="shared" si="86"/>
        <v>0</v>
      </c>
      <c r="I397" s="105">
        <f>I398</f>
        <v>6357.2</v>
      </c>
    </row>
    <row r="398" spans="1:9" ht="22.5" x14ac:dyDescent="0.2">
      <c r="A398" s="102" t="s">
        <v>138</v>
      </c>
      <c r="B398" s="110" t="s">
        <v>239</v>
      </c>
      <c r="C398" s="103" t="s">
        <v>74</v>
      </c>
      <c r="D398" s="103" t="s">
        <v>47</v>
      </c>
      <c r="E398" s="110" t="s">
        <v>342</v>
      </c>
      <c r="F398" s="103">
        <v>310</v>
      </c>
      <c r="G398" s="105">
        <f>G399</f>
        <v>6357.2</v>
      </c>
      <c r="H398" s="105">
        <f t="shared" si="86"/>
        <v>0</v>
      </c>
      <c r="I398" s="105">
        <f>I399</f>
        <v>6357.2</v>
      </c>
    </row>
    <row r="399" spans="1:9" ht="33.75" x14ac:dyDescent="0.2">
      <c r="A399" s="109" t="s">
        <v>241</v>
      </c>
      <c r="B399" s="110" t="s">
        <v>239</v>
      </c>
      <c r="C399" s="103" t="s">
        <v>74</v>
      </c>
      <c r="D399" s="103" t="s">
        <v>47</v>
      </c>
      <c r="E399" s="110" t="s">
        <v>342</v>
      </c>
      <c r="F399" s="103">
        <v>313</v>
      </c>
      <c r="G399" s="105">
        <v>6357.2</v>
      </c>
      <c r="H399" s="105"/>
      <c r="I399" s="105">
        <v>6357.2</v>
      </c>
    </row>
    <row r="400" spans="1:9" ht="22.5" x14ac:dyDescent="0.2">
      <c r="A400" s="102" t="s">
        <v>220</v>
      </c>
      <c r="B400" s="110" t="s">
        <v>239</v>
      </c>
      <c r="C400" s="103" t="s">
        <v>74</v>
      </c>
      <c r="D400" s="103" t="s">
        <v>47</v>
      </c>
      <c r="E400" s="110" t="s">
        <v>343</v>
      </c>
      <c r="F400" s="103" t="s">
        <v>44</v>
      </c>
      <c r="G400" s="105">
        <f>G401</f>
        <v>6357.7</v>
      </c>
      <c r="H400" s="105">
        <f t="shared" ref="H400:H402" si="87">H401</f>
        <v>0</v>
      </c>
      <c r="I400" s="105">
        <f>I401</f>
        <v>6357.7</v>
      </c>
    </row>
    <row r="401" spans="1:9" ht="22.5" x14ac:dyDescent="0.2">
      <c r="A401" s="102" t="s">
        <v>136</v>
      </c>
      <c r="B401" s="110" t="s">
        <v>239</v>
      </c>
      <c r="C401" s="103" t="s">
        <v>74</v>
      </c>
      <c r="D401" s="103" t="s">
        <v>47</v>
      </c>
      <c r="E401" s="110" t="s">
        <v>343</v>
      </c>
      <c r="F401" s="103">
        <v>300</v>
      </c>
      <c r="G401" s="105">
        <f>G402</f>
        <v>6357.7</v>
      </c>
      <c r="H401" s="105">
        <f t="shared" si="87"/>
        <v>0</v>
      </c>
      <c r="I401" s="105">
        <f>I402</f>
        <v>6357.7</v>
      </c>
    </row>
    <row r="402" spans="1:9" ht="24.6" customHeight="1" x14ac:dyDescent="0.2">
      <c r="A402" s="102" t="s">
        <v>138</v>
      </c>
      <c r="B402" s="110" t="s">
        <v>239</v>
      </c>
      <c r="C402" s="103" t="s">
        <v>74</v>
      </c>
      <c r="D402" s="103" t="s">
        <v>47</v>
      </c>
      <c r="E402" s="110" t="s">
        <v>343</v>
      </c>
      <c r="F402" s="103">
        <v>310</v>
      </c>
      <c r="G402" s="105">
        <f>G403</f>
        <v>6357.7</v>
      </c>
      <c r="H402" s="105">
        <f t="shared" si="87"/>
        <v>0</v>
      </c>
      <c r="I402" s="105">
        <f>I403</f>
        <v>6357.7</v>
      </c>
    </row>
    <row r="403" spans="1:9" ht="37.15" customHeight="1" x14ac:dyDescent="0.2">
      <c r="A403" s="109" t="s">
        <v>241</v>
      </c>
      <c r="B403" s="110" t="s">
        <v>239</v>
      </c>
      <c r="C403" s="103" t="s">
        <v>74</v>
      </c>
      <c r="D403" s="103" t="s">
        <v>47</v>
      </c>
      <c r="E403" s="110" t="s">
        <v>343</v>
      </c>
      <c r="F403" s="103">
        <v>313</v>
      </c>
      <c r="G403" s="105">
        <v>6357.7</v>
      </c>
      <c r="H403" s="105"/>
      <c r="I403" s="105">
        <v>6357.7</v>
      </c>
    </row>
    <row r="404" spans="1:9" ht="22.5" x14ac:dyDescent="0.2">
      <c r="A404" s="102" t="s">
        <v>221</v>
      </c>
      <c r="B404" s="110" t="s">
        <v>239</v>
      </c>
      <c r="C404" s="103" t="s">
        <v>74</v>
      </c>
      <c r="D404" s="103" t="s">
        <v>47</v>
      </c>
      <c r="E404" s="110" t="s">
        <v>344</v>
      </c>
      <c r="F404" s="103" t="s">
        <v>44</v>
      </c>
      <c r="G404" s="105">
        <f>G405</f>
        <v>3227.3</v>
      </c>
      <c r="H404" s="105">
        <f t="shared" ref="H404:H406" si="88">H405</f>
        <v>0</v>
      </c>
      <c r="I404" s="105">
        <f>I405</f>
        <v>3227.3</v>
      </c>
    </row>
    <row r="405" spans="1:9" ht="22.5" x14ac:dyDescent="0.2">
      <c r="A405" s="102" t="s">
        <v>136</v>
      </c>
      <c r="B405" s="110" t="s">
        <v>239</v>
      </c>
      <c r="C405" s="103" t="s">
        <v>74</v>
      </c>
      <c r="D405" s="103" t="s">
        <v>47</v>
      </c>
      <c r="E405" s="110" t="s">
        <v>344</v>
      </c>
      <c r="F405" s="103">
        <v>300</v>
      </c>
      <c r="G405" s="105">
        <f>G406</f>
        <v>3227.3</v>
      </c>
      <c r="H405" s="105">
        <f t="shared" si="88"/>
        <v>0</v>
      </c>
      <c r="I405" s="105">
        <f>I406</f>
        <v>3227.3</v>
      </c>
    </row>
    <row r="406" spans="1:9" ht="22.5" x14ac:dyDescent="0.2">
      <c r="A406" s="102" t="s">
        <v>138</v>
      </c>
      <c r="B406" s="110" t="s">
        <v>239</v>
      </c>
      <c r="C406" s="103" t="s">
        <v>74</v>
      </c>
      <c r="D406" s="103" t="s">
        <v>47</v>
      </c>
      <c r="E406" s="110" t="s">
        <v>344</v>
      </c>
      <c r="F406" s="103">
        <v>310</v>
      </c>
      <c r="G406" s="105">
        <f>G407</f>
        <v>3227.3</v>
      </c>
      <c r="H406" s="105">
        <f t="shared" si="88"/>
        <v>0</v>
      </c>
      <c r="I406" s="105">
        <f>I407</f>
        <v>3227.3</v>
      </c>
    </row>
    <row r="407" spans="1:9" ht="35.450000000000003" customHeight="1" x14ac:dyDescent="0.2">
      <c r="A407" s="109" t="s">
        <v>241</v>
      </c>
      <c r="B407" s="110" t="s">
        <v>239</v>
      </c>
      <c r="C407" s="103" t="s">
        <v>74</v>
      </c>
      <c r="D407" s="103" t="s">
        <v>47</v>
      </c>
      <c r="E407" s="110" t="s">
        <v>344</v>
      </c>
      <c r="F407" s="103">
        <v>313</v>
      </c>
      <c r="G407" s="105">
        <v>3227.3</v>
      </c>
      <c r="H407" s="105"/>
      <c r="I407" s="105">
        <v>3227.3</v>
      </c>
    </row>
    <row r="408" spans="1:9" ht="55.9" customHeight="1" x14ac:dyDescent="0.2">
      <c r="A408" s="109" t="s">
        <v>242</v>
      </c>
      <c r="B408" s="110" t="s">
        <v>239</v>
      </c>
      <c r="C408" s="103" t="s">
        <v>74</v>
      </c>
      <c r="D408" s="103" t="s">
        <v>47</v>
      </c>
      <c r="E408" s="110" t="s">
        <v>345</v>
      </c>
      <c r="F408" s="103"/>
      <c r="G408" s="105">
        <f>G409</f>
        <v>24836.7</v>
      </c>
      <c r="H408" s="105">
        <f t="shared" ref="H408:H410" si="89">H409</f>
        <v>0</v>
      </c>
      <c r="I408" s="105">
        <f>I409</f>
        <v>24836.7</v>
      </c>
    </row>
    <row r="409" spans="1:9" ht="22.5" x14ac:dyDescent="0.2">
      <c r="A409" s="102" t="s">
        <v>136</v>
      </c>
      <c r="B409" s="110" t="s">
        <v>239</v>
      </c>
      <c r="C409" s="103" t="s">
        <v>74</v>
      </c>
      <c r="D409" s="103" t="s">
        <v>47</v>
      </c>
      <c r="E409" s="110" t="s">
        <v>345</v>
      </c>
      <c r="F409" s="103">
        <v>300</v>
      </c>
      <c r="G409" s="105">
        <f>G410</f>
        <v>24836.7</v>
      </c>
      <c r="H409" s="105">
        <f t="shared" si="89"/>
        <v>0</v>
      </c>
      <c r="I409" s="105">
        <f>I410</f>
        <v>24836.7</v>
      </c>
    </row>
    <row r="410" spans="1:9" ht="22.5" x14ac:dyDescent="0.2">
      <c r="A410" s="102" t="s">
        <v>138</v>
      </c>
      <c r="B410" s="110" t="s">
        <v>239</v>
      </c>
      <c r="C410" s="103" t="s">
        <v>74</v>
      </c>
      <c r="D410" s="103" t="s">
        <v>47</v>
      </c>
      <c r="E410" s="110" t="s">
        <v>345</v>
      </c>
      <c r="F410" s="103">
        <v>310</v>
      </c>
      <c r="G410" s="105">
        <f>G411</f>
        <v>24836.7</v>
      </c>
      <c r="H410" s="105">
        <f t="shared" si="89"/>
        <v>0</v>
      </c>
      <c r="I410" s="105">
        <f>I411</f>
        <v>24836.7</v>
      </c>
    </row>
    <row r="411" spans="1:9" ht="35.450000000000003" customHeight="1" x14ac:dyDescent="0.2">
      <c r="A411" s="109" t="s">
        <v>241</v>
      </c>
      <c r="B411" s="110" t="s">
        <v>239</v>
      </c>
      <c r="C411" s="103" t="s">
        <v>74</v>
      </c>
      <c r="D411" s="103" t="s">
        <v>47</v>
      </c>
      <c r="E411" s="110" t="s">
        <v>345</v>
      </c>
      <c r="F411" s="103">
        <v>313</v>
      </c>
      <c r="G411" s="105">
        <v>24836.7</v>
      </c>
      <c r="H411" s="105"/>
      <c r="I411" s="105">
        <v>24836.7</v>
      </c>
    </row>
    <row r="412" spans="1:9" ht="54" customHeight="1" x14ac:dyDescent="0.2">
      <c r="A412" s="109" t="s">
        <v>530</v>
      </c>
      <c r="B412" s="110" t="s">
        <v>239</v>
      </c>
      <c r="C412" s="103">
        <v>10</v>
      </c>
      <c r="D412" s="103" t="s">
        <v>73</v>
      </c>
      <c r="E412" s="110" t="s">
        <v>526</v>
      </c>
      <c r="F412" s="103"/>
      <c r="G412" s="105">
        <v>1890.4</v>
      </c>
      <c r="H412" s="105"/>
      <c r="I412" s="105">
        <v>1890.4</v>
      </c>
    </row>
    <row r="413" spans="1:9" ht="15" customHeight="1" x14ac:dyDescent="0.2">
      <c r="A413" s="102" t="s">
        <v>136</v>
      </c>
      <c r="B413" s="110" t="s">
        <v>239</v>
      </c>
      <c r="C413" s="103">
        <v>10</v>
      </c>
      <c r="D413" s="103" t="s">
        <v>73</v>
      </c>
      <c r="E413" s="110" t="s">
        <v>526</v>
      </c>
      <c r="F413" s="103"/>
      <c r="G413" s="105">
        <v>1890.4</v>
      </c>
      <c r="H413" s="105"/>
      <c r="I413" s="105">
        <v>1890.4</v>
      </c>
    </row>
    <row r="414" spans="1:9" ht="24.6" customHeight="1" x14ac:dyDescent="0.2">
      <c r="A414" s="102" t="s">
        <v>138</v>
      </c>
      <c r="B414" s="110" t="s">
        <v>239</v>
      </c>
      <c r="C414" s="103">
        <v>10</v>
      </c>
      <c r="D414" s="103" t="s">
        <v>73</v>
      </c>
      <c r="E414" s="110" t="s">
        <v>526</v>
      </c>
      <c r="F414" s="103">
        <v>300</v>
      </c>
      <c r="G414" s="105">
        <v>1890.4</v>
      </c>
      <c r="H414" s="105"/>
      <c r="I414" s="105">
        <v>1890.4</v>
      </c>
    </row>
    <row r="415" spans="1:9" ht="26.45" customHeight="1" x14ac:dyDescent="0.2">
      <c r="A415" s="102" t="s">
        <v>217</v>
      </c>
      <c r="B415" s="110" t="s">
        <v>239</v>
      </c>
      <c r="C415" s="103">
        <v>10</v>
      </c>
      <c r="D415" s="103" t="s">
        <v>73</v>
      </c>
      <c r="E415" s="110" t="s">
        <v>526</v>
      </c>
      <c r="F415" s="103">
        <v>310</v>
      </c>
      <c r="G415" s="105">
        <v>1890.4</v>
      </c>
      <c r="H415" s="105"/>
      <c r="I415" s="105">
        <v>1890.4</v>
      </c>
    </row>
    <row r="416" spans="1:9" ht="33.6" customHeight="1" x14ac:dyDescent="0.2">
      <c r="A416" s="109" t="s">
        <v>241</v>
      </c>
      <c r="B416" s="110" t="s">
        <v>239</v>
      </c>
      <c r="C416" s="103">
        <v>10</v>
      </c>
      <c r="D416" s="103" t="s">
        <v>73</v>
      </c>
      <c r="E416" s="110" t="s">
        <v>526</v>
      </c>
      <c r="F416" s="103">
        <v>313</v>
      </c>
      <c r="G416" s="105">
        <v>1890.4</v>
      </c>
      <c r="H416" s="105"/>
      <c r="I416" s="105">
        <v>1890.4</v>
      </c>
    </row>
    <row r="417" spans="1:9" ht="26.45" customHeight="1" x14ac:dyDescent="0.2">
      <c r="A417" s="99" t="s">
        <v>68</v>
      </c>
      <c r="B417" s="107" t="s">
        <v>239</v>
      </c>
      <c r="C417" s="101" t="s">
        <v>74</v>
      </c>
      <c r="D417" s="101" t="s">
        <v>57</v>
      </c>
      <c r="E417" s="101" t="s">
        <v>43</v>
      </c>
      <c r="F417" s="101" t="s">
        <v>44</v>
      </c>
      <c r="G417" s="100">
        <f>G428+G418</f>
        <v>3658.9</v>
      </c>
      <c r="H417" s="100">
        <f>H428+H418</f>
        <v>311</v>
      </c>
      <c r="I417" s="100">
        <f>I428+I418</f>
        <v>3969.9</v>
      </c>
    </row>
    <row r="418" spans="1:9" ht="25.15" customHeight="1" x14ac:dyDescent="0.2">
      <c r="A418" s="102" t="s">
        <v>329</v>
      </c>
      <c r="B418" s="110" t="s">
        <v>239</v>
      </c>
      <c r="C418" s="103">
        <v>10</v>
      </c>
      <c r="D418" s="103" t="s">
        <v>57</v>
      </c>
      <c r="E418" s="110" t="s">
        <v>405</v>
      </c>
      <c r="F418" s="103" t="s">
        <v>44</v>
      </c>
      <c r="G418" s="104">
        <f>G419+G421</f>
        <v>3363.6</v>
      </c>
      <c r="H418" s="104">
        <f>H419+H421</f>
        <v>311</v>
      </c>
      <c r="I418" s="104">
        <f>I419+I421</f>
        <v>3674.6</v>
      </c>
    </row>
    <row r="419" spans="1:9" ht="55.9" customHeight="1" x14ac:dyDescent="0.2">
      <c r="A419" s="102" t="s">
        <v>99</v>
      </c>
      <c r="B419" s="110" t="s">
        <v>239</v>
      </c>
      <c r="C419" s="103">
        <v>10</v>
      </c>
      <c r="D419" s="103" t="s">
        <v>57</v>
      </c>
      <c r="E419" s="110" t="s">
        <v>406</v>
      </c>
      <c r="F419" s="103" t="s">
        <v>139</v>
      </c>
      <c r="G419" s="104">
        <f>G420</f>
        <v>3166.5</v>
      </c>
      <c r="H419" s="104">
        <f>H420</f>
        <v>311</v>
      </c>
      <c r="I419" s="104">
        <f>I420</f>
        <v>3477.5</v>
      </c>
    </row>
    <row r="420" spans="1:9" ht="22.5" x14ac:dyDescent="0.2">
      <c r="A420" s="102" t="s">
        <v>140</v>
      </c>
      <c r="B420" s="110" t="s">
        <v>239</v>
      </c>
      <c r="C420" s="103">
        <v>10</v>
      </c>
      <c r="D420" s="103" t="s">
        <v>57</v>
      </c>
      <c r="E420" s="110" t="s">
        <v>406</v>
      </c>
      <c r="F420" s="103" t="s">
        <v>141</v>
      </c>
      <c r="G420" s="104">
        <v>3166.5</v>
      </c>
      <c r="H420" s="104">
        <v>311</v>
      </c>
      <c r="I420" s="104">
        <v>3477.5</v>
      </c>
    </row>
    <row r="421" spans="1:9" ht="22.5" x14ac:dyDescent="0.2">
      <c r="A421" s="102" t="s">
        <v>328</v>
      </c>
      <c r="B421" s="110" t="s">
        <v>239</v>
      </c>
      <c r="C421" s="103">
        <v>10</v>
      </c>
      <c r="D421" s="103" t="s">
        <v>57</v>
      </c>
      <c r="E421" s="110" t="s">
        <v>407</v>
      </c>
      <c r="F421" s="103"/>
      <c r="G421" s="104">
        <f>G422+G426</f>
        <v>197.1</v>
      </c>
      <c r="H421" s="104">
        <f>H422+H426</f>
        <v>0</v>
      </c>
      <c r="I421" s="104">
        <f>I422+I426</f>
        <v>197.1</v>
      </c>
    </row>
    <row r="422" spans="1:9" ht="22.5" x14ac:dyDescent="0.2">
      <c r="A422" s="102" t="s">
        <v>133</v>
      </c>
      <c r="B422" s="110" t="s">
        <v>239</v>
      </c>
      <c r="C422" s="103">
        <v>10</v>
      </c>
      <c r="D422" s="103" t="s">
        <v>57</v>
      </c>
      <c r="E422" s="110" t="s">
        <v>407</v>
      </c>
      <c r="F422" s="103" t="s">
        <v>134</v>
      </c>
      <c r="G422" s="104">
        <f>G423</f>
        <v>191.1</v>
      </c>
      <c r="H422" s="104">
        <f>H423</f>
        <v>0</v>
      </c>
      <c r="I422" s="104">
        <f>I423</f>
        <v>191.1</v>
      </c>
    </row>
    <row r="423" spans="1:9" ht="26.45" customHeight="1" x14ac:dyDescent="0.2">
      <c r="A423" s="102" t="s">
        <v>185</v>
      </c>
      <c r="B423" s="110" t="s">
        <v>239</v>
      </c>
      <c r="C423" s="103">
        <v>10</v>
      </c>
      <c r="D423" s="103" t="s">
        <v>57</v>
      </c>
      <c r="E423" s="110" t="s">
        <v>407</v>
      </c>
      <c r="F423" s="103" t="s">
        <v>135</v>
      </c>
      <c r="G423" s="104">
        <f>G424+G425</f>
        <v>191.1</v>
      </c>
      <c r="H423" s="104">
        <f>H424+H425</f>
        <v>0</v>
      </c>
      <c r="I423" s="104">
        <f>I424+I425</f>
        <v>191.1</v>
      </c>
    </row>
    <row r="424" spans="1:9" ht="25.9" customHeight="1" x14ac:dyDescent="0.2">
      <c r="A424" s="102" t="s">
        <v>186</v>
      </c>
      <c r="B424" s="110" t="s">
        <v>239</v>
      </c>
      <c r="C424" s="103">
        <v>10</v>
      </c>
      <c r="D424" s="103" t="s">
        <v>57</v>
      </c>
      <c r="E424" s="110" t="s">
        <v>407</v>
      </c>
      <c r="F424" s="103">
        <v>242</v>
      </c>
      <c r="G424" s="104">
        <v>131.5</v>
      </c>
      <c r="H424" s="104"/>
      <c r="I424" s="104">
        <v>131.5</v>
      </c>
    </row>
    <row r="425" spans="1:9" ht="23.45" customHeight="1" x14ac:dyDescent="0.2">
      <c r="A425" s="102" t="s">
        <v>187</v>
      </c>
      <c r="B425" s="110" t="s">
        <v>239</v>
      </c>
      <c r="C425" s="103">
        <v>10</v>
      </c>
      <c r="D425" s="103" t="s">
        <v>57</v>
      </c>
      <c r="E425" s="110" t="s">
        <v>407</v>
      </c>
      <c r="F425" s="103" t="s">
        <v>27</v>
      </c>
      <c r="G425" s="104">
        <v>59.6</v>
      </c>
      <c r="H425" s="104"/>
      <c r="I425" s="104">
        <v>59.6</v>
      </c>
    </row>
    <row r="426" spans="1:9" ht="13.5" customHeight="1" x14ac:dyDescent="0.2">
      <c r="A426" s="102" t="s">
        <v>142</v>
      </c>
      <c r="B426" s="110" t="s">
        <v>239</v>
      </c>
      <c r="C426" s="103">
        <v>10</v>
      </c>
      <c r="D426" s="103" t="s">
        <v>57</v>
      </c>
      <c r="E426" s="110" t="s">
        <v>407</v>
      </c>
      <c r="F426" s="103" t="s">
        <v>143</v>
      </c>
      <c r="G426" s="104">
        <f>G427</f>
        <v>6</v>
      </c>
      <c r="H426" s="104">
        <f>H427</f>
        <v>0</v>
      </c>
      <c r="I426" s="104">
        <f>I427</f>
        <v>6</v>
      </c>
    </row>
    <row r="427" spans="1:9" ht="30" customHeight="1" x14ac:dyDescent="0.2">
      <c r="A427" s="102" t="s">
        <v>188</v>
      </c>
      <c r="B427" s="110" t="s">
        <v>239</v>
      </c>
      <c r="C427" s="103">
        <v>10</v>
      </c>
      <c r="D427" s="103" t="s">
        <v>57</v>
      </c>
      <c r="E427" s="110" t="s">
        <v>407</v>
      </c>
      <c r="F427" s="103" t="s">
        <v>144</v>
      </c>
      <c r="G427" s="104">
        <v>6</v>
      </c>
      <c r="H427" s="104"/>
      <c r="I427" s="104">
        <v>6</v>
      </c>
    </row>
    <row r="428" spans="1:9" ht="22.5" x14ac:dyDescent="0.2">
      <c r="A428" s="102" t="s">
        <v>109</v>
      </c>
      <c r="B428" s="110" t="s">
        <v>239</v>
      </c>
      <c r="C428" s="103" t="s">
        <v>74</v>
      </c>
      <c r="D428" s="103" t="s">
        <v>57</v>
      </c>
      <c r="E428" s="110" t="s">
        <v>346</v>
      </c>
      <c r="F428" s="103" t="s">
        <v>44</v>
      </c>
      <c r="G428" s="105">
        <f t="shared" ref="G428:I429" si="90">G429</f>
        <v>295.3</v>
      </c>
      <c r="H428" s="105">
        <f t="shared" si="90"/>
        <v>0</v>
      </c>
      <c r="I428" s="105">
        <f t="shared" si="90"/>
        <v>295.3</v>
      </c>
    </row>
    <row r="429" spans="1:9" ht="22.5" x14ac:dyDescent="0.2">
      <c r="A429" s="102" t="s">
        <v>133</v>
      </c>
      <c r="B429" s="110" t="s">
        <v>239</v>
      </c>
      <c r="C429" s="103" t="s">
        <v>74</v>
      </c>
      <c r="D429" s="103" t="s">
        <v>57</v>
      </c>
      <c r="E429" s="110" t="s">
        <v>346</v>
      </c>
      <c r="F429" s="103" t="s">
        <v>134</v>
      </c>
      <c r="G429" s="105">
        <f t="shared" si="90"/>
        <v>295.3</v>
      </c>
      <c r="H429" s="105">
        <f t="shared" si="90"/>
        <v>0</v>
      </c>
      <c r="I429" s="105">
        <f t="shared" si="90"/>
        <v>295.3</v>
      </c>
    </row>
    <row r="430" spans="1:9" ht="22.5" x14ac:dyDescent="0.2">
      <c r="A430" s="102" t="s">
        <v>185</v>
      </c>
      <c r="B430" s="110" t="s">
        <v>239</v>
      </c>
      <c r="C430" s="103" t="s">
        <v>74</v>
      </c>
      <c r="D430" s="103" t="s">
        <v>57</v>
      </c>
      <c r="E430" s="110" t="s">
        <v>346</v>
      </c>
      <c r="F430" s="103" t="s">
        <v>135</v>
      </c>
      <c r="G430" s="105">
        <v>295.3</v>
      </c>
      <c r="H430" s="105"/>
      <c r="I430" s="105">
        <v>295.3</v>
      </c>
    </row>
    <row r="431" spans="1:9" ht="28.5" x14ac:dyDescent="0.2">
      <c r="A431" s="226" t="s">
        <v>240</v>
      </c>
      <c r="B431" s="225"/>
      <c r="C431" s="225"/>
      <c r="D431" s="225"/>
      <c r="E431" s="225"/>
      <c r="F431" s="225"/>
      <c r="G431" s="165">
        <f>G432+G447</f>
        <v>43505.9</v>
      </c>
      <c r="H431" s="165">
        <f>H432+H447</f>
        <v>3586.9000000000005</v>
      </c>
      <c r="I431" s="165">
        <f>I432+I447</f>
        <v>47092.800000000003</v>
      </c>
    </row>
    <row r="432" spans="1:9" x14ac:dyDescent="0.2">
      <c r="A432" s="99" t="s">
        <v>215</v>
      </c>
      <c r="B432" s="107">
        <v>946</v>
      </c>
      <c r="C432" s="101" t="s">
        <v>78</v>
      </c>
      <c r="D432" s="101" t="s">
        <v>42</v>
      </c>
      <c r="E432" s="101" t="s">
        <v>43</v>
      </c>
      <c r="F432" s="101" t="s">
        <v>44</v>
      </c>
      <c r="G432" s="100">
        <f>G433+G452</f>
        <v>33748</v>
      </c>
      <c r="H432" s="100">
        <f>H433+H452</f>
        <v>3318.1000000000004</v>
      </c>
      <c r="I432" s="100">
        <f>I433+I452</f>
        <v>37066.100000000006</v>
      </c>
    </row>
    <row r="433" spans="1:9" x14ac:dyDescent="0.2">
      <c r="A433" s="99" t="s">
        <v>111</v>
      </c>
      <c r="B433" s="107">
        <v>946</v>
      </c>
      <c r="C433" s="101" t="s">
        <v>78</v>
      </c>
      <c r="D433" s="101" t="s">
        <v>45</v>
      </c>
      <c r="E433" s="101" t="s">
        <v>43</v>
      </c>
      <c r="F433" s="101" t="s">
        <v>44</v>
      </c>
      <c r="G433" s="100">
        <f t="shared" ref="G433" si="91">G439+G443+G434</f>
        <v>24844.3</v>
      </c>
      <c r="H433" s="100">
        <f>H439+H443+H434</f>
        <v>-670.8</v>
      </c>
      <c r="I433" s="100">
        <f t="shared" ref="I433" si="92">I439+I443+I434</f>
        <v>24173.500000000004</v>
      </c>
    </row>
    <row r="434" spans="1:9" x14ac:dyDescent="0.2">
      <c r="A434" s="109" t="s">
        <v>538</v>
      </c>
      <c r="B434" s="110">
        <v>946</v>
      </c>
      <c r="C434" s="110" t="s">
        <v>78</v>
      </c>
      <c r="D434" s="110" t="s">
        <v>45</v>
      </c>
      <c r="E434" s="110" t="s">
        <v>539</v>
      </c>
      <c r="F434" s="101"/>
      <c r="G434" s="104">
        <v>228.7</v>
      </c>
      <c r="H434" s="104"/>
      <c r="I434" s="104">
        <v>228.7</v>
      </c>
    </row>
    <row r="435" spans="1:9" ht="45" x14ac:dyDescent="0.2">
      <c r="A435" s="109" t="s">
        <v>211</v>
      </c>
      <c r="B435" s="110">
        <v>946</v>
      </c>
      <c r="C435" s="110" t="s">
        <v>78</v>
      </c>
      <c r="D435" s="110" t="s">
        <v>45</v>
      </c>
      <c r="E435" s="110" t="s">
        <v>539</v>
      </c>
      <c r="F435" s="101"/>
      <c r="G435" s="104">
        <v>228.7</v>
      </c>
      <c r="H435" s="104"/>
      <c r="I435" s="104">
        <v>228.7</v>
      </c>
    </row>
    <row r="436" spans="1:9" x14ac:dyDescent="0.2">
      <c r="A436" s="109" t="s">
        <v>131</v>
      </c>
      <c r="B436" s="110">
        <v>946</v>
      </c>
      <c r="C436" s="110" t="s">
        <v>78</v>
      </c>
      <c r="D436" s="110" t="s">
        <v>45</v>
      </c>
      <c r="E436" s="110" t="s">
        <v>539</v>
      </c>
      <c r="F436" s="101"/>
      <c r="G436" s="104">
        <v>228.7</v>
      </c>
      <c r="H436" s="104"/>
      <c r="I436" s="104">
        <v>228.7</v>
      </c>
    </row>
    <row r="437" spans="1:9" ht="56.25" x14ac:dyDescent="0.2">
      <c r="A437" s="109" t="s">
        <v>123</v>
      </c>
      <c r="B437" s="110">
        <v>946</v>
      </c>
      <c r="C437" s="110" t="s">
        <v>78</v>
      </c>
      <c r="D437" s="110" t="s">
        <v>45</v>
      </c>
      <c r="E437" s="110" t="s">
        <v>539</v>
      </c>
      <c r="F437" s="101"/>
      <c r="G437" s="104">
        <v>228.7</v>
      </c>
      <c r="H437" s="104"/>
      <c r="I437" s="104">
        <v>228.7</v>
      </c>
    </row>
    <row r="438" spans="1:9" ht="24" customHeight="1" x14ac:dyDescent="0.2">
      <c r="A438" s="168" t="s">
        <v>355</v>
      </c>
      <c r="B438" s="230">
        <v>946</v>
      </c>
      <c r="C438" s="169" t="s">
        <v>78</v>
      </c>
      <c r="D438" s="169" t="s">
        <v>45</v>
      </c>
      <c r="E438" s="169" t="s">
        <v>416</v>
      </c>
      <c r="F438" s="169" t="s">
        <v>44</v>
      </c>
      <c r="G438" s="170">
        <f>G439+G443+G448</f>
        <v>34373.5</v>
      </c>
      <c r="H438" s="170">
        <f>H439+H443+H448</f>
        <v>-401.99999999999994</v>
      </c>
      <c r="I438" s="170">
        <f>I439+I443+I448</f>
        <v>33971.5</v>
      </c>
    </row>
    <row r="439" spans="1:9" ht="27.6" customHeight="1" x14ac:dyDescent="0.2">
      <c r="A439" s="172" t="s">
        <v>248</v>
      </c>
      <c r="B439" s="103">
        <v>946</v>
      </c>
      <c r="C439" s="174" t="s">
        <v>78</v>
      </c>
      <c r="D439" s="174" t="s">
        <v>45</v>
      </c>
      <c r="E439" s="174" t="s">
        <v>370</v>
      </c>
      <c r="F439" s="174"/>
      <c r="G439" s="175">
        <f>G440</f>
        <v>17652.5</v>
      </c>
      <c r="H439" s="175">
        <f t="shared" ref="H439:H441" si="93">H440</f>
        <v>-670.8</v>
      </c>
      <c r="I439" s="175">
        <f>I440</f>
        <v>16981.7</v>
      </c>
    </row>
    <row r="440" spans="1:9" ht="45" x14ac:dyDescent="0.2">
      <c r="A440" s="102" t="s">
        <v>211</v>
      </c>
      <c r="B440" s="103">
        <v>946</v>
      </c>
      <c r="C440" s="103" t="s">
        <v>78</v>
      </c>
      <c r="D440" s="103" t="s">
        <v>45</v>
      </c>
      <c r="E440" s="178" t="s">
        <v>370</v>
      </c>
      <c r="F440" s="103" t="s">
        <v>130</v>
      </c>
      <c r="G440" s="105">
        <f>G441</f>
        <v>17652.5</v>
      </c>
      <c r="H440" s="105">
        <f t="shared" si="93"/>
        <v>-670.8</v>
      </c>
      <c r="I440" s="105">
        <f>I441</f>
        <v>16981.7</v>
      </c>
    </row>
    <row r="441" spans="1:9" ht="22.5" x14ac:dyDescent="0.2">
      <c r="A441" s="102" t="s">
        <v>131</v>
      </c>
      <c r="B441" s="103">
        <v>946</v>
      </c>
      <c r="C441" s="103" t="s">
        <v>78</v>
      </c>
      <c r="D441" s="103" t="s">
        <v>45</v>
      </c>
      <c r="E441" s="178" t="s">
        <v>370</v>
      </c>
      <c r="F441" s="103" t="s">
        <v>132</v>
      </c>
      <c r="G441" s="105">
        <f>G442</f>
        <v>17652.5</v>
      </c>
      <c r="H441" s="105">
        <f t="shared" si="93"/>
        <v>-670.8</v>
      </c>
      <c r="I441" s="105">
        <f>I442</f>
        <v>16981.7</v>
      </c>
    </row>
    <row r="442" spans="1:9" ht="56.25" x14ac:dyDescent="0.2">
      <c r="A442" s="102" t="s">
        <v>123</v>
      </c>
      <c r="B442" s="103">
        <v>946</v>
      </c>
      <c r="C442" s="103" t="s">
        <v>78</v>
      </c>
      <c r="D442" s="103" t="s">
        <v>45</v>
      </c>
      <c r="E442" s="178" t="s">
        <v>370</v>
      </c>
      <c r="F442" s="103" t="s">
        <v>98</v>
      </c>
      <c r="G442" s="105">
        <v>17652.5</v>
      </c>
      <c r="H442" s="105">
        <v>-670.8</v>
      </c>
      <c r="I442" s="105">
        <v>16981.7</v>
      </c>
    </row>
    <row r="443" spans="1:9" ht="22.5" x14ac:dyDescent="0.2">
      <c r="A443" s="172" t="s">
        <v>249</v>
      </c>
      <c r="B443" s="103">
        <v>946</v>
      </c>
      <c r="C443" s="174" t="s">
        <v>78</v>
      </c>
      <c r="D443" s="174" t="s">
        <v>45</v>
      </c>
      <c r="E443" s="174" t="s">
        <v>371</v>
      </c>
      <c r="F443" s="174" t="s">
        <v>44</v>
      </c>
      <c r="G443" s="175">
        <f>G444</f>
        <v>6963.1</v>
      </c>
      <c r="H443" s="175">
        <f t="shared" ref="H443:H445" si="94">H444</f>
        <v>0</v>
      </c>
      <c r="I443" s="175">
        <f>I444</f>
        <v>6963.1</v>
      </c>
    </row>
    <row r="444" spans="1:9" ht="45" x14ac:dyDescent="0.2">
      <c r="A444" s="102" t="s">
        <v>211</v>
      </c>
      <c r="B444" s="103">
        <v>946</v>
      </c>
      <c r="C444" s="103" t="s">
        <v>78</v>
      </c>
      <c r="D444" s="103" t="s">
        <v>45</v>
      </c>
      <c r="E444" s="178" t="s">
        <v>371</v>
      </c>
      <c r="F444" s="103" t="s">
        <v>130</v>
      </c>
      <c r="G444" s="105">
        <f>G445</f>
        <v>6963.1</v>
      </c>
      <c r="H444" s="105">
        <f t="shared" si="94"/>
        <v>0</v>
      </c>
      <c r="I444" s="105">
        <f>I445</f>
        <v>6963.1</v>
      </c>
    </row>
    <row r="445" spans="1:9" ht="22.5" x14ac:dyDescent="0.2">
      <c r="A445" s="102" t="s">
        <v>131</v>
      </c>
      <c r="B445" s="103">
        <v>946</v>
      </c>
      <c r="C445" s="103" t="s">
        <v>78</v>
      </c>
      <c r="D445" s="103" t="s">
        <v>45</v>
      </c>
      <c r="E445" s="178" t="s">
        <v>371</v>
      </c>
      <c r="F445" s="103" t="s">
        <v>132</v>
      </c>
      <c r="G445" s="105">
        <f>G446</f>
        <v>6963.1</v>
      </c>
      <c r="H445" s="105">
        <f t="shared" si="94"/>
        <v>0</v>
      </c>
      <c r="I445" s="105">
        <f>I446</f>
        <v>6963.1</v>
      </c>
    </row>
    <row r="446" spans="1:9" ht="56.25" x14ac:dyDescent="0.2">
      <c r="A446" s="102" t="s">
        <v>123</v>
      </c>
      <c r="B446" s="103">
        <v>946</v>
      </c>
      <c r="C446" s="103" t="s">
        <v>78</v>
      </c>
      <c r="D446" s="103" t="s">
        <v>45</v>
      </c>
      <c r="E446" s="178" t="s">
        <v>371</v>
      </c>
      <c r="F446" s="103" t="s">
        <v>98</v>
      </c>
      <c r="G446" s="105">
        <v>6963.1</v>
      </c>
      <c r="H446" s="105"/>
      <c r="I446" s="105">
        <v>6963.1</v>
      </c>
    </row>
    <row r="447" spans="1:9" x14ac:dyDescent="0.2">
      <c r="A447" s="106" t="s">
        <v>209</v>
      </c>
      <c r="B447" s="103">
        <v>946</v>
      </c>
      <c r="C447" s="174" t="s">
        <v>60</v>
      </c>
      <c r="D447" s="107"/>
      <c r="E447" s="107"/>
      <c r="F447" s="107"/>
      <c r="G447" s="108">
        <f>G448</f>
        <v>9757.9</v>
      </c>
      <c r="H447" s="108">
        <f t="shared" ref="H447:H450" si="95">H448</f>
        <v>268.8</v>
      </c>
      <c r="I447" s="108">
        <f>I448</f>
        <v>10026.700000000001</v>
      </c>
    </row>
    <row r="448" spans="1:9" s="156" customFormat="1" ht="22.9" customHeight="1" x14ac:dyDescent="0.2">
      <c r="A448" s="172" t="s">
        <v>354</v>
      </c>
      <c r="B448" s="110">
        <v>946</v>
      </c>
      <c r="C448" s="174" t="s">
        <v>60</v>
      </c>
      <c r="D448" s="177" t="s">
        <v>47</v>
      </c>
      <c r="E448" s="174" t="s">
        <v>470</v>
      </c>
      <c r="F448" s="174" t="s">
        <v>44</v>
      </c>
      <c r="G448" s="175">
        <f>G449</f>
        <v>9757.9</v>
      </c>
      <c r="H448" s="175">
        <f t="shared" si="95"/>
        <v>268.8</v>
      </c>
      <c r="I448" s="175">
        <f>I449</f>
        <v>10026.700000000001</v>
      </c>
    </row>
    <row r="449" spans="1:9" ht="45" customHeight="1" x14ac:dyDescent="0.2">
      <c r="A449" s="109" t="s">
        <v>211</v>
      </c>
      <c r="B449" s="103">
        <v>946</v>
      </c>
      <c r="C449" s="103" t="s">
        <v>60</v>
      </c>
      <c r="D449" s="161" t="s">
        <v>47</v>
      </c>
      <c r="E449" s="178" t="s">
        <v>470</v>
      </c>
      <c r="F449" s="103" t="s">
        <v>130</v>
      </c>
      <c r="G449" s="105">
        <f>G450</f>
        <v>9757.9</v>
      </c>
      <c r="H449" s="105">
        <f t="shared" si="95"/>
        <v>268.8</v>
      </c>
      <c r="I449" s="105">
        <f>I450</f>
        <v>10026.700000000001</v>
      </c>
    </row>
    <row r="450" spans="1:9" ht="15" customHeight="1" x14ac:dyDescent="0.2">
      <c r="A450" s="102" t="s">
        <v>131</v>
      </c>
      <c r="B450" s="103">
        <v>946</v>
      </c>
      <c r="C450" s="103" t="s">
        <v>60</v>
      </c>
      <c r="D450" s="161" t="s">
        <v>47</v>
      </c>
      <c r="E450" s="178" t="s">
        <v>470</v>
      </c>
      <c r="F450" s="103" t="s">
        <v>132</v>
      </c>
      <c r="G450" s="105">
        <f>G451</f>
        <v>9757.9</v>
      </c>
      <c r="H450" s="105">
        <f t="shared" si="95"/>
        <v>268.8</v>
      </c>
      <c r="I450" s="105">
        <f>I451</f>
        <v>10026.700000000001</v>
      </c>
    </row>
    <row r="451" spans="1:9" ht="56.25" x14ac:dyDescent="0.2">
      <c r="A451" s="102" t="s">
        <v>123</v>
      </c>
      <c r="B451" s="103">
        <v>946</v>
      </c>
      <c r="C451" s="103" t="s">
        <v>60</v>
      </c>
      <c r="D451" s="161" t="s">
        <v>47</v>
      </c>
      <c r="E451" s="178" t="s">
        <v>470</v>
      </c>
      <c r="F451" s="103" t="s">
        <v>98</v>
      </c>
      <c r="G451" s="105">
        <v>9757.9</v>
      </c>
      <c r="H451" s="105">
        <v>268.8</v>
      </c>
      <c r="I451" s="105">
        <v>10026.700000000001</v>
      </c>
    </row>
    <row r="452" spans="1:9" ht="26.45" customHeight="1" x14ac:dyDescent="0.2">
      <c r="A452" s="99" t="s">
        <v>100</v>
      </c>
      <c r="B452" s="107">
        <v>946</v>
      </c>
      <c r="C452" s="101" t="s">
        <v>78</v>
      </c>
      <c r="D452" s="101" t="s">
        <v>73</v>
      </c>
      <c r="E452" s="101" t="s">
        <v>43</v>
      </c>
      <c r="F452" s="101" t="s">
        <v>44</v>
      </c>
      <c r="G452" s="100">
        <f t="shared" ref="G452" si="96">G453+G457+G466</f>
        <v>8903.7000000000007</v>
      </c>
      <c r="H452" s="100">
        <f t="shared" ref="H452:I452" si="97">H453+H457+H466</f>
        <v>3988.9</v>
      </c>
      <c r="I452" s="100">
        <f t="shared" si="97"/>
        <v>12892.599999999999</v>
      </c>
    </row>
    <row r="453" spans="1:9" ht="21" customHeight="1" x14ac:dyDescent="0.2">
      <c r="A453" s="102" t="s">
        <v>329</v>
      </c>
      <c r="B453" s="103">
        <v>946</v>
      </c>
      <c r="C453" s="103" t="s">
        <v>78</v>
      </c>
      <c r="D453" s="103" t="s">
        <v>73</v>
      </c>
      <c r="E453" s="110" t="s">
        <v>403</v>
      </c>
      <c r="F453" s="103" t="s">
        <v>44</v>
      </c>
      <c r="G453" s="105">
        <f t="shared" ref="G453:I454" si="98">G454</f>
        <v>525.79999999999995</v>
      </c>
      <c r="H453" s="105">
        <f t="shared" si="98"/>
        <v>0</v>
      </c>
      <c r="I453" s="105">
        <f t="shared" si="98"/>
        <v>525.79999999999995</v>
      </c>
    </row>
    <row r="454" spans="1:9" ht="55.9" customHeight="1" x14ac:dyDescent="0.2">
      <c r="A454" s="102" t="s">
        <v>99</v>
      </c>
      <c r="B454" s="103">
        <v>946</v>
      </c>
      <c r="C454" s="103" t="s">
        <v>78</v>
      </c>
      <c r="D454" s="103" t="s">
        <v>73</v>
      </c>
      <c r="E454" s="110" t="s">
        <v>403</v>
      </c>
      <c r="F454" s="103" t="s">
        <v>139</v>
      </c>
      <c r="G454" s="105">
        <f t="shared" si="98"/>
        <v>525.79999999999995</v>
      </c>
      <c r="H454" s="105">
        <f t="shared" si="98"/>
        <v>0</v>
      </c>
      <c r="I454" s="105">
        <f t="shared" si="98"/>
        <v>525.79999999999995</v>
      </c>
    </row>
    <row r="455" spans="1:9" ht="22.5" x14ac:dyDescent="0.2">
      <c r="A455" s="102" t="s">
        <v>140</v>
      </c>
      <c r="B455" s="103">
        <v>946</v>
      </c>
      <c r="C455" s="103" t="s">
        <v>78</v>
      </c>
      <c r="D455" s="103" t="s">
        <v>73</v>
      </c>
      <c r="E455" s="110" t="s">
        <v>403</v>
      </c>
      <c r="F455" s="103" t="s">
        <v>141</v>
      </c>
      <c r="G455" s="105">
        <v>525.79999999999995</v>
      </c>
      <c r="H455" s="105"/>
      <c r="I455" s="105">
        <v>525.79999999999995</v>
      </c>
    </row>
    <row r="456" spans="1:9" ht="67.5" x14ac:dyDescent="0.2">
      <c r="A456" s="109" t="s">
        <v>129</v>
      </c>
      <c r="B456" s="103">
        <v>946</v>
      </c>
      <c r="C456" s="103" t="s">
        <v>78</v>
      </c>
      <c r="D456" s="103" t="s">
        <v>73</v>
      </c>
      <c r="E456" s="110" t="s">
        <v>404</v>
      </c>
      <c r="F456" s="103"/>
      <c r="G456" s="105">
        <f>G457</f>
        <v>8177.9000000000005</v>
      </c>
      <c r="H456" s="105">
        <f>H457</f>
        <v>3988.9</v>
      </c>
      <c r="I456" s="105">
        <f>I457</f>
        <v>12166.8</v>
      </c>
    </row>
    <row r="457" spans="1:9" ht="24" customHeight="1" x14ac:dyDescent="0.2">
      <c r="A457" s="102" t="s">
        <v>128</v>
      </c>
      <c r="B457" s="103">
        <v>946</v>
      </c>
      <c r="C457" s="103" t="s">
        <v>78</v>
      </c>
      <c r="D457" s="103" t="s">
        <v>73</v>
      </c>
      <c r="E457" s="110" t="s">
        <v>404</v>
      </c>
      <c r="F457" s="103"/>
      <c r="G457" s="105">
        <f>G458+G460+G464</f>
        <v>8177.9000000000005</v>
      </c>
      <c r="H457" s="105">
        <f>H458+H460+H464</f>
        <v>3988.9</v>
      </c>
      <c r="I457" s="105">
        <f>I458+I460+I464</f>
        <v>12166.8</v>
      </c>
    </row>
    <row r="458" spans="1:9" ht="54" customHeight="1" x14ac:dyDescent="0.2">
      <c r="A458" s="102" t="s">
        <v>99</v>
      </c>
      <c r="B458" s="103">
        <v>946</v>
      </c>
      <c r="C458" s="103" t="s">
        <v>78</v>
      </c>
      <c r="D458" s="103" t="s">
        <v>73</v>
      </c>
      <c r="E458" s="110" t="s">
        <v>404</v>
      </c>
      <c r="F458" s="103">
        <v>100</v>
      </c>
      <c r="G458" s="105">
        <f>G459</f>
        <v>8054.6</v>
      </c>
      <c r="H458" s="105">
        <f>H459</f>
        <v>3988.9</v>
      </c>
      <c r="I458" s="105">
        <f>I459</f>
        <v>12043.5</v>
      </c>
    </row>
    <row r="459" spans="1:9" ht="24.6" customHeight="1" x14ac:dyDescent="0.2">
      <c r="A459" s="102" t="s">
        <v>316</v>
      </c>
      <c r="B459" s="103">
        <v>946</v>
      </c>
      <c r="C459" s="103" t="s">
        <v>78</v>
      </c>
      <c r="D459" s="103" t="s">
        <v>73</v>
      </c>
      <c r="E459" s="110" t="s">
        <v>404</v>
      </c>
      <c r="F459" s="103">
        <v>110</v>
      </c>
      <c r="G459" s="105">
        <v>8054.6</v>
      </c>
      <c r="H459" s="105">
        <v>3988.9</v>
      </c>
      <c r="I459" s="105">
        <v>12043.5</v>
      </c>
    </row>
    <row r="460" spans="1:9" ht="25.15" customHeight="1" x14ac:dyDescent="0.2">
      <c r="A460" s="102" t="s">
        <v>133</v>
      </c>
      <c r="B460" s="103">
        <v>946</v>
      </c>
      <c r="C460" s="103" t="s">
        <v>78</v>
      </c>
      <c r="D460" s="103" t="s">
        <v>73</v>
      </c>
      <c r="E460" s="110" t="s">
        <v>404</v>
      </c>
      <c r="F460" s="103">
        <v>200</v>
      </c>
      <c r="G460" s="105">
        <f>G461</f>
        <v>120</v>
      </c>
      <c r="H460" s="105">
        <f>H461</f>
        <v>-1</v>
      </c>
      <c r="I460" s="105">
        <f>I461</f>
        <v>119</v>
      </c>
    </row>
    <row r="461" spans="1:9" ht="23.45" customHeight="1" x14ac:dyDescent="0.2">
      <c r="A461" s="102" t="s">
        <v>185</v>
      </c>
      <c r="B461" s="103">
        <v>946</v>
      </c>
      <c r="C461" s="103" t="s">
        <v>78</v>
      </c>
      <c r="D461" s="103" t="s">
        <v>73</v>
      </c>
      <c r="E461" s="110" t="s">
        <v>404</v>
      </c>
      <c r="F461" s="103">
        <v>240</v>
      </c>
      <c r="G461" s="105">
        <f>G462+G463</f>
        <v>120</v>
      </c>
      <c r="H461" s="105">
        <f>H462+H463</f>
        <v>-1</v>
      </c>
      <c r="I461" s="105">
        <f>I462+I463</f>
        <v>119</v>
      </c>
    </row>
    <row r="462" spans="1:9" ht="25.15" customHeight="1" x14ac:dyDescent="0.2">
      <c r="A462" s="102" t="s">
        <v>186</v>
      </c>
      <c r="B462" s="103">
        <v>946</v>
      </c>
      <c r="C462" s="103" t="s">
        <v>78</v>
      </c>
      <c r="D462" s="103" t="s">
        <v>73</v>
      </c>
      <c r="E462" s="110" t="s">
        <v>404</v>
      </c>
      <c r="F462" s="103">
        <v>242</v>
      </c>
      <c r="G462" s="105">
        <v>70</v>
      </c>
      <c r="H462" s="105"/>
      <c r="I462" s="105">
        <v>70</v>
      </c>
    </row>
    <row r="463" spans="1:9" ht="22.5" x14ac:dyDescent="0.2">
      <c r="A463" s="102" t="s">
        <v>187</v>
      </c>
      <c r="B463" s="103">
        <v>946</v>
      </c>
      <c r="C463" s="103" t="s">
        <v>78</v>
      </c>
      <c r="D463" s="103" t="s">
        <v>73</v>
      </c>
      <c r="E463" s="110" t="s">
        <v>404</v>
      </c>
      <c r="F463" s="103">
        <v>244</v>
      </c>
      <c r="G463" s="105">
        <v>50</v>
      </c>
      <c r="H463" s="105">
        <v>-1</v>
      </c>
      <c r="I463" s="105">
        <v>49</v>
      </c>
    </row>
    <row r="464" spans="1:9" ht="14.45" customHeight="1" x14ac:dyDescent="0.2">
      <c r="A464" s="102" t="s">
        <v>142</v>
      </c>
      <c r="B464" s="103">
        <v>946</v>
      </c>
      <c r="C464" s="103" t="s">
        <v>78</v>
      </c>
      <c r="D464" s="103" t="s">
        <v>73</v>
      </c>
      <c r="E464" s="110" t="s">
        <v>404</v>
      </c>
      <c r="F464" s="103">
        <v>800</v>
      </c>
      <c r="G464" s="105">
        <f>G465</f>
        <v>3.3</v>
      </c>
      <c r="H464" s="105">
        <f>H465</f>
        <v>1</v>
      </c>
      <c r="I464" s="105">
        <f>I465</f>
        <v>4.3</v>
      </c>
    </row>
    <row r="465" spans="1:9" ht="33.75" x14ac:dyDescent="0.2">
      <c r="A465" s="102" t="s">
        <v>188</v>
      </c>
      <c r="B465" s="103">
        <v>946</v>
      </c>
      <c r="C465" s="103" t="s">
        <v>78</v>
      </c>
      <c r="D465" s="103" t="s">
        <v>73</v>
      </c>
      <c r="E465" s="110" t="s">
        <v>404</v>
      </c>
      <c r="F465" s="103">
        <v>850</v>
      </c>
      <c r="G465" s="105">
        <v>3.3</v>
      </c>
      <c r="H465" s="105">
        <v>1</v>
      </c>
      <c r="I465" s="105">
        <v>4.3</v>
      </c>
    </row>
    <row r="466" spans="1:9" ht="19.149999999999999" customHeight="1" x14ac:dyDescent="0.2">
      <c r="A466" s="99" t="s">
        <v>545</v>
      </c>
      <c r="B466" s="103">
        <v>946</v>
      </c>
      <c r="C466" s="107" t="s">
        <v>78</v>
      </c>
      <c r="D466" s="101" t="s">
        <v>73</v>
      </c>
      <c r="E466" s="107" t="s">
        <v>372</v>
      </c>
      <c r="F466" s="107"/>
      <c r="G466" s="108">
        <f>G467</f>
        <v>200</v>
      </c>
      <c r="H466" s="108">
        <f t="shared" ref="H466:H468" si="99">H467</f>
        <v>0</v>
      </c>
      <c r="I466" s="108">
        <f>I467</f>
        <v>200</v>
      </c>
    </row>
    <row r="467" spans="1:9" ht="24.6" customHeight="1" x14ac:dyDescent="0.2">
      <c r="A467" s="109" t="s">
        <v>459</v>
      </c>
      <c r="B467" s="103">
        <v>946</v>
      </c>
      <c r="C467" s="103" t="s">
        <v>78</v>
      </c>
      <c r="D467" s="103" t="s">
        <v>73</v>
      </c>
      <c r="E467" s="110" t="s">
        <v>372</v>
      </c>
      <c r="F467" s="103">
        <v>200</v>
      </c>
      <c r="G467" s="105">
        <f>G468</f>
        <v>200</v>
      </c>
      <c r="H467" s="105">
        <f t="shared" si="99"/>
        <v>0</v>
      </c>
      <c r="I467" s="105">
        <f>I468</f>
        <v>200</v>
      </c>
    </row>
    <row r="468" spans="1:9" ht="26.45" customHeight="1" x14ac:dyDescent="0.2">
      <c r="A468" s="109" t="s">
        <v>460</v>
      </c>
      <c r="B468" s="103">
        <v>946</v>
      </c>
      <c r="C468" s="103" t="s">
        <v>78</v>
      </c>
      <c r="D468" s="103" t="s">
        <v>73</v>
      </c>
      <c r="E468" s="110" t="s">
        <v>372</v>
      </c>
      <c r="F468" s="103">
        <v>240</v>
      </c>
      <c r="G468" s="105">
        <f>G469</f>
        <v>200</v>
      </c>
      <c r="H468" s="105">
        <f t="shared" si="99"/>
        <v>0</v>
      </c>
      <c r="I468" s="105">
        <f>I469</f>
        <v>200</v>
      </c>
    </row>
    <row r="469" spans="1:9" ht="29.45" customHeight="1" x14ac:dyDescent="0.2">
      <c r="A469" s="109" t="s">
        <v>461</v>
      </c>
      <c r="B469" s="103">
        <v>946</v>
      </c>
      <c r="C469" s="103" t="s">
        <v>78</v>
      </c>
      <c r="D469" s="103" t="s">
        <v>73</v>
      </c>
      <c r="E469" s="110" t="s">
        <v>372</v>
      </c>
      <c r="F469" s="103">
        <v>244</v>
      </c>
      <c r="G469" s="105">
        <v>200</v>
      </c>
      <c r="H469" s="105"/>
      <c r="I469" s="105">
        <v>200</v>
      </c>
    </row>
  </sheetData>
  <mergeCells count="15">
    <mergeCell ref="C1:I1"/>
    <mergeCell ref="C2:I2"/>
    <mergeCell ref="B11:B12"/>
    <mergeCell ref="I11:I12"/>
    <mergeCell ref="C11:C12"/>
    <mergeCell ref="A4:I4"/>
    <mergeCell ref="D11:D12"/>
    <mergeCell ref="E11:E12"/>
    <mergeCell ref="F11:F12"/>
    <mergeCell ref="G11:G12"/>
    <mergeCell ref="H11:H12"/>
    <mergeCell ref="A8:I8"/>
    <mergeCell ref="A9:I9"/>
    <mergeCell ref="A11:A12"/>
    <mergeCell ref="A5:I5"/>
  </mergeCells>
  <pageMargins left="0.70866141732283472" right="0" top="0.19" bottom="0.17" header="0" footer="0"/>
  <pageSetup paperSize="9" scale="95" orientation="portrait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13"/>
  <sheetViews>
    <sheetView zoomScaleNormal="100" zoomScaleSheetLayoutView="100" workbookViewId="0">
      <selection activeCell="B16" sqref="B16"/>
    </sheetView>
  </sheetViews>
  <sheetFormatPr defaultColWidth="9.140625" defaultRowHeight="15" x14ac:dyDescent="0.25"/>
  <cols>
    <col min="1" max="1" width="78.28515625" style="54" customWidth="1"/>
    <col min="2" max="2" width="12" style="55" customWidth="1"/>
    <col min="3" max="3" width="14.42578125" style="55" customWidth="1"/>
    <col min="4" max="16384" width="9.140625" style="53"/>
  </cols>
  <sheetData>
    <row r="2" spans="1:5" ht="12.75" customHeight="1" x14ac:dyDescent="0.25">
      <c r="A2" s="282" t="s">
        <v>34</v>
      </c>
      <c r="B2" s="282"/>
      <c r="C2" s="282"/>
    </row>
    <row r="3" spans="1:5" ht="12.75" customHeight="1" x14ac:dyDescent="0.25">
      <c r="A3" s="282" t="s">
        <v>331</v>
      </c>
      <c r="B3" s="282"/>
      <c r="C3" s="282"/>
    </row>
    <row r="4" spans="1:5" ht="12.75" customHeight="1" x14ac:dyDescent="0.25">
      <c r="A4" s="282" t="s">
        <v>149</v>
      </c>
      <c r="B4" s="282"/>
      <c r="C4" s="282"/>
    </row>
    <row r="5" spans="1:5" ht="12.75" customHeight="1" x14ac:dyDescent="0.25">
      <c r="A5" s="282" t="s">
        <v>126</v>
      </c>
      <c r="B5" s="282"/>
      <c r="C5" s="282"/>
    </row>
    <row r="7" spans="1:5" x14ac:dyDescent="0.25">
      <c r="A7" s="281" t="s">
        <v>127</v>
      </c>
      <c r="B7" s="281"/>
      <c r="C7" s="281"/>
    </row>
    <row r="8" spans="1:5" x14ac:dyDescent="0.25">
      <c r="A8" s="281" t="s">
        <v>150</v>
      </c>
      <c r="B8" s="281"/>
      <c r="C8" s="281"/>
    </row>
    <row r="9" spans="1:5" x14ac:dyDescent="0.25">
      <c r="C9" s="56" t="s">
        <v>35</v>
      </c>
    </row>
    <row r="10" spans="1:5" ht="33.75" customHeight="1" x14ac:dyDescent="0.25">
      <c r="A10" s="89" t="s">
        <v>71</v>
      </c>
      <c r="B10" s="90" t="s">
        <v>39</v>
      </c>
      <c r="C10" s="90" t="s">
        <v>87</v>
      </c>
    </row>
    <row r="11" spans="1:5" ht="17.25" customHeight="1" x14ac:dyDescent="0.25">
      <c r="A11" s="57" t="s">
        <v>41</v>
      </c>
      <c r="C11" s="58">
        <f>C12+C13+C14+C15+C16+C17+C18</f>
        <v>216036.8</v>
      </c>
    </row>
    <row r="12" spans="1:5" x14ac:dyDescent="0.25">
      <c r="A12" s="91" t="s">
        <v>250</v>
      </c>
      <c r="B12" s="92" t="s">
        <v>116</v>
      </c>
      <c r="C12" s="93">
        <v>215</v>
      </c>
    </row>
    <row r="13" spans="1:5" ht="30" x14ac:dyDescent="0.25">
      <c r="A13" s="91" t="s">
        <v>251</v>
      </c>
      <c r="B13" s="92" t="s">
        <v>117</v>
      </c>
      <c r="C13" s="93">
        <v>741.7</v>
      </c>
    </row>
    <row r="14" spans="1:5" s="59" customFormat="1" ht="30" x14ac:dyDescent="0.25">
      <c r="A14" s="91" t="s">
        <v>252</v>
      </c>
      <c r="B14" s="92" t="s">
        <v>118</v>
      </c>
      <c r="C14" s="94">
        <v>300</v>
      </c>
      <c r="E14" s="55"/>
    </row>
    <row r="15" spans="1:5" s="55" customFormat="1" x14ac:dyDescent="0.25">
      <c r="A15" s="91" t="s">
        <v>253</v>
      </c>
      <c r="B15" s="92" t="s">
        <v>119</v>
      </c>
      <c r="C15" s="94">
        <v>198506.3</v>
      </c>
    </row>
    <row r="16" spans="1:5" s="55" customFormat="1" ht="35.25" customHeight="1" x14ac:dyDescent="0.25">
      <c r="A16" s="91" t="s">
        <v>254</v>
      </c>
      <c r="B16" s="92" t="s">
        <v>120</v>
      </c>
      <c r="C16" s="94">
        <v>15498.8</v>
      </c>
    </row>
    <row r="17" spans="1:5" s="59" customFormat="1" ht="38.25" customHeight="1" x14ac:dyDescent="0.25">
      <c r="A17" s="91" t="s">
        <v>255</v>
      </c>
      <c r="B17" s="92" t="s">
        <v>121</v>
      </c>
      <c r="C17" s="94">
        <v>575</v>
      </c>
      <c r="E17" s="55"/>
    </row>
    <row r="18" spans="1:5" s="59" customFormat="1" ht="45" x14ac:dyDescent="0.25">
      <c r="A18" s="91" t="s">
        <v>256</v>
      </c>
      <c r="B18" s="92" t="s">
        <v>122</v>
      </c>
      <c r="C18" s="94">
        <v>200</v>
      </c>
      <c r="E18" s="55"/>
    </row>
    <row r="19" spans="1:5" s="55" customFormat="1" ht="12.75" customHeight="1" x14ac:dyDescent="0.25">
      <c r="A19" s="61"/>
      <c r="B19" s="62"/>
      <c r="C19" s="60"/>
    </row>
    <row r="20" spans="1:5" s="55" customFormat="1" ht="25.5" customHeight="1" x14ac:dyDescent="0.25">
      <c r="A20" s="61"/>
      <c r="B20" s="62"/>
      <c r="C20" s="60"/>
    </row>
    <row r="21" spans="1:5" s="55" customFormat="1" ht="12.75" customHeight="1" x14ac:dyDescent="0.25">
      <c r="A21" s="61"/>
      <c r="B21" s="62"/>
      <c r="C21" s="60"/>
    </row>
    <row r="22" spans="1:5" s="55" customFormat="1" ht="12.75" customHeight="1" x14ac:dyDescent="0.25">
      <c r="A22" s="61"/>
      <c r="B22" s="62"/>
      <c r="C22" s="60"/>
    </row>
    <row r="23" spans="1:5" s="55" customFormat="1" ht="38.25" customHeight="1" x14ac:dyDescent="0.25">
      <c r="A23" s="61"/>
      <c r="B23" s="62"/>
      <c r="C23" s="60"/>
    </row>
    <row r="24" spans="1:5" s="55" customFormat="1" ht="12.75" customHeight="1" x14ac:dyDescent="0.25">
      <c r="A24" s="61"/>
      <c r="B24" s="62"/>
      <c r="C24" s="60"/>
    </row>
    <row r="25" spans="1:5" s="55" customFormat="1" ht="38.25" customHeight="1" x14ac:dyDescent="0.25">
      <c r="A25" s="61"/>
      <c r="B25" s="62"/>
      <c r="C25" s="60"/>
    </row>
    <row r="26" spans="1:5" s="55" customFormat="1" ht="12.75" customHeight="1" x14ac:dyDescent="0.25">
      <c r="A26" s="61"/>
      <c r="B26" s="62"/>
      <c r="C26" s="60"/>
    </row>
    <row r="27" spans="1:5" s="55" customFormat="1" ht="12.75" customHeight="1" x14ac:dyDescent="0.25">
      <c r="A27" s="61"/>
      <c r="B27" s="62"/>
      <c r="C27" s="60"/>
    </row>
    <row r="28" spans="1:5" s="55" customFormat="1" ht="25.5" customHeight="1" x14ac:dyDescent="0.25">
      <c r="A28" s="61"/>
      <c r="B28" s="62"/>
      <c r="C28" s="60"/>
    </row>
    <row r="29" spans="1:5" s="55" customFormat="1" ht="25.5" customHeight="1" x14ac:dyDescent="0.25">
      <c r="A29" s="61"/>
      <c r="B29" s="62"/>
      <c r="C29" s="60"/>
    </row>
    <row r="30" spans="1:5" s="55" customFormat="1" ht="12.75" customHeight="1" x14ac:dyDescent="0.25">
      <c r="A30" s="61"/>
      <c r="B30" s="62"/>
      <c r="C30" s="60"/>
    </row>
    <row r="31" spans="1:5" s="55" customFormat="1" ht="12.75" customHeight="1" x14ac:dyDescent="0.25">
      <c r="A31" s="61"/>
      <c r="B31" s="62"/>
      <c r="C31" s="60"/>
    </row>
    <row r="32" spans="1:5" s="55" customFormat="1" ht="25.5" customHeight="1" x14ac:dyDescent="0.25">
      <c r="A32" s="61"/>
      <c r="B32" s="62"/>
      <c r="C32" s="60"/>
    </row>
    <row r="33" spans="1:3" s="55" customFormat="1" ht="25.5" customHeight="1" x14ac:dyDescent="0.25">
      <c r="A33" s="61"/>
      <c r="B33" s="62"/>
      <c r="C33" s="60"/>
    </row>
    <row r="34" spans="1:3" s="55" customFormat="1" ht="12.75" customHeight="1" x14ac:dyDescent="0.25">
      <c r="A34" s="61"/>
      <c r="B34" s="62"/>
      <c r="C34" s="60"/>
    </row>
    <row r="35" spans="1:3" s="55" customFormat="1" ht="12.75" customHeight="1" x14ac:dyDescent="0.25">
      <c r="A35" s="61"/>
      <c r="B35" s="62"/>
      <c r="C35" s="60"/>
    </row>
    <row r="36" spans="1:3" s="55" customFormat="1" ht="12.75" customHeight="1" x14ac:dyDescent="0.25">
      <c r="A36" s="61"/>
      <c r="B36" s="62"/>
      <c r="C36" s="60"/>
    </row>
    <row r="37" spans="1:3" s="55" customFormat="1" ht="51" customHeight="1" x14ac:dyDescent="0.25">
      <c r="A37" s="61"/>
      <c r="B37" s="62"/>
      <c r="C37" s="60"/>
    </row>
    <row r="38" spans="1:3" s="55" customFormat="1" ht="38.25" customHeight="1" x14ac:dyDescent="0.25">
      <c r="A38" s="61"/>
      <c r="B38" s="62"/>
      <c r="C38" s="60"/>
    </row>
    <row r="39" spans="1:3" s="55" customFormat="1" ht="12.75" customHeight="1" x14ac:dyDescent="0.25">
      <c r="A39" s="61"/>
      <c r="B39" s="62"/>
      <c r="C39" s="60"/>
    </row>
    <row r="40" spans="1:3" s="55" customFormat="1" ht="12.75" customHeight="1" x14ac:dyDescent="0.25">
      <c r="A40" s="61"/>
      <c r="B40" s="62"/>
      <c r="C40" s="60"/>
    </row>
    <row r="41" spans="1:3" s="55" customFormat="1" ht="12.75" customHeight="1" x14ac:dyDescent="0.25">
      <c r="A41" s="61"/>
      <c r="B41" s="62"/>
      <c r="C41" s="60"/>
    </row>
    <row r="42" spans="1:3" s="55" customFormat="1" ht="25.5" customHeight="1" x14ac:dyDescent="0.25">
      <c r="A42" s="61"/>
      <c r="B42" s="62"/>
      <c r="C42" s="60"/>
    </row>
    <row r="43" spans="1:3" s="55" customFormat="1" ht="25.5" customHeight="1" x14ac:dyDescent="0.25">
      <c r="A43" s="61"/>
      <c r="B43" s="62"/>
      <c r="C43" s="60"/>
    </row>
    <row r="44" spans="1:3" s="55" customFormat="1" ht="12.75" customHeight="1" x14ac:dyDescent="0.25">
      <c r="A44" s="61"/>
      <c r="B44" s="62"/>
      <c r="C44" s="60"/>
    </row>
    <row r="45" spans="1:3" s="55" customFormat="1" ht="12.75" customHeight="1" x14ac:dyDescent="0.25">
      <c r="A45" s="61"/>
      <c r="B45" s="62"/>
      <c r="C45" s="60"/>
    </row>
    <row r="46" spans="1:3" s="55" customFormat="1" ht="25.5" customHeight="1" x14ac:dyDescent="0.25">
      <c r="A46" s="61"/>
      <c r="B46" s="62"/>
      <c r="C46" s="60"/>
    </row>
    <row r="47" spans="1:3" s="55" customFormat="1" ht="12.75" customHeight="1" x14ac:dyDescent="0.25">
      <c r="A47" s="61"/>
      <c r="B47" s="62"/>
      <c r="C47" s="60"/>
    </row>
    <row r="48" spans="1:3" s="55" customFormat="1" ht="38.25" customHeight="1" x14ac:dyDescent="0.25">
      <c r="A48" s="61"/>
      <c r="B48" s="62"/>
      <c r="C48" s="60"/>
    </row>
    <row r="49" spans="1:3" s="55" customFormat="1" ht="63.75" customHeight="1" x14ac:dyDescent="0.25">
      <c r="A49" s="61"/>
      <c r="B49" s="62"/>
      <c r="C49" s="60"/>
    </row>
    <row r="50" spans="1:3" s="55" customFormat="1" ht="12.75" customHeight="1" x14ac:dyDescent="0.25">
      <c r="A50" s="61"/>
      <c r="B50" s="62"/>
      <c r="C50" s="60"/>
    </row>
    <row r="51" spans="1:3" s="55" customFormat="1" ht="25.5" customHeight="1" x14ac:dyDescent="0.25">
      <c r="A51" s="61"/>
      <c r="B51" s="62"/>
      <c r="C51" s="60"/>
    </row>
    <row r="52" spans="1:3" s="55" customFormat="1" ht="25.5" customHeight="1" x14ac:dyDescent="0.25">
      <c r="A52" s="61"/>
      <c r="B52" s="62"/>
      <c r="C52" s="60"/>
    </row>
    <row r="53" spans="1:3" s="55" customFormat="1" ht="25.5" customHeight="1" x14ac:dyDescent="0.25">
      <c r="A53" s="61"/>
      <c r="B53" s="62"/>
      <c r="C53" s="60"/>
    </row>
    <row r="54" spans="1:3" s="55" customFormat="1" ht="25.5" customHeight="1" x14ac:dyDescent="0.25">
      <c r="A54" s="61"/>
      <c r="B54" s="62"/>
      <c r="C54" s="60"/>
    </row>
    <row r="55" spans="1:3" s="55" customFormat="1" ht="25.5" customHeight="1" x14ac:dyDescent="0.25">
      <c r="A55" s="61"/>
      <c r="B55" s="62"/>
      <c r="C55" s="60"/>
    </row>
    <row r="56" spans="1:3" s="55" customFormat="1" ht="25.5" customHeight="1" x14ac:dyDescent="0.25">
      <c r="A56" s="61"/>
      <c r="B56" s="62"/>
      <c r="C56" s="60"/>
    </row>
    <row r="57" spans="1:3" ht="25.5" customHeight="1" x14ac:dyDescent="0.25">
      <c r="A57" s="61"/>
      <c r="B57" s="62"/>
      <c r="C57" s="60"/>
    </row>
    <row r="58" spans="1:3" ht="25.5" customHeight="1" x14ac:dyDescent="0.25">
      <c r="A58" s="61"/>
      <c r="B58" s="62"/>
      <c r="C58" s="60"/>
    </row>
    <row r="59" spans="1:3" ht="25.5" customHeight="1" x14ac:dyDescent="0.25">
      <c r="A59" s="61"/>
      <c r="B59" s="62"/>
      <c r="C59" s="60"/>
    </row>
    <row r="60" spans="1:3" ht="12.75" customHeight="1" x14ac:dyDescent="0.25">
      <c r="A60" s="61"/>
      <c r="B60" s="62"/>
      <c r="C60" s="60"/>
    </row>
    <row r="61" spans="1:3" ht="12.75" customHeight="1" x14ac:dyDescent="0.25">
      <c r="A61" s="61"/>
      <c r="B61" s="62"/>
      <c r="C61" s="60"/>
    </row>
    <row r="62" spans="1:3" ht="51" customHeight="1" x14ac:dyDescent="0.25">
      <c r="A62" s="61"/>
      <c r="B62" s="62"/>
      <c r="C62" s="60"/>
    </row>
    <row r="63" spans="1:3" ht="12.75" customHeight="1" x14ac:dyDescent="0.25">
      <c r="A63" s="61"/>
      <c r="B63" s="62"/>
      <c r="C63" s="60"/>
    </row>
    <row r="64" spans="1:3" ht="51" customHeight="1" x14ac:dyDescent="0.25">
      <c r="A64" s="61"/>
      <c r="B64" s="62"/>
      <c r="C64" s="60"/>
    </row>
    <row r="65" spans="1:3" ht="12.75" customHeight="1" x14ac:dyDescent="0.25">
      <c r="A65" s="61"/>
      <c r="B65" s="62"/>
      <c r="C65" s="60"/>
    </row>
    <row r="66" spans="1:3" ht="25.5" customHeight="1" x14ac:dyDescent="0.25">
      <c r="A66" s="61"/>
      <c r="B66" s="62"/>
      <c r="C66" s="60"/>
    </row>
    <row r="67" spans="1:3" ht="25.5" customHeight="1" x14ac:dyDescent="0.25">
      <c r="A67" s="61"/>
      <c r="B67" s="62"/>
      <c r="C67" s="60"/>
    </row>
    <row r="68" spans="1:3" ht="51" customHeight="1" x14ac:dyDescent="0.25">
      <c r="A68" s="61"/>
      <c r="B68" s="62"/>
      <c r="C68" s="60"/>
    </row>
    <row r="69" spans="1:3" ht="12.75" customHeight="1" x14ac:dyDescent="0.25">
      <c r="A69" s="61"/>
      <c r="B69" s="62"/>
      <c r="C69" s="60"/>
    </row>
    <row r="70" spans="1:3" ht="12.75" customHeight="1" x14ac:dyDescent="0.25">
      <c r="A70" s="61"/>
      <c r="B70" s="62"/>
      <c r="C70" s="60"/>
    </row>
    <row r="71" spans="1:3" ht="25.5" customHeight="1" x14ac:dyDescent="0.25">
      <c r="A71" s="61"/>
      <c r="B71" s="62"/>
      <c r="C71" s="60"/>
    </row>
    <row r="72" spans="1:3" ht="25.5" customHeight="1" x14ac:dyDescent="0.25">
      <c r="A72" s="61"/>
      <c r="B72" s="62"/>
      <c r="C72" s="60"/>
    </row>
    <row r="73" spans="1:3" ht="12.75" customHeight="1" x14ac:dyDescent="0.25">
      <c r="A73" s="61"/>
      <c r="B73" s="62"/>
      <c r="C73" s="60"/>
    </row>
    <row r="74" spans="1:3" ht="12.75" customHeight="1" x14ac:dyDescent="0.25">
      <c r="A74" s="61"/>
      <c r="B74" s="62"/>
      <c r="C74" s="60"/>
    </row>
    <row r="75" spans="1:3" ht="25.5" customHeight="1" x14ac:dyDescent="0.25">
      <c r="A75" s="61"/>
      <c r="B75" s="62"/>
      <c r="C75" s="60"/>
    </row>
    <row r="76" spans="1:3" ht="63.75" customHeight="1" x14ac:dyDescent="0.25">
      <c r="A76" s="61"/>
      <c r="B76" s="62"/>
      <c r="C76" s="60"/>
    </row>
    <row r="77" spans="1:3" ht="12.75" customHeight="1" x14ac:dyDescent="0.25">
      <c r="A77" s="61"/>
      <c r="B77" s="62"/>
      <c r="C77" s="60"/>
    </row>
    <row r="78" spans="1:3" ht="12.75" customHeight="1" x14ac:dyDescent="0.25">
      <c r="A78" s="61"/>
      <c r="B78" s="62"/>
      <c r="C78" s="60"/>
    </row>
    <row r="79" spans="1:3" ht="51" customHeight="1" x14ac:dyDescent="0.25">
      <c r="A79" s="61"/>
      <c r="B79" s="62"/>
      <c r="C79" s="60"/>
    </row>
    <row r="80" spans="1:3" ht="12.75" customHeight="1" x14ac:dyDescent="0.25">
      <c r="A80" s="61"/>
      <c r="B80" s="62"/>
      <c r="C80" s="60"/>
    </row>
    <row r="81" spans="1:3" ht="25.5" customHeight="1" x14ac:dyDescent="0.25">
      <c r="A81" s="61"/>
      <c r="B81" s="62"/>
      <c r="C81" s="60"/>
    </row>
    <row r="82" spans="1:3" ht="12.75" customHeight="1" x14ac:dyDescent="0.25">
      <c r="A82" s="61"/>
      <c r="B82" s="62"/>
      <c r="C82" s="60"/>
    </row>
    <row r="83" spans="1:3" ht="25.5" customHeight="1" x14ac:dyDescent="0.25">
      <c r="A83" s="61"/>
      <c r="B83" s="62"/>
      <c r="C83" s="60"/>
    </row>
    <row r="84" spans="1:3" ht="12.75" customHeight="1" x14ac:dyDescent="0.25">
      <c r="A84" s="61"/>
      <c r="B84" s="62"/>
      <c r="C84" s="60"/>
    </row>
    <row r="85" spans="1:3" ht="12.75" customHeight="1" x14ac:dyDescent="0.25">
      <c r="A85" s="61"/>
      <c r="B85" s="62"/>
      <c r="C85" s="60"/>
    </row>
    <row r="86" spans="1:3" ht="12.75" customHeight="1" x14ac:dyDescent="0.25">
      <c r="A86" s="61"/>
      <c r="B86" s="62"/>
      <c r="C86" s="60"/>
    </row>
    <row r="87" spans="1:3" ht="51" customHeight="1" x14ac:dyDescent="0.25">
      <c r="A87" s="61"/>
      <c r="B87" s="62"/>
      <c r="C87" s="60"/>
    </row>
    <row r="88" spans="1:3" ht="12.75" customHeight="1" x14ac:dyDescent="0.25">
      <c r="A88" s="61"/>
      <c r="B88" s="62"/>
      <c r="C88" s="60"/>
    </row>
    <row r="89" spans="1:3" ht="25.5" customHeight="1" x14ac:dyDescent="0.25">
      <c r="A89" s="61"/>
      <c r="B89" s="62"/>
      <c r="C89" s="60"/>
    </row>
    <row r="90" spans="1:3" ht="12.75" customHeight="1" x14ac:dyDescent="0.25">
      <c r="A90" s="61"/>
      <c r="B90" s="62"/>
      <c r="C90" s="60"/>
    </row>
    <row r="91" spans="1:3" ht="12.75" customHeight="1" x14ac:dyDescent="0.25">
      <c r="A91" s="61"/>
      <c r="B91" s="62"/>
      <c r="C91" s="60"/>
    </row>
    <row r="92" spans="1:3" ht="12.75" customHeight="1" x14ac:dyDescent="0.25">
      <c r="A92" s="61"/>
      <c r="B92" s="62"/>
      <c r="C92" s="60"/>
    </row>
    <row r="93" spans="1:3" ht="51" customHeight="1" x14ac:dyDescent="0.25">
      <c r="A93" s="61"/>
      <c r="B93" s="62"/>
      <c r="C93" s="60"/>
    </row>
    <row r="94" spans="1:3" ht="12.75" customHeight="1" x14ac:dyDescent="0.25">
      <c r="A94" s="61"/>
      <c r="B94" s="62"/>
      <c r="C94" s="60"/>
    </row>
    <row r="95" spans="1:3" ht="25.5" customHeight="1" x14ac:dyDescent="0.25">
      <c r="A95" s="61"/>
      <c r="B95" s="62"/>
      <c r="C95" s="60"/>
    </row>
    <row r="96" spans="1:3" ht="12.75" customHeight="1" x14ac:dyDescent="0.25">
      <c r="A96" s="61"/>
      <c r="B96" s="62"/>
      <c r="C96" s="60"/>
    </row>
    <row r="97" spans="1:3" ht="12.75" customHeight="1" x14ac:dyDescent="0.25">
      <c r="A97" s="61"/>
      <c r="B97" s="62"/>
      <c r="C97" s="60"/>
    </row>
    <row r="98" spans="1:3" ht="25.5" customHeight="1" x14ac:dyDescent="0.25">
      <c r="A98" s="61"/>
      <c r="B98" s="62"/>
      <c r="C98" s="60"/>
    </row>
    <row r="99" spans="1:3" ht="51" customHeight="1" x14ac:dyDescent="0.25">
      <c r="A99" s="61"/>
      <c r="B99" s="62"/>
      <c r="C99" s="60"/>
    </row>
    <row r="100" spans="1:3" ht="12.75" customHeight="1" x14ac:dyDescent="0.25">
      <c r="A100" s="61"/>
      <c r="B100" s="62"/>
      <c r="C100" s="60"/>
    </row>
    <row r="101" spans="1:3" ht="12.75" customHeight="1" x14ac:dyDescent="0.25">
      <c r="A101" s="61"/>
      <c r="B101" s="62"/>
      <c r="C101" s="60"/>
    </row>
    <row r="102" spans="1:3" ht="25.5" customHeight="1" x14ac:dyDescent="0.25">
      <c r="A102" s="61"/>
      <c r="B102" s="62"/>
      <c r="C102" s="60"/>
    </row>
    <row r="103" spans="1:3" ht="12.75" customHeight="1" x14ac:dyDescent="0.25">
      <c r="A103" s="61"/>
      <c r="B103" s="62"/>
      <c r="C103" s="60"/>
    </row>
    <row r="104" spans="1:3" ht="12.75" customHeight="1" x14ac:dyDescent="0.25">
      <c r="A104" s="61"/>
      <c r="B104" s="62"/>
      <c r="C104" s="60"/>
    </row>
    <row r="105" spans="1:3" ht="12.75" customHeight="1" x14ac:dyDescent="0.25">
      <c r="A105" s="61"/>
      <c r="B105" s="62"/>
      <c r="C105" s="60"/>
    </row>
    <row r="106" spans="1:3" ht="12.75" customHeight="1" x14ac:dyDescent="0.25">
      <c r="A106" s="61"/>
      <c r="B106" s="62"/>
      <c r="C106" s="60"/>
    </row>
    <row r="107" spans="1:3" ht="12.75" customHeight="1" x14ac:dyDescent="0.25">
      <c r="A107" s="61"/>
      <c r="B107" s="62"/>
      <c r="C107" s="60"/>
    </row>
    <row r="108" spans="1:3" ht="38.25" customHeight="1" x14ac:dyDescent="0.25">
      <c r="A108" s="61"/>
      <c r="B108" s="62"/>
      <c r="C108" s="60"/>
    </row>
    <row r="109" spans="1:3" ht="12.75" customHeight="1" x14ac:dyDescent="0.25">
      <c r="A109" s="61"/>
      <c r="B109" s="62"/>
      <c r="C109" s="60"/>
    </row>
    <row r="110" spans="1:3" ht="12.75" customHeight="1" x14ac:dyDescent="0.25">
      <c r="A110" s="61"/>
      <c r="B110" s="62"/>
      <c r="C110" s="60"/>
    </row>
    <row r="111" spans="1:3" ht="12.75" customHeight="1" x14ac:dyDescent="0.25">
      <c r="A111" s="61"/>
      <c r="B111" s="62"/>
      <c r="C111" s="60"/>
    </row>
    <row r="112" spans="1:3" ht="51" customHeight="1" x14ac:dyDescent="0.25">
      <c r="A112" s="61"/>
      <c r="B112" s="62"/>
      <c r="C112" s="60"/>
    </row>
    <row r="113" spans="1:3" ht="38.25" customHeight="1" x14ac:dyDescent="0.25">
      <c r="A113" s="61"/>
      <c r="B113" s="62"/>
      <c r="C113" s="60"/>
    </row>
    <row r="114" spans="1:3" ht="38.25" customHeight="1" x14ac:dyDescent="0.25">
      <c r="A114" s="61"/>
      <c r="B114" s="62"/>
      <c r="C114" s="60"/>
    </row>
    <row r="115" spans="1:3" ht="38.25" customHeight="1" x14ac:dyDescent="0.25">
      <c r="A115" s="61"/>
      <c r="B115" s="62"/>
      <c r="C115" s="60"/>
    </row>
    <row r="116" spans="1:3" ht="51" customHeight="1" x14ac:dyDescent="0.25">
      <c r="A116" s="61"/>
      <c r="B116" s="62"/>
      <c r="C116" s="60"/>
    </row>
    <row r="117" spans="1:3" ht="38.25" customHeight="1" x14ac:dyDescent="0.25">
      <c r="A117" s="61"/>
      <c r="B117" s="62"/>
      <c r="C117" s="60"/>
    </row>
    <row r="118" spans="1:3" ht="12.75" customHeight="1" x14ac:dyDescent="0.25">
      <c r="A118" s="61"/>
      <c r="B118" s="62"/>
      <c r="C118" s="60"/>
    </row>
    <row r="119" spans="1:3" ht="51" customHeight="1" x14ac:dyDescent="0.25">
      <c r="A119" s="61"/>
      <c r="B119" s="62"/>
      <c r="C119" s="60"/>
    </row>
    <row r="120" spans="1:3" ht="38.25" customHeight="1" x14ac:dyDescent="0.25">
      <c r="A120" s="61"/>
      <c r="B120" s="62"/>
      <c r="C120" s="60"/>
    </row>
    <row r="121" spans="1:3" ht="12.75" customHeight="1" x14ac:dyDescent="0.25">
      <c r="A121" s="61"/>
      <c r="B121" s="62"/>
      <c r="C121" s="60"/>
    </row>
    <row r="122" spans="1:3" ht="51" customHeight="1" x14ac:dyDescent="0.25">
      <c r="A122" s="61"/>
      <c r="B122" s="62"/>
      <c r="C122" s="60"/>
    </row>
    <row r="123" spans="1:3" ht="12.75" customHeight="1" x14ac:dyDescent="0.25">
      <c r="A123" s="61"/>
      <c r="B123" s="62"/>
      <c r="C123" s="60"/>
    </row>
    <row r="124" spans="1:3" ht="12.75" customHeight="1" x14ac:dyDescent="0.25">
      <c r="A124" s="61"/>
      <c r="B124" s="62"/>
      <c r="C124" s="60"/>
    </row>
    <row r="125" spans="1:3" ht="25.5" customHeight="1" x14ac:dyDescent="0.25">
      <c r="A125" s="61"/>
      <c r="B125" s="62"/>
      <c r="C125" s="60"/>
    </row>
    <row r="126" spans="1:3" ht="12.75" customHeight="1" x14ac:dyDescent="0.25">
      <c r="A126" s="61"/>
      <c r="B126" s="62"/>
      <c r="C126" s="60"/>
    </row>
    <row r="127" spans="1:3" ht="38.25" customHeight="1" x14ac:dyDescent="0.25">
      <c r="A127" s="61"/>
      <c r="B127" s="62"/>
      <c r="C127" s="60"/>
    </row>
    <row r="128" spans="1:3" ht="12.75" customHeight="1" x14ac:dyDescent="0.25">
      <c r="A128" s="61"/>
      <c r="B128" s="62"/>
      <c r="C128" s="60"/>
    </row>
    <row r="129" spans="1:3" ht="12.75" customHeight="1" x14ac:dyDescent="0.25">
      <c r="A129" s="61"/>
      <c r="B129" s="62"/>
      <c r="C129" s="60"/>
    </row>
    <row r="130" spans="1:3" ht="12.75" customHeight="1" x14ac:dyDescent="0.25">
      <c r="A130" s="61"/>
      <c r="B130" s="62"/>
      <c r="C130" s="60"/>
    </row>
    <row r="131" spans="1:3" ht="38.25" customHeight="1" x14ac:dyDescent="0.25">
      <c r="A131" s="61"/>
      <c r="B131" s="62"/>
      <c r="C131" s="60"/>
    </row>
    <row r="132" spans="1:3" ht="12.75" customHeight="1" x14ac:dyDescent="0.25">
      <c r="A132" s="61"/>
      <c r="B132" s="62"/>
      <c r="C132" s="60"/>
    </row>
    <row r="133" spans="1:3" ht="12.75" customHeight="1" x14ac:dyDescent="0.25">
      <c r="A133" s="61"/>
      <c r="B133" s="62"/>
      <c r="C133" s="60"/>
    </row>
    <row r="134" spans="1:3" ht="12.75" customHeight="1" x14ac:dyDescent="0.25">
      <c r="A134" s="61"/>
      <c r="B134" s="62"/>
      <c r="C134" s="60"/>
    </row>
    <row r="135" spans="1:3" ht="12.75" customHeight="1" x14ac:dyDescent="0.25">
      <c r="A135" s="61"/>
      <c r="B135" s="62"/>
      <c r="C135" s="60"/>
    </row>
    <row r="136" spans="1:3" ht="12.75" customHeight="1" x14ac:dyDescent="0.25">
      <c r="A136" s="61"/>
      <c r="B136" s="62"/>
      <c r="C136" s="60"/>
    </row>
    <row r="137" spans="1:3" ht="12.75" customHeight="1" x14ac:dyDescent="0.25">
      <c r="A137" s="61"/>
      <c r="B137" s="62"/>
      <c r="C137" s="60"/>
    </row>
    <row r="138" spans="1:3" ht="12.75" customHeight="1" x14ac:dyDescent="0.25">
      <c r="A138" s="61"/>
      <c r="B138" s="62"/>
      <c r="C138" s="60"/>
    </row>
    <row r="139" spans="1:3" ht="12.75" customHeight="1" x14ac:dyDescent="0.25">
      <c r="A139" s="61"/>
      <c r="B139" s="62"/>
      <c r="C139" s="60"/>
    </row>
    <row r="140" spans="1:3" ht="12.75" customHeight="1" x14ac:dyDescent="0.25">
      <c r="A140" s="61"/>
      <c r="B140" s="62"/>
      <c r="C140" s="60"/>
    </row>
    <row r="141" spans="1:3" ht="38.25" customHeight="1" x14ac:dyDescent="0.25">
      <c r="A141" s="61"/>
      <c r="B141" s="62"/>
      <c r="C141" s="60"/>
    </row>
    <row r="142" spans="1:3" ht="12.75" customHeight="1" x14ac:dyDescent="0.25">
      <c r="A142" s="61"/>
      <c r="B142" s="62"/>
      <c r="C142" s="60"/>
    </row>
    <row r="143" spans="1:3" ht="12.75" customHeight="1" x14ac:dyDescent="0.25">
      <c r="A143" s="61"/>
      <c r="B143" s="62"/>
      <c r="C143" s="60"/>
    </row>
    <row r="144" spans="1:3" ht="12.75" customHeight="1" x14ac:dyDescent="0.25">
      <c r="A144" s="61"/>
      <c r="B144" s="62"/>
      <c r="C144" s="60"/>
    </row>
    <row r="145" spans="1:3" ht="12.75" customHeight="1" x14ac:dyDescent="0.25">
      <c r="A145" s="61"/>
      <c r="B145" s="62"/>
      <c r="C145" s="60"/>
    </row>
    <row r="146" spans="1:3" ht="12.75" customHeight="1" x14ac:dyDescent="0.25">
      <c r="A146" s="61"/>
      <c r="B146" s="62"/>
      <c r="C146" s="60"/>
    </row>
    <row r="147" spans="1:3" ht="12.75" customHeight="1" x14ac:dyDescent="0.25">
      <c r="A147" s="61"/>
      <c r="B147" s="62"/>
      <c r="C147" s="60"/>
    </row>
    <row r="148" spans="1:3" ht="12.75" customHeight="1" x14ac:dyDescent="0.25">
      <c r="A148" s="61"/>
      <c r="B148" s="62"/>
      <c r="C148" s="60"/>
    </row>
    <row r="149" spans="1:3" ht="12.75" customHeight="1" x14ac:dyDescent="0.25">
      <c r="A149" s="61"/>
      <c r="B149" s="62"/>
      <c r="C149" s="60"/>
    </row>
    <row r="150" spans="1:3" ht="38.25" customHeight="1" x14ac:dyDescent="0.25">
      <c r="A150" s="61"/>
      <c r="B150" s="62"/>
      <c r="C150" s="60"/>
    </row>
    <row r="151" spans="1:3" ht="25.5" customHeight="1" x14ac:dyDescent="0.25">
      <c r="A151" s="61"/>
      <c r="B151" s="62"/>
      <c r="C151" s="60"/>
    </row>
    <row r="152" spans="1:3" ht="38.25" customHeight="1" x14ac:dyDescent="0.25">
      <c r="A152" s="61"/>
      <c r="B152" s="62"/>
      <c r="C152" s="60"/>
    </row>
    <row r="153" spans="1:3" ht="25.5" customHeight="1" x14ac:dyDescent="0.25">
      <c r="A153" s="61"/>
      <c r="B153" s="62"/>
      <c r="C153" s="60"/>
    </row>
    <row r="154" spans="1:3" ht="38.25" customHeight="1" x14ac:dyDescent="0.25">
      <c r="A154" s="61"/>
      <c r="B154" s="62"/>
      <c r="C154" s="60"/>
    </row>
    <row r="155" spans="1:3" ht="25.5" customHeight="1" x14ac:dyDescent="0.25">
      <c r="A155" s="61"/>
      <c r="B155" s="62"/>
      <c r="C155" s="60"/>
    </row>
    <row r="156" spans="1:3" ht="38.25" customHeight="1" x14ac:dyDescent="0.25">
      <c r="A156" s="61"/>
      <c r="B156" s="62"/>
      <c r="C156" s="60"/>
    </row>
    <row r="157" spans="1:3" ht="25.5" customHeight="1" x14ac:dyDescent="0.25">
      <c r="A157" s="61"/>
      <c r="B157" s="62"/>
      <c r="C157" s="60"/>
    </row>
    <row r="158" spans="1:3" ht="38.25" customHeight="1" x14ac:dyDescent="0.25">
      <c r="A158" s="61"/>
      <c r="B158" s="62"/>
      <c r="C158" s="60"/>
    </row>
    <row r="159" spans="1:3" ht="25.5" customHeight="1" x14ac:dyDescent="0.25">
      <c r="A159" s="61"/>
      <c r="B159" s="62"/>
      <c r="C159" s="60"/>
    </row>
    <row r="160" spans="1:3" ht="38.25" customHeight="1" x14ac:dyDescent="0.25">
      <c r="A160" s="61"/>
      <c r="B160" s="62"/>
      <c r="C160" s="60"/>
    </row>
    <row r="161" spans="1:3" ht="25.5" customHeight="1" x14ac:dyDescent="0.25">
      <c r="A161" s="61"/>
      <c r="B161" s="62"/>
      <c r="C161" s="60"/>
    </row>
    <row r="162" spans="1:3" ht="38.25" customHeight="1" x14ac:dyDescent="0.25">
      <c r="A162" s="61"/>
      <c r="B162" s="62"/>
      <c r="C162" s="60"/>
    </row>
    <row r="163" spans="1:3" ht="25.5" customHeight="1" x14ac:dyDescent="0.25">
      <c r="A163" s="61"/>
      <c r="B163" s="62"/>
      <c r="C163" s="60"/>
    </row>
    <row r="164" spans="1:3" ht="38.25" customHeight="1" x14ac:dyDescent="0.25">
      <c r="A164" s="61"/>
      <c r="B164" s="62"/>
      <c r="C164" s="60"/>
    </row>
    <row r="165" spans="1:3" ht="25.5" customHeight="1" x14ac:dyDescent="0.25">
      <c r="A165" s="61"/>
      <c r="B165" s="62"/>
      <c r="C165" s="60"/>
    </row>
    <row r="166" spans="1:3" ht="38.25" customHeight="1" x14ac:dyDescent="0.25">
      <c r="A166" s="61"/>
      <c r="B166" s="62"/>
      <c r="C166" s="60"/>
    </row>
    <row r="167" spans="1:3" ht="25.5" customHeight="1" x14ac:dyDescent="0.25">
      <c r="A167" s="61"/>
      <c r="B167" s="62"/>
      <c r="C167" s="60"/>
    </row>
    <row r="168" spans="1:3" ht="38.25" customHeight="1" x14ac:dyDescent="0.25">
      <c r="A168" s="61"/>
      <c r="B168" s="62"/>
      <c r="C168" s="60"/>
    </row>
    <row r="169" spans="1:3" ht="25.5" customHeight="1" x14ac:dyDescent="0.25">
      <c r="A169" s="61"/>
      <c r="B169" s="62"/>
      <c r="C169" s="60"/>
    </row>
    <row r="170" spans="1:3" ht="12.75" customHeight="1" x14ac:dyDescent="0.25">
      <c r="A170" s="61"/>
      <c r="B170" s="62"/>
      <c r="C170" s="60"/>
    </row>
    <row r="171" spans="1:3" ht="12.75" customHeight="1" x14ac:dyDescent="0.25">
      <c r="A171" s="61"/>
      <c r="B171" s="62"/>
      <c r="C171" s="60"/>
    </row>
    <row r="172" spans="1:3" ht="38.25" customHeight="1" x14ac:dyDescent="0.25">
      <c r="A172" s="61"/>
      <c r="B172" s="62"/>
      <c r="C172" s="60"/>
    </row>
    <row r="173" spans="1:3" ht="25.5" customHeight="1" x14ac:dyDescent="0.25">
      <c r="A173" s="61"/>
      <c r="B173" s="62"/>
      <c r="C173" s="60"/>
    </row>
    <row r="174" spans="1:3" ht="38.25" customHeight="1" x14ac:dyDescent="0.25">
      <c r="A174" s="61"/>
      <c r="B174" s="62"/>
      <c r="C174" s="60"/>
    </row>
    <row r="175" spans="1:3" ht="51" customHeight="1" x14ac:dyDescent="0.25">
      <c r="A175" s="61"/>
      <c r="B175" s="62"/>
      <c r="C175" s="60"/>
    </row>
    <row r="176" spans="1:3" ht="38.25" customHeight="1" x14ac:dyDescent="0.25">
      <c r="A176" s="61"/>
      <c r="B176" s="62"/>
      <c r="C176" s="60"/>
    </row>
    <row r="177" spans="1:3" ht="38.25" customHeight="1" x14ac:dyDescent="0.25">
      <c r="A177" s="61"/>
      <c r="B177" s="62"/>
      <c r="C177" s="60"/>
    </row>
    <row r="178" spans="1:3" ht="51" customHeight="1" x14ac:dyDescent="0.25">
      <c r="A178" s="61"/>
      <c r="B178" s="62"/>
      <c r="C178" s="60"/>
    </row>
    <row r="179" spans="1:3" ht="12.75" customHeight="1" x14ac:dyDescent="0.25">
      <c r="A179" s="61"/>
      <c r="B179" s="62"/>
      <c r="C179" s="60"/>
    </row>
    <row r="180" spans="1:3" ht="12.75" customHeight="1" x14ac:dyDescent="0.25">
      <c r="A180" s="61"/>
      <c r="B180" s="62"/>
      <c r="C180" s="60"/>
    </row>
    <row r="181" spans="1:3" ht="25.5" customHeight="1" x14ac:dyDescent="0.25">
      <c r="A181" s="61"/>
      <c r="B181" s="62"/>
      <c r="C181" s="60"/>
    </row>
    <row r="182" spans="1:3" ht="25.5" customHeight="1" x14ac:dyDescent="0.25">
      <c r="A182" s="61"/>
      <c r="B182" s="62"/>
      <c r="C182" s="60"/>
    </row>
    <row r="183" spans="1:3" ht="12.75" customHeight="1" x14ac:dyDescent="0.25">
      <c r="A183" s="61"/>
      <c r="B183" s="62"/>
      <c r="C183" s="60"/>
    </row>
    <row r="184" spans="1:3" ht="12.75" customHeight="1" x14ac:dyDescent="0.25">
      <c r="A184" s="61"/>
      <c r="B184" s="62"/>
      <c r="C184" s="60"/>
    </row>
    <row r="185" spans="1:3" ht="12.75" customHeight="1" x14ac:dyDescent="0.25">
      <c r="A185" s="61"/>
      <c r="B185" s="62"/>
      <c r="C185" s="60"/>
    </row>
    <row r="186" spans="1:3" ht="38.25" customHeight="1" x14ac:dyDescent="0.25">
      <c r="A186" s="61"/>
      <c r="B186" s="62"/>
      <c r="C186" s="60"/>
    </row>
    <row r="187" spans="1:3" ht="38.25" customHeight="1" x14ac:dyDescent="0.25">
      <c r="A187" s="61"/>
      <c r="B187" s="62"/>
      <c r="C187" s="60"/>
    </row>
    <row r="188" spans="1:3" ht="51" customHeight="1" x14ac:dyDescent="0.25">
      <c r="A188" s="61"/>
      <c r="B188" s="62"/>
      <c r="C188" s="60"/>
    </row>
    <row r="189" spans="1:3" ht="38.25" customHeight="1" x14ac:dyDescent="0.25">
      <c r="A189" s="61"/>
      <c r="B189" s="62"/>
      <c r="C189" s="60"/>
    </row>
    <row r="190" spans="1:3" ht="38.25" customHeight="1" x14ac:dyDescent="0.25">
      <c r="A190" s="61"/>
      <c r="B190" s="62"/>
      <c r="C190" s="60"/>
    </row>
    <row r="191" spans="1:3" ht="38.25" customHeight="1" x14ac:dyDescent="0.25">
      <c r="A191" s="61"/>
      <c r="B191" s="62"/>
      <c r="C191" s="60"/>
    </row>
    <row r="192" spans="1:3" ht="51" customHeight="1" x14ac:dyDescent="0.25">
      <c r="A192" s="61"/>
      <c r="B192" s="62"/>
      <c r="C192" s="60"/>
    </row>
    <row r="193" spans="1:3" ht="12.75" customHeight="1" x14ac:dyDescent="0.25">
      <c r="A193" s="61"/>
      <c r="B193" s="62"/>
      <c r="C193" s="60"/>
    </row>
    <row r="194" spans="1:3" ht="38.25" customHeight="1" x14ac:dyDescent="0.25">
      <c r="A194" s="61"/>
      <c r="B194" s="62"/>
      <c r="C194" s="60"/>
    </row>
    <row r="195" spans="1:3" ht="51" customHeight="1" x14ac:dyDescent="0.25">
      <c r="A195" s="61"/>
      <c r="B195" s="62"/>
      <c r="C195" s="60"/>
    </row>
    <row r="196" spans="1:3" ht="12.75" customHeight="1" x14ac:dyDescent="0.25">
      <c r="A196" s="61"/>
      <c r="B196" s="62"/>
      <c r="C196" s="60"/>
    </row>
    <row r="197" spans="1:3" ht="12.75" customHeight="1" x14ac:dyDescent="0.25">
      <c r="A197" s="61"/>
      <c r="B197" s="62"/>
      <c r="C197" s="60"/>
    </row>
    <row r="198" spans="1:3" ht="25.5" customHeight="1" x14ac:dyDescent="0.25">
      <c r="A198" s="61"/>
      <c r="B198" s="62"/>
      <c r="C198" s="60"/>
    </row>
    <row r="199" spans="1:3" ht="25.5" customHeight="1" x14ac:dyDescent="0.25">
      <c r="A199" s="61"/>
      <c r="B199" s="62"/>
      <c r="C199" s="60"/>
    </row>
    <row r="200" spans="1:3" ht="12.75" customHeight="1" x14ac:dyDescent="0.25">
      <c r="A200" s="61"/>
      <c r="B200" s="62"/>
      <c r="C200" s="60"/>
    </row>
    <row r="201" spans="1:3" ht="12.75" customHeight="1" x14ac:dyDescent="0.25">
      <c r="A201" s="61"/>
      <c r="B201" s="62"/>
      <c r="C201" s="60"/>
    </row>
    <row r="202" spans="1:3" ht="12.75" customHeight="1" x14ac:dyDescent="0.25">
      <c r="A202" s="61"/>
      <c r="B202" s="62"/>
      <c r="C202" s="60"/>
    </row>
    <row r="203" spans="1:3" ht="12.75" customHeight="1" x14ac:dyDescent="0.25">
      <c r="A203" s="61"/>
      <c r="B203" s="62"/>
      <c r="C203" s="60"/>
    </row>
    <row r="204" spans="1:3" ht="12.75" customHeight="1" x14ac:dyDescent="0.25">
      <c r="A204" s="61"/>
      <c r="B204" s="62"/>
      <c r="C204" s="60"/>
    </row>
    <row r="205" spans="1:3" ht="12.75" customHeight="1" x14ac:dyDescent="0.25">
      <c r="A205" s="61"/>
      <c r="B205" s="62"/>
      <c r="C205" s="60"/>
    </row>
    <row r="206" spans="1:3" ht="12.75" customHeight="1" x14ac:dyDescent="0.25">
      <c r="A206" s="61"/>
      <c r="B206" s="62"/>
      <c r="C206" s="60"/>
    </row>
    <row r="207" spans="1:3" ht="63.75" customHeight="1" x14ac:dyDescent="0.25">
      <c r="A207" s="61"/>
      <c r="B207" s="62"/>
      <c r="C207" s="60"/>
    </row>
    <row r="208" spans="1:3" ht="12.75" customHeight="1" x14ac:dyDescent="0.25">
      <c r="A208" s="61"/>
      <c r="B208" s="62"/>
      <c r="C208" s="60"/>
    </row>
    <row r="209" spans="1:3" ht="12.75" customHeight="1" x14ac:dyDescent="0.25">
      <c r="A209" s="61"/>
      <c r="B209" s="62"/>
      <c r="C209" s="60"/>
    </row>
    <row r="210" spans="1:3" ht="25.5" customHeight="1" x14ac:dyDescent="0.25">
      <c r="A210" s="61"/>
      <c r="B210" s="62"/>
      <c r="C210" s="60"/>
    </row>
    <row r="211" spans="1:3" ht="12.75" customHeight="1" x14ac:dyDescent="0.25">
      <c r="A211" s="61"/>
      <c r="B211" s="62"/>
      <c r="C211" s="60"/>
    </row>
    <row r="212" spans="1:3" ht="38.25" customHeight="1" x14ac:dyDescent="0.25">
      <c r="A212" s="61"/>
      <c r="B212" s="62"/>
      <c r="C212" s="60"/>
    </row>
    <row r="213" spans="1:3" ht="12.75" customHeight="1" x14ac:dyDescent="0.25">
      <c r="A213" s="61"/>
      <c r="B213" s="62"/>
      <c r="C213" s="60"/>
    </row>
    <row r="214" spans="1:3" ht="12.75" customHeight="1" x14ac:dyDescent="0.25">
      <c r="A214" s="61"/>
      <c r="B214" s="62"/>
      <c r="C214" s="60"/>
    </row>
    <row r="215" spans="1:3" ht="12.75" customHeight="1" x14ac:dyDescent="0.25">
      <c r="A215" s="61"/>
      <c r="B215" s="62"/>
      <c r="C215" s="60"/>
    </row>
    <row r="216" spans="1:3" ht="38.25" customHeight="1" x14ac:dyDescent="0.25">
      <c r="A216" s="61"/>
      <c r="B216" s="62"/>
      <c r="C216" s="60"/>
    </row>
    <row r="217" spans="1:3" ht="76.5" customHeight="1" x14ac:dyDescent="0.25">
      <c r="A217" s="61"/>
      <c r="B217" s="62"/>
      <c r="C217" s="60"/>
    </row>
    <row r="218" spans="1:3" ht="25.5" customHeight="1" x14ac:dyDescent="0.25">
      <c r="A218" s="61"/>
      <c r="B218" s="62"/>
      <c r="C218" s="60"/>
    </row>
    <row r="219" spans="1:3" ht="25.5" customHeight="1" x14ac:dyDescent="0.25">
      <c r="A219" s="61"/>
      <c r="B219" s="62"/>
      <c r="C219" s="60"/>
    </row>
    <row r="220" spans="1:3" ht="25.5" customHeight="1" x14ac:dyDescent="0.25">
      <c r="A220" s="61"/>
      <c r="B220" s="62"/>
      <c r="C220" s="60"/>
    </row>
    <row r="221" spans="1:3" ht="51" customHeight="1" x14ac:dyDescent="0.25">
      <c r="A221" s="61"/>
      <c r="B221" s="62"/>
      <c r="C221" s="60"/>
    </row>
    <row r="222" spans="1:3" ht="12.75" customHeight="1" x14ac:dyDescent="0.25">
      <c r="A222" s="61"/>
      <c r="B222" s="62"/>
      <c r="C222" s="60"/>
    </row>
    <row r="223" spans="1:3" ht="12.75" customHeight="1" x14ac:dyDescent="0.25">
      <c r="A223" s="61"/>
      <c r="B223" s="62"/>
      <c r="C223" s="60"/>
    </row>
    <row r="224" spans="1:3" ht="25.5" customHeight="1" x14ac:dyDescent="0.25">
      <c r="A224" s="61"/>
      <c r="B224" s="62"/>
      <c r="C224" s="60"/>
    </row>
    <row r="225" spans="1:3" ht="25.5" customHeight="1" x14ac:dyDescent="0.25">
      <c r="A225" s="61"/>
      <c r="B225" s="62"/>
      <c r="C225" s="60"/>
    </row>
    <row r="226" spans="1:3" ht="12.75" customHeight="1" x14ac:dyDescent="0.25">
      <c r="A226" s="61"/>
      <c r="B226" s="62"/>
      <c r="C226" s="60"/>
    </row>
    <row r="227" spans="1:3" ht="38.25" customHeight="1" x14ac:dyDescent="0.25">
      <c r="A227" s="61"/>
      <c r="B227" s="62"/>
      <c r="C227" s="60"/>
    </row>
    <row r="228" spans="1:3" ht="12.75" customHeight="1" x14ac:dyDescent="0.25">
      <c r="A228" s="61"/>
      <c r="B228" s="62"/>
      <c r="C228" s="60"/>
    </row>
    <row r="229" spans="1:3" ht="12.75" customHeight="1" x14ac:dyDescent="0.25">
      <c r="A229" s="61"/>
      <c r="B229" s="62"/>
      <c r="C229" s="60"/>
    </row>
    <row r="230" spans="1:3" ht="38.25" customHeight="1" x14ac:dyDescent="0.25">
      <c r="A230" s="61"/>
      <c r="B230" s="62"/>
      <c r="C230" s="60"/>
    </row>
    <row r="231" spans="1:3" ht="12.75" customHeight="1" x14ac:dyDescent="0.25">
      <c r="A231" s="61"/>
      <c r="B231" s="62"/>
      <c r="C231" s="60"/>
    </row>
    <row r="232" spans="1:3" ht="12.75" customHeight="1" x14ac:dyDescent="0.25">
      <c r="A232" s="61"/>
      <c r="B232" s="62"/>
      <c r="C232" s="60"/>
    </row>
    <row r="233" spans="1:3" ht="12.75" customHeight="1" x14ac:dyDescent="0.25">
      <c r="A233" s="61"/>
      <c r="B233" s="62"/>
      <c r="C233" s="60"/>
    </row>
    <row r="234" spans="1:3" ht="12.75" customHeight="1" x14ac:dyDescent="0.25">
      <c r="A234" s="61"/>
      <c r="B234" s="62"/>
      <c r="C234" s="60"/>
    </row>
    <row r="235" spans="1:3" ht="25.5" customHeight="1" x14ac:dyDescent="0.25">
      <c r="A235" s="61"/>
      <c r="B235" s="62"/>
      <c r="C235" s="60"/>
    </row>
    <row r="236" spans="1:3" ht="25.5" customHeight="1" x14ac:dyDescent="0.25">
      <c r="A236" s="61"/>
      <c r="B236" s="62"/>
      <c r="C236" s="60"/>
    </row>
    <row r="237" spans="1:3" ht="12.75" customHeight="1" x14ac:dyDescent="0.25">
      <c r="A237" s="61"/>
      <c r="B237" s="62"/>
      <c r="C237" s="60"/>
    </row>
    <row r="238" spans="1:3" ht="25.5" customHeight="1" x14ac:dyDescent="0.25">
      <c r="A238" s="61"/>
      <c r="B238" s="62"/>
      <c r="C238" s="60"/>
    </row>
    <row r="239" spans="1:3" ht="38.25" customHeight="1" x14ac:dyDescent="0.25">
      <c r="A239" s="61"/>
      <c r="B239" s="62"/>
      <c r="C239" s="60"/>
    </row>
    <row r="240" spans="1:3" ht="38.25" customHeight="1" x14ac:dyDescent="0.25">
      <c r="A240" s="61"/>
      <c r="B240" s="62"/>
      <c r="C240" s="60"/>
    </row>
    <row r="241" spans="1:3" ht="38.25" customHeight="1" x14ac:dyDescent="0.25">
      <c r="A241" s="61"/>
      <c r="B241" s="62"/>
      <c r="C241" s="60"/>
    </row>
    <row r="242" spans="1:3" ht="12.75" customHeight="1" x14ac:dyDescent="0.25">
      <c r="A242" s="61"/>
      <c r="B242" s="62"/>
      <c r="C242" s="60"/>
    </row>
    <row r="243" spans="1:3" ht="12.75" customHeight="1" x14ac:dyDescent="0.25">
      <c r="A243" s="61"/>
      <c r="B243" s="62"/>
      <c r="C243" s="60"/>
    </row>
    <row r="244" spans="1:3" ht="25.5" customHeight="1" x14ac:dyDescent="0.25">
      <c r="A244" s="61"/>
      <c r="B244" s="62"/>
      <c r="C244" s="60"/>
    </row>
    <row r="245" spans="1:3" ht="38.25" customHeight="1" x14ac:dyDescent="0.25">
      <c r="A245" s="61"/>
      <c r="B245" s="62"/>
      <c r="C245" s="60"/>
    </row>
    <row r="246" spans="1:3" ht="12.75" customHeight="1" x14ac:dyDescent="0.25">
      <c r="A246" s="61"/>
      <c r="B246" s="62"/>
      <c r="C246" s="60"/>
    </row>
    <row r="247" spans="1:3" ht="76.5" customHeight="1" x14ac:dyDescent="0.25">
      <c r="A247" s="61"/>
      <c r="B247" s="62"/>
      <c r="C247" s="60"/>
    </row>
    <row r="248" spans="1:3" ht="25.5" customHeight="1" x14ac:dyDescent="0.25">
      <c r="A248" s="61"/>
      <c r="B248" s="62"/>
      <c r="C248" s="60"/>
    </row>
    <row r="249" spans="1:3" ht="12.75" customHeight="1" x14ac:dyDescent="0.25">
      <c r="A249" s="61"/>
      <c r="B249" s="62"/>
      <c r="C249" s="60"/>
    </row>
    <row r="250" spans="1:3" ht="51" customHeight="1" x14ac:dyDescent="0.25">
      <c r="A250" s="61"/>
      <c r="B250" s="62"/>
      <c r="C250" s="60"/>
    </row>
    <row r="251" spans="1:3" ht="38.25" customHeight="1" x14ac:dyDescent="0.25">
      <c r="A251" s="61"/>
      <c r="B251" s="62"/>
      <c r="C251" s="60"/>
    </row>
    <row r="252" spans="1:3" ht="12.75" customHeight="1" x14ac:dyDescent="0.25">
      <c r="A252" s="61"/>
      <c r="B252" s="62"/>
      <c r="C252" s="60"/>
    </row>
    <row r="253" spans="1:3" ht="12.75" customHeight="1" x14ac:dyDescent="0.25">
      <c r="A253" s="61"/>
      <c r="B253" s="62"/>
      <c r="C253" s="60"/>
    </row>
    <row r="254" spans="1:3" ht="12.75" customHeight="1" x14ac:dyDescent="0.25">
      <c r="A254" s="61"/>
      <c r="B254" s="62"/>
      <c r="C254" s="60"/>
    </row>
    <row r="255" spans="1:3" ht="12.75" customHeight="1" x14ac:dyDescent="0.25">
      <c r="A255" s="61"/>
      <c r="B255" s="62"/>
      <c r="C255" s="60"/>
    </row>
    <row r="256" spans="1:3" ht="51" customHeight="1" x14ac:dyDescent="0.25">
      <c r="A256" s="61"/>
      <c r="B256" s="62"/>
      <c r="C256" s="60"/>
    </row>
    <row r="257" spans="1:3" ht="25.5" customHeight="1" x14ac:dyDescent="0.25">
      <c r="A257" s="61"/>
      <c r="B257" s="62"/>
      <c r="C257" s="60"/>
    </row>
    <row r="258" spans="1:3" ht="63.75" customHeight="1" x14ac:dyDescent="0.25">
      <c r="A258" s="61"/>
      <c r="B258" s="62"/>
      <c r="C258" s="60"/>
    </row>
    <row r="259" spans="1:3" ht="12.75" customHeight="1" x14ac:dyDescent="0.25">
      <c r="A259" s="61"/>
      <c r="B259" s="62"/>
      <c r="C259" s="60"/>
    </row>
    <row r="260" spans="1:3" ht="12.75" customHeight="1" x14ac:dyDescent="0.25">
      <c r="A260" s="61"/>
      <c r="B260" s="62"/>
      <c r="C260" s="60"/>
    </row>
    <row r="261" spans="1:3" ht="12.75" customHeight="1" x14ac:dyDescent="0.25">
      <c r="A261" s="61"/>
      <c r="B261" s="62"/>
      <c r="C261" s="60"/>
    </row>
    <row r="262" spans="1:3" ht="12.75" customHeight="1" x14ac:dyDescent="0.25">
      <c r="A262" s="61"/>
      <c r="B262" s="62"/>
      <c r="C262" s="60"/>
    </row>
    <row r="263" spans="1:3" ht="25.5" customHeight="1" x14ac:dyDescent="0.25">
      <c r="A263" s="61"/>
      <c r="B263" s="62"/>
      <c r="C263" s="60"/>
    </row>
    <row r="264" spans="1:3" ht="12.75" customHeight="1" x14ac:dyDescent="0.25">
      <c r="A264" s="61"/>
      <c r="B264" s="62"/>
      <c r="C264" s="60"/>
    </row>
    <row r="265" spans="1:3" ht="25.5" customHeight="1" x14ac:dyDescent="0.25">
      <c r="A265" s="61"/>
      <c r="B265" s="62"/>
      <c r="C265" s="60"/>
    </row>
    <row r="266" spans="1:3" ht="38.25" customHeight="1" x14ac:dyDescent="0.25">
      <c r="A266" s="61"/>
      <c r="B266" s="62"/>
      <c r="C266" s="60"/>
    </row>
    <row r="267" spans="1:3" ht="25.5" customHeight="1" x14ac:dyDescent="0.25">
      <c r="A267" s="61"/>
      <c r="B267" s="62"/>
      <c r="C267" s="60"/>
    </row>
    <row r="268" spans="1:3" ht="25.5" customHeight="1" x14ac:dyDescent="0.25">
      <c r="A268" s="61"/>
      <c r="B268" s="62"/>
      <c r="C268" s="60"/>
    </row>
    <row r="269" spans="1:3" ht="12.75" customHeight="1" x14ac:dyDescent="0.25">
      <c r="A269" s="61"/>
      <c r="B269" s="62"/>
      <c r="C269" s="60"/>
    </row>
    <row r="270" spans="1:3" ht="12.75" customHeight="1" x14ac:dyDescent="0.25">
      <c r="A270" s="61"/>
      <c r="B270" s="62"/>
      <c r="C270" s="60"/>
    </row>
    <row r="271" spans="1:3" ht="12.75" customHeight="1" x14ac:dyDescent="0.25">
      <c r="A271" s="61"/>
      <c r="B271" s="62"/>
      <c r="C271" s="60"/>
    </row>
    <row r="272" spans="1:3" ht="12.75" customHeight="1" x14ac:dyDescent="0.25">
      <c r="A272" s="61"/>
      <c r="B272" s="62"/>
      <c r="C272" s="60"/>
    </row>
    <row r="273" spans="1:3" ht="12.75" customHeight="1" x14ac:dyDescent="0.25">
      <c r="A273" s="61"/>
      <c r="B273" s="62"/>
      <c r="C273" s="60"/>
    </row>
    <row r="274" spans="1:3" ht="12.75" customHeight="1" x14ac:dyDescent="0.25">
      <c r="A274" s="61"/>
      <c r="B274" s="62"/>
      <c r="C274" s="60"/>
    </row>
    <row r="275" spans="1:3" ht="12.75" customHeight="1" x14ac:dyDescent="0.25">
      <c r="A275" s="61"/>
      <c r="B275" s="62"/>
      <c r="C275" s="60"/>
    </row>
    <row r="276" spans="1:3" ht="38.25" customHeight="1" x14ac:dyDescent="0.25">
      <c r="A276" s="61"/>
      <c r="B276" s="62"/>
      <c r="C276" s="60"/>
    </row>
    <row r="277" spans="1:3" ht="38.25" customHeight="1" x14ac:dyDescent="0.25">
      <c r="A277" s="61"/>
      <c r="B277" s="62"/>
      <c r="C277" s="60"/>
    </row>
    <row r="278" spans="1:3" ht="12.75" customHeight="1" x14ac:dyDescent="0.25">
      <c r="A278" s="61"/>
      <c r="B278" s="62"/>
      <c r="C278" s="60"/>
    </row>
    <row r="279" spans="1:3" ht="12.75" customHeight="1" x14ac:dyDescent="0.25">
      <c r="A279" s="61"/>
      <c r="B279" s="62"/>
      <c r="C279" s="60"/>
    </row>
    <row r="280" spans="1:3" ht="12.75" customHeight="1" x14ac:dyDescent="0.25">
      <c r="A280" s="61"/>
      <c r="B280" s="62"/>
      <c r="C280" s="60"/>
    </row>
    <row r="281" spans="1:3" ht="12.75" customHeight="1" x14ac:dyDescent="0.25">
      <c r="A281" s="61"/>
      <c r="B281" s="62"/>
      <c r="C281" s="60"/>
    </row>
    <row r="282" spans="1:3" ht="25.5" customHeight="1" x14ac:dyDescent="0.25">
      <c r="A282" s="61"/>
      <c r="B282" s="62"/>
      <c r="C282" s="60"/>
    </row>
    <row r="283" spans="1:3" ht="12.75" customHeight="1" x14ac:dyDescent="0.25">
      <c r="A283" s="61"/>
      <c r="B283" s="62"/>
      <c r="C283" s="60"/>
    </row>
    <row r="284" spans="1:3" ht="12.75" customHeight="1" x14ac:dyDescent="0.25">
      <c r="A284" s="61"/>
      <c r="B284" s="62"/>
      <c r="C284" s="60"/>
    </row>
    <row r="285" spans="1:3" ht="38.25" customHeight="1" x14ac:dyDescent="0.25">
      <c r="A285" s="61"/>
      <c r="B285" s="62"/>
      <c r="C285" s="60"/>
    </row>
    <row r="286" spans="1:3" ht="38.25" customHeight="1" x14ac:dyDescent="0.25">
      <c r="A286" s="61"/>
      <c r="B286" s="62"/>
      <c r="C286" s="60"/>
    </row>
    <row r="287" spans="1:3" ht="25.5" customHeight="1" x14ac:dyDescent="0.25">
      <c r="A287" s="61"/>
      <c r="B287" s="62"/>
      <c r="C287" s="60"/>
    </row>
    <row r="288" spans="1:3" ht="12.75" customHeight="1" x14ac:dyDescent="0.25">
      <c r="A288" s="61"/>
      <c r="B288" s="62"/>
      <c r="C288" s="60"/>
    </row>
    <row r="289" spans="1:3" ht="25.5" customHeight="1" x14ac:dyDescent="0.25">
      <c r="A289" s="61"/>
      <c r="B289" s="62"/>
      <c r="C289" s="60"/>
    </row>
    <row r="290" spans="1:3" ht="12.75" customHeight="1" x14ac:dyDescent="0.25">
      <c r="A290" s="61"/>
      <c r="B290" s="62"/>
      <c r="C290" s="60"/>
    </row>
    <row r="291" spans="1:3" ht="76.5" customHeight="1" x14ac:dyDescent="0.25">
      <c r="A291" s="61"/>
      <c r="B291" s="62"/>
      <c r="C291" s="60"/>
    </row>
    <row r="292" spans="1:3" ht="25.5" customHeight="1" x14ac:dyDescent="0.25">
      <c r="A292" s="61"/>
      <c r="B292" s="62"/>
      <c r="C292" s="60"/>
    </row>
    <row r="293" spans="1:3" ht="25.5" customHeight="1" x14ac:dyDescent="0.25">
      <c r="A293" s="61"/>
      <c r="B293" s="62"/>
      <c r="C293" s="60"/>
    </row>
    <row r="294" spans="1:3" ht="12.75" customHeight="1" x14ac:dyDescent="0.25">
      <c r="A294" s="61"/>
      <c r="B294" s="62"/>
      <c r="C294" s="60"/>
    </row>
    <row r="295" spans="1:3" ht="25.5" customHeight="1" x14ac:dyDescent="0.25">
      <c r="A295" s="61"/>
      <c r="B295" s="62"/>
      <c r="C295" s="60"/>
    </row>
    <row r="296" spans="1:3" ht="12.75" customHeight="1" x14ac:dyDescent="0.25">
      <c r="A296" s="61"/>
      <c r="B296" s="62"/>
      <c r="C296" s="60"/>
    </row>
    <row r="297" spans="1:3" ht="25.5" customHeight="1" x14ac:dyDescent="0.25">
      <c r="A297" s="61"/>
      <c r="B297" s="62"/>
      <c r="C297" s="60"/>
    </row>
    <row r="298" spans="1:3" ht="38.25" customHeight="1" x14ac:dyDescent="0.25">
      <c r="A298" s="61"/>
      <c r="B298" s="62"/>
      <c r="C298" s="60"/>
    </row>
    <row r="299" spans="1:3" ht="25.5" customHeight="1" x14ac:dyDescent="0.25">
      <c r="A299" s="61"/>
      <c r="B299" s="62"/>
      <c r="C299" s="60"/>
    </row>
    <row r="300" spans="1:3" ht="38.25" customHeight="1" x14ac:dyDescent="0.25">
      <c r="A300" s="61"/>
      <c r="B300" s="62"/>
      <c r="C300" s="60"/>
    </row>
    <row r="301" spans="1:3" ht="25.5" customHeight="1" x14ac:dyDescent="0.25">
      <c r="A301" s="61"/>
      <c r="B301" s="62"/>
      <c r="C301" s="60"/>
    </row>
    <row r="302" spans="1:3" ht="12.75" customHeight="1" x14ac:dyDescent="0.25">
      <c r="A302" s="61"/>
      <c r="B302" s="62"/>
      <c r="C302" s="60"/>
    </row>
    <row r="303" spans="1:3" ht="25.5" customHeight="1" x14ac:dyDescent="0.25">
      <c r="A303" s="61"/>
      <c r="B303" s="62"/>
      <c r="C303" s="60"/>
    </row>
    <row r="304" spans="1:3" ht="25.5" customHeight="1" x14ac:dyDescent="0.25">
      <c r="A304" s="61"/>
      <c r="B304" s="62"/>
      <c r="C304" s="60"/>
    </row>
    <row r="305" spans="1:3" ht="12.75" customHeight="1" x14ac:dyDescent="0.25">
      <c r="A305" s="61"/>
      <c r="B305" s="62"/>
      <c r="C305" s="60"/>
    </row>
    <row r="306" spans="1:3" ht="38.25" customHeight="1" x14ac:dyDescent="0.25">
      <c r="A306" s="61"/>
      <c r="B306" s="62"/>
      <c r="C306" s="60"/>
    </row>
    <row r="307" spans="1:3" ht="38.25" customHeight="1" x14ac:dyDescent="0.25">
      <c r="A307" s="61"/>
      <c r="B307" s="62"/>
      <c r="C307" s="60"/>
    </row>
    <row r="308" spans="1:3" ht="12.75" customHeight="1" x14ac:dyDescent="0.25">
      <c r="A308" s="61"/>
      <c r="B308" s="62"/>
      <c r="C308" s="60"/>
    </row>
    <row r="309" spans="1:3" ht="25.5" customHeight="1" x14ac:dyDescent="0.25">
      <c r="A309" s="61"/>
      <c r="B309" s="62"/>
      <c r="C309" s="60"/>
    </row>
    <row r="310" spans="1:3" ht="12.75" customHeight="1" x14ac:dyDescent="0.25">
      <c r="A310" s="61"/>
      <c r="B310" s="62"/>
      <c r="C310" s="60"/>
    </row>
    <row r="311" spans="1:3" ht="38.25" customHeight="1" x14ac:dyDescent="0.25">
      <c r="A311" s="61"/>
      <c r="B311" s="62"/>
      <c r="C311" s="60"/>
    </row>
    <row r="312" spans="1:3" ht="12.75" customHeight="1" x14ac:dyDescent="0.25">
      <c r="A312" s="61"/>
      <c r="B312" s="62"/>
      <c r="C312" s="60"/>
    </row>
    <row r="313" spans="1:3" ht="12.75" customHeight="1" x14ac:dyDescent="0.25">
      <c r="A313" s="61"/>
      <c r="B313" s="62"/>
      <c r="C313" s="60"/>
    </row>
    <row r="314" spans="1:3" ht="12.75" customHeight="1" x14ac:dyDescent="0.25">
      <c r="A314" s="61"/>
      <c r="B314" s="62"/>
      <c r="C314" s="60"/>
    </row>
    <row r="315" spans="1:3" ht="12.75" customHeight="1" x14ac:dyDescent="0.25">
      <c r="A315" s="61"/>
      <c r="B315" s="62"/>
      <c r="C315" s="60"/>
    </row>
    <row r="316" spans="1:3" ht="12.75" customHeight="1" x14ac:dyDescent="0.25">
      <c r="A316" s="61"/>
      <c r="B316" s="62"/>
      <c r="C316" s="60"/>
    </row>
    <row r="317" spans="1:3" ht="25.5" customHeight="1" x14ac:dyDescent="0.25">
      <c r="A317" s="61"/>
      <c r="B317" s="62"/>
      <c r="C317" s="60"/>
    </row>
    <row r="318" spans="1:3" ht="25.5" customHeight="1" x14ac:dyDescent="0.25">
      <c r="A318" s="61"/>
      <c r="B318" s="62"/>
      <c r="C318" s="60"/>
    </row>
    <row r="319" spans="1:3" ht="25.5" customHeight="1" x14ac:dyDescent="0.25">
      <c r="A319" s="61"/>
      <c r="B319" s="62"/>
      <c r="C319" s="60"/>
    </row>
    <row r="320" spans="1:3" ht="25.5" customHeight="1" x14ac:dyDescent="0.25">
      <c r="A320" s="61"/>
      <c r="B320" s="62"/>
      <c r="C320" s="60"/>
    </row>
    <row r="321" spans="1:3" ht="38.25" customHeight="1" x14ac:dyDescent="0.25">
      <c r="A321" s="61"/>
      <c r="B321" s="62"/>
      <c r="C321" s="60"/>
    </row>
    <row r="322" spans="1:3" ht="12.75" customHeight="1" x14ac:dyDescent="0.25">
      <c r="A322" s="61"/>
      <c r="B322" s="62"/>
      <c r="C322" s="60"/>
    </row>
    <row r="323" spans="1:3" ht="12.75" customHeight="1" x14ac:dyDescent="0.25">
      <c r="A323" s="61"/>
      <c r="B323" s="62"/>
      <c r="C323" s="60"/>
    </row>
    <row r="324" spans="1:3" ht="25.5" customHeight="1" x14ac:dyDescent="0.25">
      <c r="A324" s="61"/>
      <c r="B324" s="62"/>
      <c r="C324" s="60"/>
    </row>
    <row r="325" spans="1:3" ht="38.25" customHeight="1" x14ac:dyDescent="0.25">
      <c r="A325" s="61"/>
      <c r="B325" s="62"/>
      <c r="C325" s="60"/>
    </row>
    <row r="326" spans="1:3" ht="25.5" customHeight="1" x14ac:dyDescent="0.25">
      <c r="A326" s="61"/>
      <c r="B326" s="62"/>
      <c r="C326" s="60"/>
    </row>
    <row r="327" spans="1:3" ht="25.5" customHeight="1" x14ac:dyDescent="0.25">
      <c r="A327" s="61"/>
      <c r="B327" s="62"/>
      <c r="C327" s="60"/>
    </row>
    <row r="328" spans="1:3" ht="25.5" customHeight="1" x14ac:dyDescent="0.25">
      <c r="A328" s="61"/>
      <c r="B328" s="62"/>
      <c r="C328" s="60"/>
    </row>
    <row r="329" spans="1:3" ht="12.75" customHeight="1" x14ac:dyDescent="0.25">
      <c r="A329" s="61"/>
      <c r="B329" s="62"/>
      <c r="C329" s="60"/>
    </row>
    <row r="330" spans="1:3" ht="12.75" customHeight="1" x14ac:dyDescent="0.25">
      <c r="A330" s="61"/>
      <c r="B330" s="62"/>
      <c r="C330" s="60"/>
    </row>
    <row r="331" spans="1:3" ht="12.75" customHeight="1" x14ac:dyDescent="0.25">
      <c r="A331" s="61"/>
      <c r="B331" s="62"/>
      <c r="C331" s="60"/>
    </row>
    <row r="332" spans="1:3" ht="12.75" customHeight="1" x14ac:dyDescent="0.25">
      <c r="A332" s="61"/>
      <c r="B332" s="62"/>
      <c r="C332" s="60"/>
    </row>
    <row r="333" spans="1:3" ht="12.75" customHeight="1" x14ac:dyDescent="0.25">
      <c r="A333" s="61"/>
      <c r="B333" s="62"/>
      <c r="C333" s="60"/>
    </row>
    <row r="334" spans="1:3" ht="25.5" customHeight="1" x14ac:dyDescent="0.25">
      <c r="A334" s="61"/>
      <c r="B334" s="62"/>
      <c r="C334" s="60"/>
    </row>
    <row r="335" spans="1:3" ht="38.25" customHeight="1" x14ac:dyDescent="0.25">
      <c r="A335" s="61"/>
      <c r="B335" s="62"/>
      <c r="C335" s="60"/>
    </row>
    <row r="336" spans="1:3" ht="38.25" customHeight="1" x14ac:dyDescent="0.25">
      <c r="A336" s="61"/>
      <c r="B336" s="62"/>
      <c r="C336" s="60"/>
    </row>
    <row r="337" spans="1:3" ht="12.75" customHeight="1" x14ac:dyDescent="0.25">
      <c r="A337" s="61"/>
      <c r="B337" s="62"/>
      <c r="C337" s="60"/>
    </row>
    <row r="338" spans="1:3" ht="12.75" customHeight="1" x14ac:dyDescent="0.25">
      <c r="A338" s="61"/>
      <c r="B338" s="62"/>
      <c r="C338" s="60"/>
    </row>
    <row r="339" spans="1:3" ht="25.5" customHeight="1" x14ac:dyDescent="0.25">
      <c r="A339" s="61"/>
      <c r="B339" s="62"/>
      <c r="C339" s="60"/>
    </row>
    <row r="340" spans="1:3" ht="38.25" customHeight="1" x14ac:dyDescent="0.25">
      <c r="A340" s="61"/>
      <c r="B340" s="62"/>
      <c r="C340" s="60"/>
    </row>
    <row r="341" spans="1:3" ht="12.75" customHeight="1" x14ac:dyDescent="0.25">
      <c r="A341" s="61"/>
      <c r="B341" s="62"/>
      <c r="C341" s="60"/>
    </row>
    <row r="342" spans="1:3" ht="12.75" customHeight="1" x14ac:dyDescent="0.25">
      <c r="A342" s="61"/>
      <c r="B342" s="62"/>
      <c r="C342" s="60"/>
    </row>
    <row r="343" spans="1:3" ht="25.5" customHeight="1" x14ac:dyDescent="0.25">
      <c r="A343" s="61"/>
      <c r="B343" s="62"/>
      <c r="C343" s="60"/>
    </row>
    <row r="344" spans="1:3" ht="12.75" customHeight="1" x14ac:dyDescent="0.25">
      <c r="A344" s="61"/>
      <c r="B344" s="62"/>
      <c r="C344" s="60"/>
    </row>
    <row r="345" spans="1:3" ht="25.5" customHeight="1" x14ac:dyDescent="0.25">
      <c r="A345" s="61"/>
      <c r="B345" s="62"/>
      <c r="C345" s="60"/>
    </row>
    <row r="346" spans="1:3" ht="25.5" customHeight="1" x14ac:dyDescent="0.25">
      <c r="A346" s="61"/>
      <c r="B346" s="62"/>
      <c r="C346" s="60"/>
    </row>
    <row r="347" spans="1:3" ht="25.5" customHeight="1" x14ac:dyDescent="0.25">
      <c r="A347" s="61"/>
      <c r="B347" s="62"/>
      <c r="C347" s="60"/>
    </row>
    <row r="348" spans="1:3" ht="25.5" customHeight="1" x14ac:dyDescent="0.25">
      <c r="A348" s="61"/>
      <c r="B348" s="62"/>
      <c r="C348" s="60"/>
    </row>
    <row r="349" spans="1:3" ht="25.5" customHeight="1" x14ac:dyDescent="0.25">
      <c r="A349" s="61"/>
      <c r="B349" s="62"/>
      <c r="C349" s="60"/>
    </row>
    <row r="350" spans="1:3" ht="25.5" customHeight="1" x14ac:dyDescent="0.25">
      <c r="A350" s="61"/>
      <c r="B350" s="62"/>
      <c r="C350" s="60"/>
    </row>
    <row r="351" spans="1:3" ht="25.5" customHeight="1" x14ac:dyDescent="0.25">
      <c r="A351" s="61"/>
      <c r="B351" s="62"/>
      <c r="C351" s="60"/>
    </row>
    <row r="352" spans="1:3" ht="25.5" customHeight="1" x14ac:dyDescent="0.25">
      <c r="A352" s="61"/>
      <c r="B352" s="62"/>
      <c r="C352" s="60"/>
    </row>
    <row r="353" spans="1:3" ht="25.5" customHeight="1" x14ac:dyDescent="0.25">
      <c r="A353" s="61"/>
      <c r="B353" s="62"/>
      <c r="C353" s="60"/>
    </row>
    <row r="354" spans="1:3" ht="25.5" customHeight="1" x14ac:dyDescent="0.25">
      <c r="A354" s="61"/>
      <c r="B354" s="62"/>
      <c r="C354" s="60"/>
    </row>
    <row r="355" spans="1:3" ht="25.5" customHeight="1" x14ac:dyDescent="0.25">
      <c r="A355" s="61"/>
      <c r="B355" s="62"/>
      <c r="C355" s="60"/>
    </row>
    <row r="356" spans="1:3" ht="25.5" customHeight="1" x14ac:dyDescent="0.25">
      <c r="A356" s="61"/>
      <c r="B356" s="62"/>
      <c r="C356" s="60"/>
    </row>
    <row r="357" spans="1:3" ht="25.5" customHeight="1" x14ac:dyDescent="0.25">
      <c r="A357" s="61"/>
      <c r="B357" s="62"/>
      <c r="C357" s="60"/>
    </row>
    <row r="358" spans="1:3" ht="25.5" customHeight="1" x14ac:dyDescent="0.25">
      <c r="A358" s="61"/>
      <c r="B358" s="62"/>
      <c r="C358" s="60"/>
    </row>
    <row r="359" spans="1:3" ht="25.5" customHeight="1" x14ac:dyDescent="0.25">
      <c r="A359" s="61"/>
      <c r="B359" s="62"/>
      <c r="C359" s="60"/>
    </row>
    <row r="360" spans="1:3" ht="25.5" customHeight="1" x14ac:dyDescent="0.25">
      <c r="A360" s="61"/>
      <c r="B360" s="62"/>
      <c r="C360" s="60"/>
    </row>
    <row r="361" spans="1:3" ht="25.5" customHeight="1" x14ac:dyDescent="0.25">
      <c r="A361" s="61"/>
      <c r="B361" s="62"/>
      <c r="C361" s="60"/>
    </row>
    <row r="362" spans="1:3" ht="25.5" customHeight="1" x14ac:dyDescent="0.25">
      <c r="A362" s="61"/>
      <c r="B362" s="62"/>
      <c r="C362" s="60"/>
    </row>
    <row r="363" spans="1:3" ht="25.5" customHeight="1" x14ac:dyDescent="0.25">
      <c r="A363" s="61"/>
      <c r="B363" s="62"/>
      <c r="C363" s="60"/>
    </row>
    <row r="364" spans="1:3" ht="25.5" customHeight="1" x14ac:dyDescent="0.25">
      <c r="A364" s="61"/>
      <c r="B364" s="62"/>
      <c r="C364" s="60"/>
    </row>
    <row r="365" spans="1:3" ht="25.5" customHeight="1" x14ac:dyDescent="0.25">
      <c r="A365" s="61"/>
      <c r="B365" s="62"/>
      <c r="C365" s="60"/>
    </row>
    <row r="366" spans="1:3" ht="25.5" customHeight="1" x14ac:dyDescent="0.25">
      <c r="A366" s="61"/>
      <c r="B366" s="62"/>
      <c r="C366" s="60"/>
    </row>
    <row r="367" spans="1:3" ht="25.5" customHeight="1" x14ac:dyDescent="0.25">
      <c r="A367" s="61"/>
      <c r="B367" s="62"/>
      <c r="C367" s="60"/>
    </row>
    <row r="368" spans="1:3" ht="25.5" customHeight="1" x14ac:dyDescent="0.25">
      <c r="A368" s="61"/>
      <c r="B368" s="62"/>
      <c r="C368" s="60"/>
    </row>
    <row r="369" spans="1:3" ht="25.5" customHeight="1" x14ac:dyDescent="0.25">
      <c r="A369" s="61"/>
      <c r="B369" s="62"/>
      <c r="C369" s="60"/>
    </row>
    <row r="370" spans="1:3" ht="25.5" customHeight="1" x14ac:dyDescent="0.25">
      <c r="A370" s="61"/>
      <c r="B370" s="62"/>
      <c r="C370" s="60"/>
    </row>
    <row r="371" spans="1:3" ht="25.5" customHeight="1" x14ac:dyDescent="0.25">
      <c r="A371" s="61"/>
      <c r="B371" s="62"/>
      <c r="C371" s="60"/>
    </row>
    <row r="372" spans="1:3" ht="25.5" customHeight="1" x14ac:dyDescent="0.25">
      <c r="A372" s="61"/>
      <c r="B372" s="62"/>
      <c r="C372" s="60"/>
    </row>
    <row r="373" spans="1:3" ht="38.25" customHeight="1" x14ac:dyDescent="0.25">
      <c r="A373" s="61"/>
      <c r="B373" s="62"/>
      <c r="C373" s="60"/>
    </row>
    <row r="374" spans="1:3" ht="12.75" customHeight="1" x14ac:dyDescent="0.25">
      <c r="A374" s="61"/>
      <c r="B374" s="62"/>
      <c r="C374" s="60"/>
    </row>
    <row r="375" spans="1:3" ht="38.25" customHeight="1" x14ac:dyDescent="0.25">
      <c r="A375" s="61"/>
      <c r="B375" s="62"/>
      <c r="C375" s="60"/>
    </row>
    <row r="376" spans="1:3" ht="12.75" customHeight="1" x14ac:dyDescent="0.25">
      <c r="A376" s="61"/>
      <c r="B376" s="62"/>
      <c r="C376" s="60"/>
    </row>
    <row r="377" spans="1:3" ht="38.25" customHeight="1" x14ac:dyDescent="0.25">
      <c r="A377" s="61"/>
      <c r="B377" s="62"/>
      <c r="C377" s="60"/>
    </row>
    <row r="378" spans="1:3" ht="12.75" customHeight="1" x14ac:dyDescent="0.25">
      <c r="A378" s="61"/>
      <c r="B378" s="62"/>
      <c r="C378" s="60"/>
    </row>
    <row r="379" spans="1:3" ht="38.25" customHeight="1" x14ac:dyDescent="0.25">
      <c r="A379" s="61"/>
      <c r="B379" s="62"/>
      <c r="C379" s="60"/>
    </row>
    <row r="380" spans="1:3" ht="12.75" customHeight="1" x14ac:dyDescent="0.25">
      <c r="A380" s="61"/>
      <c r="B380" s="62"/>
      <c r="C380" s="60"/>
    </row>
    <row r="381" spans="1:3" ht="38.25" customHeight="1" x14ac:dyDescent="0.25">
      <c r="A381" s="61"/>
      <c r="B381" s="62"/>
      <c r="C381" s="60"/>
    </row>
    <row r="382" spans="1:3" ht="12.75" customHeight="1" x14ac:dyDescent="0.25">
      <c r="A382" s="61"/>
      <c r="B382" s="62"/>
      <c r="C382" s="60"/>
    </row>
    <row r="383" spans="1:3" ht="38.25" customHeight="1" x14ac:dyDescent="0.25">
      <c r="A383" s="61"/>
      <c r="B383" s="62"/>
      <c r="C383" s="60"/>
    </row>
    <row r="384" spans="1:3" ht="12.75" customHeight="1" x14ac:dyDescent="0.25">
      <c r="A384" s="61"/>
      <c r="B384" s="62"/>
      <c r="C384" s="60"/>
    </row>
    <row r="385" spans="1:3" ht="38.25" customHeight="1" x14ac:dyDescent="0.25">
      <c r="A385" s="61"/>
      <c r="B385" s="62"/>
      <c r="C385" s="60"/>
    </row>
    <row r="386" spans="1:3" ht="12.75" customHeight="1" x14ac:dyDescent="0.25">
      <c r="A386" s="61"/>
      <c r="B386" s="62"/>
      <c r="C386" s="60"/>
    </row>
    <row r="387" spans="1:3" ht="38.25" customHeight="1" x14ac:dyDescent="0.25">
      <c r="A387" s="61"/>
      <c r="B387" s="62"/>
      <c r="C387" s="60"/>
    </row>
    <row r="388" spans="1:3" ht="12.75" customHeight="1" x14ac:dyDescent="0.25">
      <c r="A388" s="61"/>
      <c r="B388" s="62"/>
      <c r="C388" s="60"/>
    </row>
    <row r="389" spans="1:3" ht="38.25" customHeight="1" x14ac:dyDescent="0.25">
      <c r="A389" s="61"/>
      <c r="B389" s="62"/>
      <c r="C389" s="60"/>
    </row>
    <row r="390" spans="1:3" ht="12.75" customHeight="1" x14ac:dyDescent="0.25">
      <c r="A390" s="61"/>
      <c r="B390" s="62"/>
      <c r="C390" s="60"/>
    </row>
    <row r="391" spans="1:3" ht="38.25" customHeight="1" x14ac:dyDescent="0.25">
      <c r="A391" s="61"/>
      <c r="B391" s="62"/>
      <c r="C391" s="60"/>
    </row>
    <row r="392" spans="1:3" ht="12.75" customHeight="1" x14ac:dyDescent="0.25">
      <c r="A392" s="61"/>
      <c r="B392" s="62"/>
      <c r="C392" s="60"/>
    </row>
    <row r="393" spans="1:3" ht="38.25" customHeight="1" x14ac:dyDescent="0.25">
      <c r="A393" s="61"/>
      <c r="B393" s="62"/>
      <c r="C393" s="60"/>
    </row>
    <row r="394" spans="1:3" ht="12.75" customHeight="1" x14ac:dyDescent="0.25">
      <c r="A394" s="61"/>
      <c r="B394" s="62"/>
      <c r="C394" s="60"/>
    </row>
    <row r="395" spans="1:3" ht="38.25" customHeight="1" x14ac:dyDescent="0.25">
      <c r="A395" s="61"/>
      <c r="B395" s="62"/>
      <c r="C395" s="60"/>
    </row>
    <row r="396" spans="1:3" ht="12.75" customHeight="1" x14ac:dyDescent="0.25">
      <c r="A396" s="61"/>
      <c r="B396" s="62"/>
      <c r="C396" s="60"/>
    </row>
    <row r="397" spans="1:3" ht="51" customHeight="1" x14ac:dyDescent="0.25">
      <c r="A397" s="61"/>
      <c r="B397" s="62"/>
      <c r="C397" s="60"/>
    </row>
    <row r="398" spans="1:3" ht="12.75" customHeight="1" x14ac:dyDescent="0.25">
      <c r="A398" s="61"/>
      <c r="B398" s="62"/>
      <c r="C398" s="60"/>
    </row>
    <row r="399" spans="1:3" ht="25.5" customHeight="1" x14ac:dyDescent="0.25">
      <c r="A399" s="61"/>
      <c r="B399" s="62"/>
      <c r="C399" s="60"/>
    </row>
    <row r="400" spans="1:3" ht="12.75" customHeight="1" x14ac:dyDescent="0.25">
      <c r="A400" s="61"/>
      <c r="B400" s="62"/>
      <c r="C400" s="60"/>
    </row>
    <row r="401" spans="1:3" ht="12.75" customHeight="1" x14ac:dyDescent="0.25">
      <c r="A401" s="61"/>
      <c r="B401" s="62"/>
      <c r="C401" s="60"/>
    </row>
    <row r="402" spans="1:3" ht="12.75" customHeight="1" x14ac:dyDescent="0.25">
      <c r="A402" s="61"/>
      <c r="B402" s="62"/>
      <c r="C402" s="60"/>
    </row>
    <row r="403" spans="1:3" ht="51" customHeight="1" x14ac:dyDescent="0.25">
      <c r="A403" s="61"/>
      <c r="B403" s="62"/>
      <c r="C403" s="60"/>
    </row>
    <row r="404" spans="1:3" ht="12.75" customHeight="1" x14ac:dyDescent="0.25">
      <c r="A404" s="61"/>
      <c r="B404" s="62"/>
      <c r="C404" s="60"/>
    </row>
    <row r="405" spans="1:3" ht="25.5" customHeight="1" x14ac:dyDescent="0.25">
      <c r="A405" s="61"/>
      <c r="B405" s="62"/>
      <c r="C405" s="60"/>
    </row>
    <row r="406" spans="1:3" ht="12.75" customHeight="1" x14ac:dyDescent="0.25">
      <c r="A406" s="61"/>
      <c r="B406" s="62"/>
      <c r="C406" s="60"/>
    </row>
    <row r="407" spans="1:3" ht="12.75" customHeight="1" x14ac:dyDescent="0.25">
      <c r="A407" s="61"/>
      <c r="B407" s="62"/>
      <c r="C407" s="60"/>
    </row>
    <row r="408" spans="1:3" ht="12.75" customHeight="1" x14ac:dyDescent="0.25">
      <c r="A408" s="61"/>
      <c r="B408" s="62"/>
      <c r="C408" s="60"/>
    </row>
    <row r="409" spans="1:3" ht="51" customHeight="1" x14ac:dyDescent="0.25">
      <c r="A409" s="61"/>
      <c r="B409" s="62"/>
      <c r="C409" s="60"/>
    </row>
    <row r="410" spans="1:3" ht="12.75" customHeight="1" x14ac:dyDescent="0.25">
      <c r="A410" s="61"/>
      <c r="B410" s="62"/>
      <c r="C410" s="60"/>
    </row>
    <row r="411" spans="1:3" ht="25.5" customHeight="1" x14ac:dyDescent="0.25">
      <c r="A411" s="61"/>
      <c r="B411" s="62"/>
      <c r="C411" s="60"/>
    </row>
    <row r="412" spans="1:3" ht="12.75" customHeight="1" x14ac:dyDescent="0.25">
      <c r="A412" s="61"/>
      <c r="B412" s="62"/>
      <c r="C412" s="60"/>
    </row>
    <row r="413" spans="1:3" ht="12.75" customHeight="1" x14ac:dyDescent="0.25">
      <c r="A413" s="61"/>
      <c r="B413" s="62"/>
      <c r="C413" s="60"/>
    </row>
    <row r="414" spans="1:3" ht="12.75" customHeight="1" x14ac:dyDescent="0.25">
      <c r="A414" s="61"/>
      <c r="B414" s="62"/>
      <c r="C414" s="60"/>
    </row>
    <row r="415" spans="1:3" ht="51" customHeight="1" x14ac:dyDescent="0.25">
      <c r="A415" s="61"/>
      <c r="B415" s="62"/>
      <c r="C415" s="60"/>
    </row>
    <row r="416" spans="1:3" ht="12.75" customHeight="1" x14ac:dyDescent="0.25">
      <c r="A416" s="61"/>
      <c r="B416" s="62"/>
      <c r="C416" s="60"/>
    </row>
    <row r="417" spans="1:3" ht="25.5" customHeight="1" x14ac:dyDescent="0.25">
      <c r="A417" s="61"/>
      <c r="B417" s="62"/>
      <c r="C417" s="60"/>
    </row>
    <row r="418" spans="1:3" ht="12.75" customHeight="1" x14ac:dyDescent="0.25">
      <c r="A418" s="61"/>
      <c r="B418" s="62"/>
      <c r="C418" s="60"/>
    </row>
    <row r="419" spans="1:3" ht="12.75" customHeight="1" x14ac:dyDescent="0.25">
      <c r="A419" s="61"/>
      <c r="B419" s="62"/>
      <c r="C419" s="60"/>
    </row>
    <row r="420" spans="1:3" ht="12.75" customHeight="1" x14ac:dyDescent="0.25">
      <c r="A420" s="61"/>
      <c r="B420" s="62"/>
      <c r="C420" s="60"/>
    </row>
    <row r="421" spans="1:3" ht="51" customHeight="1" x14ac:dyDescent="0.25">
      <c r="A421" s="61"/>
      <c r="B421" s="62"/>
      <c r="C421" s="60"/>
    </row>
    <row r="422" spans="1:3" ht="12.75" customHeight="1" x14ac:dyDescent="0.25">
      <c r="A422" s="61"/>
      <c r="B422" s="62"/>
      <c r="C422" s="60"/>
    </row>
    <row r="423" spans="1:3" ht="25.5" customHeight="1" x14ac:dyDescent="0.25">
      <c r="A423" s="61"/>
      <c r="B423" s="62"/>
      <c r="C423" s="60"/>
    </row>
    <row r="424" spans="1:3" ht="12.75" customHeight="1" x14ac:dyDescent="0.25">
      <c r="A424" s="61"/>
      <c r="B424" s="62"/>
      <c r="C424" s="60"/>
    </row>
    <row r="425" spans="1:3" ht="12.75" customHeight="1" x14ac:dyDescent="0.25">
      <c r="A425" s="61"/>
      <c r="B425" s="62"/>
      <c r="C425" s="60"/>
    </row>
    <row r="426" spans="1:3" ht="12.75" customHeight="1" x14ac:dyDescent="0.25">
      <c r="A426" s="61"/>
      <c r="B426" s="62"/>
      <c r="C426" s="60"/>
    </row>
    <row r="427" spans="1:3" ht="51" customHeight="1" x14ac:dyDescent="0.25">
      <c r="A427" s="61"/>
      <c r="B427" s="62"/>
      <c r="C427" s="60"/>
    </row>
    <row r="428" spans="1:3" ht="12.75" customHeight="1" x14ac:dyDescent="0.25">
      <c r="A428" s="61"/>
      <c r="B428" s="62"/>
      <c r="C428" s="60"/>
    </row>
    <row r="429" spans="1:3" ht="25.5" customHeight="1" x14ac:dyDescent="0.25">
      <c r="A429" s="61"/>
      <c r="B429" s="62"/>
      <c r="C429" s="60"/>
    </row>
    <row r="430" spans="1:3" ht="12.75" customHeight="1" x14ac:dyDescent="0.25">
      <c r="A430" s="61"/>
      <c r="B430" s="62"/>
      <c r="C430" s="60"/>
    </row>
    <row r="431" spans="1:3" ht="12.75" customHeight="1" x14ac:dyDescent="0.25">
      <c r="A431" s="61"/>
      <c r="B431" s="62"/>
      <c r="C431" s="60"/>
    </row>
    <row r="432" spans="1:3" ht="12.75" customHeight="1" x14ac:dyDescent="0.25">
      <c r="A432" s="61"/>
      <c r="B432" s="62"/>
      <c r="C432" s="60"/>
    </row>
    <row r="433" spans="1:3" ht="51" customHeight="1" x14ac:dyDescent="0.25">
      <c r="A433" s="61"/>
      <c r="B433" s="62"/>
      <c r="C433" s="60"/>
    </row>
    <row r="434" spans="1:3" ht="12.75" customHeight="1" x14ac:dyDescent="0.25">
      <c r="A434" s="61"/>
      <c r="B434" s="62"/>
      <c r="C434" s="60"/>
    </row>
    <row r="435" spans="1:3" ht="25.5" customHeight="1" x14ac:dyDescent="0.25">
      <c r="A435" s="61"/>
      <c r="B435" s="62"/>
      <c r="C435" s="60"/>
    </row>
    <row r="436" spans="1:3" ht="12.75" customHeight="1" x14ac:dyDescent="0.25">
      <c r="A436" s="61"/>
      <c r="B436" s="62"/>
      <c r="C436" s="60"/>
    </row>
    <row r="437" spans="1:3" ht="12.75" customHeight="1" x14ac:dyDescent="0.25">
      <c r="A437" s="61"/>
      <c r="B437" s="62"/>
      <c r="C437" s="60"/>
    </row>
    <row r="438" spans="1:3" ht="51" customHeight="1" x14ac:dyDescent="0.25">
      <c r="A438" s="61"/>
      <c r="B438" s="62"/>
      <c r="C438" s="60"/>
    </row>
    <row r="439" spans="1:3" ht="12.75" customHeight="1" x14ac:dyDescent="0.25">
      <c r="A439" s="61"/>
      <c r="B439" s="62"/>
      <c r="C439" s="60"/>
    </row>
    <row r="440" spans="1:3" ht="25.5" customHeight="1" x14ac:dyDescent="0.25">
      <c r="A440" s="61"/>
      <c r="B440" s="62"/>
      <c r="C440" s="60"/>
    </row>
    <row r="441" spans="1:3" ht="12.75" customHeight="1" x14ac:dyDescent="0.25">
      <c r="A441" s="61"/>
      <c r="B441" s="62"/>
      <c r="C441" s="60"/>
    </row>
    <row r="442" spans="1:3" ht="12.75" customHeight="1" x14ac:dyDescent="0.25">
      <c r="A442" s="61"/>
      <c r="B442" s="62"/>
      <c r="C442" s="60"/>
    </row>
    <row r="443" spans="1:3" ht="51" customHeight="1" x14ac:dyDescent="0.25">
      <c r="A443" s="61"/>
      <c r="B443" s="62"/>
      <c r="C443" s="60"/>
    </row>
    <row r="444" spans="1:3" ht="12.75" customHeight="1" x14ac:dyDescent="0.25">
      <c r="A444" s="61"/>
      <c r="B444" s="62"/>
      <c r="C444" s="60"/>
    </row>
    <row r="445" spans="1:3" ht="25.5" customHeight="1" x14ac:dyDescent="0.25">
      <c r="A445" s="61"/>
      <c r="B445" s="62"/>
      <c r="C445" s="60"/>
    </row>
    <row r="446" spans="1:3" ht="12.75" customHeight="1" x14ac:dyDescent="0.25">
      <c r="A446" s="61"/>
      <c r="B446" s="62"/>
      <c r="C446" s="60"/>
    </row>
    <row r="447" spans="1:3" ht="12.75" customHeight="1" x14ac:dyDescent="0.25">
      <c r="A447" s="61"/>
      <c r="B447" s="62"/>
      <c r="C447" s="60"/>
    </row>
    <row r="448" spans="1:3" ht="12.75" customHeight="1" x14ac:dyDescent="0.25">
      <c r="A448" s="61"/>
      <c r="B448" s="62"/>
      <c r="C448" s="60"/>
    </row>
    <row r="449" spans="1:3" ht="51" customHeight="1" x14ac:dyDescent="0.25">
      <c r="A449" s="61"/>
      <c r="B449" s="62"/>
      <c r="C449" s="60"/>
    </row>
    <row r="450" spans="1:3" ht="12.75" customHeight="1" x14ac:dyDescent="0.25">
      <c r="A450" s="61"/>
      <c r="B450" s="62"/>
      <c r="C450" s="60"/>
    </row>
    <row r="451" spans="1:3" ht="25.5" customHeight="1" x14ac:dyDescent="0.25">
      <c r="A451" s="61"/>
      <c r="B451" s="62"/>
      <c r="C451" s="60"/>
    </row>
    <row r="452" spans="1:3" ht="12.75" customHeight="1" x14ac:dyDescent="0.25">
      <c r="A452" s="61"/>
      <c r="B452" s="62"/>
      <c r="C452" s="60"/>
    </row>
    <row r="453" spans="1:3" ht="12.75" customHeight="1" x14ac:dyDescent="0.25">
      <c r="A453" s="61"/>
      <c r="B453" s="62"/>
      <c r="C453" s="60"/>
    </row>
    <row r="454" spans="1:3" ht="12.75" customHeight="1" x14ac:dyDescent="0.25">
      <c r="A454" s="61"/>
      <c r="B454" s="62"/>
      <c r="C454" s="60"/>
    </row>
    <row r="455" spans="1:3" ht="51" customHeight="1" x14ac:dyDescent="0.25">
      <c r="A455" s="61"/>
      <c r="B455" s="62"/>
      <c r="C455" s="60"/>
    </row>
    <row r="456" spans="1:3" ht="12.75" customHeight="1" x14ac:dyDescent="0.25">
      <c r="A456" s="61"/>
      <c r="B456" s="62"/>
      <c r="C456" s="60"/>
    </row>
    <row r="457" spans="1:3" ht="25.5" customHeight="1" x14ac:dyDescent="0.25">
      <c r="A457" s="61"/>
      <c r="B457" s="62"/>
      <c r="C457" s="60"/>
    </row>
    <row r="458" spans="1:3" ht="12.75" customHeight="1" x14ac:dyDescent="0.25">
      <c r="A458" s="61"/>
      <c r="B458" s="62"/>
      <c r="C458" s="60"/>
    </row>
    <row r="459" spans="1:3" ht="12.75" customHeight="1" x14ac:dyDescent="0.25">
      <c r="A459" s="61"/>
      <c r="B459" s="62"/>
      <c r="C459" s="60"/>
    </row>
    <row r="460" spans="1:3" ht="25.5" customHeight="1" x14ac:dyDescent="0.25">
      <c r="A460" s="61"/>
      <c r="B460" s="62"/>
      <c r="C460" s="60"/>
    </row>
    <row r="461" spans="1:3" ht="25.5" customHeight="1" x14ac:dyDescent="0.25">
      <c r="A461" s="61"/>
      <c r="B461" s="62"/>
      <c r="C461" s="60"/>
    </row>
    <row r="462" spans="1:3" ht="25.5" customHeight="1" x14ac:dyDescent="0.25">
      <c r="A462" s="61"/>
      <c r="B462" s="62"/>
      <c r="C462" s="60"/>
    </row>
    <row r="463" spans="1:3" ht="25.5" customHeight="1" x14ac:dyDescent="0.25">
      <c r="A463" s="61"/>
      <c r="B463" s="62"/>
      <c r="C463" s="60"/>
    </row>
    <row r="464" spans="1:3" ht="25.5" customHeight="1" x14ac:dyDescent="0.25">
      <c r="A464" s="61"/>
      <c r="B464" s="62"/>
      <c r="C464" s="60"/>
    </row>
    <row r="465" spans="1:3" ht="25.5" customHeight="1" x14ac:dyDescent="0.25">
      <c r="A465" s="61"/>
      <c r="B465" s="62"/>
      <c r="C465" s="60"/>
    </row>
    <row r="466" spans="1:3" ht="25.5" customHeight="1" x14ac:dyDescent="0.25">
      <c r="A466" s="61"/>
      <c r="B466" s="62"/>
      <c r="C466" s="60"/>
    </row>
    <row r="467" spans="1:3" ht="25.5" customHeight="1" x14ac:dyDescent="0.25">
      <c r="A467" s="61"/>
      <c r="B467" s="62"/>
      <c r="C467" s="60"/>
    </row>
    <row r="468" spans="1:3" ht="12.75" customHeight="1" x14ac:dyDescent="0.25">
      <c r="A468" s="61"/>
      <c r="B468" s="62"/>
      <c r="C468" s="60"/>
    </row>
    <row r="469" spans="1:3" ht="25.5" customHeight="1" x14ac:dyDescent="0.25">
      <c r="A469" s="61"/>
      <c r="B469" s="62"/>
      <c r="C469" s="60"/>
    </row>
    <row r="470" spans="1:3" ht="25.5" customHeight="1" x14ac:dyDescent="0.25">
      <c r="A470" s="61"/>
      <c r="B470" s="62"/>
      <c r="C470" s="60"/>
    </row>
    <row r="471" spans="1:3" ht="25.5" customHeight="1" x14ac:dyDescent="0.25">
      <c r="A471" s="61"/>
      <c r="B471" s="62"/>
      <c r="C471" s="60"/>
    </row>
    <row r="472" spans="1:3" ht="25.5" customHeight="1" x14ac:dyDescent="0.25">
      <c r="A472" s="61"/>
      <c r="B472" s="62"/>
      <c r="C472" s="60"/>
    </row>
    <row r="473" spans="1:3" ht="25.5" customHeight="1" x14ac:dyDescent="0.25">
      <c r="A473" s="61"/>
      <c r="B473" s="62"/>
      <c r="C473" s="60"/>
    </row>
    <row r="474" spans="1:3" ht="25.5" customHeight="1" x14ac:dyDescent="0.25">
      <c r="A474" s="61"/>
      <c r="B474" s="62"/>
      <c r="C474" s="60"/>
    </row>
    <row r="475" spans="1:3" ht="25.5" customHeight="1" x14ac:dyDescent="0.25">
      <c r="A475" s="61"/>
      <c r="B475" s="62"/>
      <c r="C475" s="60"/>
    </row>
    <row r="476" spans="1:3" ht="25.5" customHeight="1" x14ac:dyDescent="0.25">
      <c r="A476" s="61"/>
      <c r="B476" s="62"/>
      <c r="C476" s="60"/>
    </row>
    <row r="477" spans="1:3" ht="63.75" customHeight="1" x14ac:dyDescent="0.25">
      <c r="A477" s="61"/>
      <c r="B477" s="62"/>
      <c r="C477" s="60"/>
    </row>
    <row r="478" spans="1:3" ht="12.75" customHeight="1" x14ac:dyDescent="0.25">
      <c r="A478" s="61"/>
      <c r="B478" s="62"/>
      <c r="C478" s="60"/>
    </row>
    <row r="479" spans="1:3" ht="63.75" customHeight="1" x14ac:dyDescent="0.25">
      <c r="A479" s="61"/>
      <c r="B479" s="62"/>
      <c r="C479" s="60"/>
    </row>
    <row r="480" spans="1:3" ht="12.75" customHeight="1" x14ac:dyDescent="0.25">
      <c r="A480" s="61"/>
      <c r="B480" s="62"/>
      <c r="C480" s="60"/>
    </row>
    <row r="481" spans="1:3" ht="63.75" customHeight="1" x14ac:dyDescent="0.25">
      <c r="A481" s="61"/>
      <c r="B481" s="62"/>
      <c r="C481" s="60"/>
    </row>
    <row r="482" spans="1:3" ht="12.75" customHeight="1" x14ac:dyDescent="0.25">
      <c r="A482" s="61"/>
      <c r="B482" s="62"/>
      <c r="C482" s="60"/>
    </row>
    <row r="483" spans="1:3" ht="63.75" customHeight="1" x14ac:dyDescent="0.25">
      <c r="A483" s="61"/>
      <c r="B483" s="62"/>
      <c r="C483" s="60"/>
    </row>
    <row r="484" spans="1:3" ht="12.75" customHeight="1" x14ac:dyDescent="0.25">
      <c r="A484" s="61"/>
      <c r="B484" s="62"/>
      <c r="C484" s="60"/>
    </row>
    <row r="485" spans="1:3" ht="63.75" customHeight="1" x14ac:dyDescent="0.25">
      <c r="A485" s="61"/>
      <c r="B485" s="62"/>
      <c r="C485" s="60"/>
    </row>
    <row r="486" spans="1:3" ht="12.75" customHeight="1" x14ac:dyDescent="0.25">
      <c r="A486" s="61"/>
      <c r="B486" s="62"/>
      <c r="C486" s="60"/>
    </row>
    <row r="487" spans="1:3" ht="63.75" customHeight="1" x14ac:dyDescent="0.25">
      <c r="A487" s="61"/>
      <c r="B487" s="62"/>
      <c r="C487" s="60"/>
    </row>
    <row r="488" spans="1:3" ht="12.75" customHeight="1" x14ac:dyDescent="0.25">
      <c r="A488" s="61"/>
      <c r="B488" s="62"/>
      <c r="C488" s="60"/>
    </row>
    <row r="489" spans="1:3" ht="63.75" customHeight="1" x14ac:dyDescent="0.25">
      <c r="A489" s="61"/>
      <c r="B489" s="62"/>
      <c r="C489" s="60"/>
    </row>
    <row r="490" spans="1:3" ht="12.75" customHeight="1" x14ac:dyDescent="0.25">
      <c r="A490" s="61"/>
      <c r="B490" s="62"/>
      <c r="C490" s="60"/>
    </row>
    <row r="491" spans="1:3" ht="63.75" customHeight="1" x14ac:dyDescent="0.25">
      <c r="A491" s="61"/>
      <c r="B491" s="62"/>
      <c r="C491" s="60"/>
    </row>
    <row r="492" spans="1:3" ht="12.75" customHeight="1" x14ac:dyDescent="0.25">
      <c r="A492" s="61"/>
      <c r="B492" s="62"/>
      <c r="C492" s="60"/>
    </row>
    <row r="493" spans="1:3" ht="63.75" customHeight="1" x14ac:dyDescent="0.25">
      <c r="A493" s="61"/>
      <c r="B493" s="62"/>
      <c r="C493" s="60"/>
    </row>
    <row r="494" spans="1:3" ht="12.75" customHeight="1" x14ac:dyDescent="0.25">
      <c r="A494" s="61"/>
      <c r="B494" s="62"/>
      <c r="C494" s="60"/>
    </row>
    <row r="495" spans="1:3" ht="63.75" customHeight="1" x14ac:dyDescent="0.25">
      <c r="A495" s="61"/>
      <c r="B495" s="62"/>
      <c r="C495" s="60"/>
    </row>
    <row r="496" spans="1:3" ht="12.75" customHeight="1" x14ac:dyDescent="0.25">
      <c r="A496" s="61"/>
      <c r="B496" s="62"/>
      <c r="C496" s="60"/>
    </row>
    <row r="497" spans="1:3" ht="63.75" customHeight="1" x14ac:dyDescent="0.25">
      <c r="A497" s="61"/>
      <c r="B497" s="62"/>
      <c r="C497" s="60"/>
    </row>
    <row r="498" spans="1:3" ht="12.75" customHeight="1" x14ac:dyDescent="0.25">
      <c r="A498" s="61"/>
      <c r="B498" s="62"/>
      <c r="C498" s="60"/>
    </row>
    <row r="499" spans="1:3" ht="63.75" customHeight="1" x14ac:dyDescent="0.25">
      <c r="A499" s="61"/>
      <c r="B499" s="62"/>
      <c r="C499" s="60"/>
    </row>
    <row r="500" spans="1:3" ht="12.75" customHeight="1" x14ac:dyDescent="0.25">
      <c r="A500" s="61"/>
      <c r="B500" s="62"/>
      <c r="C500" s="60"/>
    </row>
    <row r="501" spans="1:3" ht="63.75" customHeight="1" x14ac:dyDescent="0.25">
      <c r="A501" s="61"/>
      <c r="B501" s="62"/>
      <c r="C501" s="60"/>
    </row>
    <row r="502" spans="1:3" ht="12.75" customHeight="1" x14ac:dyDescent="0.25">
      <c r="A502" s="61"/>
      <c r="B502" s="62"/>
      <c r="C502" s="60"/>
    </row>
    <row r="503" spans="1:3" ht="63.75" customHeight="1" x14ac:dyDescent="0.25">
      <c r="A503" s="61"/>
      <c r="B503" s="62"/>
      <c r="C503" s="60"/>
    </row>
    <row r="504" spans="1:3" ht="12.75" customHeight="1" x14ac:dyDescent="0.25">
      <c r="A504" s="61"/>
      <c r="B504" s="62"/>
      <c r="C504" s="60"/>
    </row>
    <row r="505" spans="1:3" ht="63.75" customHeight="1" x14ac:dyDescent="0.25">
      <c r="A505" s="61"/>
      <c r="B505" s="62"/>
      <c r="C505" s="60"/>
    </row>
    <row r="506" spans="1:3" ht="12.75" customHeight="1" x14ac:dyDescent="0.25">
      <c r="A506" s="61"/>
      <c r="B506" s="62"/>
      <c r="C506" s="60"/>
    </row>
    <row r="507" spans="1:3" ht="25.5" customHeight="1" x14ac:dyDescent="0.25">
      <c r="A507" s="61"/>
      <c r="B507" s="62"/>
      <c r="C507" s="60"/>
    </row>
    <row r="508" spans="1:3" ht="25.5" customHeight="1" x14ac:dyDescent="0.25">
      <c r="A508" s="61"/>
      <c r="B508" s="62"/>
      <c r="C508" s="60"/>
    </row>
    <row r="509" spans="1:3" ht="25.5" customHeight="1" x14ac:dyDescent="0.25">
      <c r="A509" s="61"/>
      <c r="B509" s="62"/>
      <c r="C509" s="60"/>
    </row>
    <row r="510" spans="1:3" ht="12.75" customHeight="1" x14ac:dyDescent="0.25">
      <c r="A510" s="61"/>
      <c r="B510" s="62"/>
      <c r="C510" s="60"/>
    </row>
    <row r="511" spans="1:3" ht="12.75" customHeight="1" x14ac:dyDescent="0.25">
      <c r="A511" s="61"/>
      <c r="B511" s="62"/>
      <c r="C511" s="60"/>
    </row>
    <row r="512" spans="1:3" ht="12.75" customHeight="1" x14ac:dyDescent="0.25">
      <c r="A512" s="61"/>
      <c r="B512" s="62"/>
      <c r="C512" s="60"/>
    </row>
    <row r="513" spans="1:3" ht="12.75" customHeight="1" x14ac:dyDescent="0.25">
      <c r="A513" s="61"/>
      <c r="B513" s="62"/>
      <c r="C513" s="60"/>
    </row>
    <row r="514" spans="1:3" ht="25.5" customHeight="1" x14ac:dyDescent="0.25">
      <c r="A514" s="61"/>
      <c r="B514" s="62"/>
      <c r="C514" s="60"/>
    </row>
    <row r="515" spans="1:3" ht="12.75" customHeight="1" x14ac:dyDescent="0.25">
      <c r="A515" s="61"/>
      <c r="B515" s="62"/>
      <c r="C515" s="60"/>
    </row>
    <row r="516" spans="1:3" ht="12.75" customHeight="1" x14ac:dyDescent="0.25">
      <c r="A516" s="61"/>
      <c r="B516" s="62"/>
      <c r="C516" s="60"/>
    </row>
    <row r="517" spans="1:3" ht="12.75" customHeight="1" x14ac:dyDescent="0.25">
      <c r="A517" s="61"/>
      <c r="B517" s="62"/>
      <c r="C517" s="60"/>
    </row>
    <row r="518" spans="1:3" ht="38.25" customHeight="1" x14ac:dyDescent="0.25">
      <c r="A518" s="61"/>
      <c r="B518" s="62"/>
      <c r="C518" s="60"/>
    </row>
    <row r="519" spans="1:3" ht="12.75" customHeight="1" x14ac:dyDescent="0.25">
      <c r="A519" s="61"/>
      <c r="B519" s="62"/>
      <c r="C519" s="60"/>
    </row>
    <row r="520" spans="1:3" ht="12.75" customHeight="1" x14ac:dyDescent="0.25">
      <c r="A520" s="61"/>
      <c r="B520" s="62"/>
      <c r="C520" s="60"/>
    </row>
    <row r="521" spans="1:3" ht="38.25" customHeight="1" x14ac:dyDescent="0.25">
      <c r="A521" s="61"/>
      <c r="B521" s="62"/>
      <c r="C521" s="60"/>
    </row>
    <row r="522" spans="1:3" ht="12.75" customHeight="1" x14ac:dyDescent="0.25">
      <c r="A522" s="61"/>
      <c r="B522" s="62"/>
      <c r="C522" s="60"/>
    </row>
    <row r="523" spans="1:3" ht="38.25" customHeight="1" x14ac:dyDescent="0.25">
      <c r="A523" s="61"/>
      <c r="B523" s="62"/>
      <c r="C523" s="60"/>
    </row>
    <row r="524" spans="1:3" ht="12.75" customHeight="1" x14ac:dyDescent="0.25">
      <c r="A524" s="61"/>
      <c r="B524" s="62"/>
      <c r="C524" s="60"/>
    </row>
    <row r="525" spans="1:3" ht="25.5" customHeight="1" x14ac:dyDescent="0.25">
      <c r="A525" s="61"/>
      <c r="B525" s="62"/>
      <c r="C525" s="60"/>
    </row>
    <row r="526" spans="1:3" ht="12.75" customHeight="1" x14ac:dyDescent="0.25">
      <c r="A526" s="61"/>
      <c r="B526" s="62"/>
      <c r="C526" s="60"/>
    </row>
    <row r="527" spans="1:3" ht="25.5" customHeight="1" x14ac:dyDescent="0.25">
      <c r="A527" s="61"/>
      <c r="B527" s="62"/>
      <c r="C527" s="60"/>
    </row>
    <row r="528" spans="1:3" ht="12.75" customHeight="1" x14ac:dyDescent="0.25">
      <c r="A528" s="61"/>
      <c r="B528" s="62"/>
      <c r="C528" s="60"/>
    </row>
    <row r="529" spans="1:3" ht="25.5" customHeight="1" x14ac:dyDescent="0.25">
      <c r="A529" s="61"/>
      <c r="B529" s="62"/>
      <c r="C529" s="60"/>
    </row>
    <row r="530" spans="1:3" ht="12.75" customHeight="1" x14ac:dyDescent="0.25">
      <c r="A530" s="61"/>
      <c r="B530" s="62"/>
      <c r="C530" s="60"/>
    </row>
    <row r="531" spans="1:3" ht="25.5" customHeight="1" x14ac:dyDescent="0.25">
      <c r="A531" s="61"/>
      <c r="B531" s="62"/>
      <c r="C531" s="60"/>
    </row>
    <row r="532" spans="1:3" ht="12.75" customHeight="1" x14ac:dyDescent="0.25">
      <c r="A532" s="61"/>
      <c r="B532" s="62"/>
      <c r="C532" s="60"/>
    </row>
    <row r="533" spans="1:3" ht="12.75" customHeight="1" x14ac:dyDescent="0.25">
      <c r="A533" s="61"/>
      <c r="B533" s="62"/>
      <c r="C533" s="60"/>
    </row>
    <row r="534" spans="1:3" ht="12.75" customHeight="1" x14ac:dyDescent="0.25">
      <c r="A534" s="61"/>
      <c r="B534" s="62"/>
      <c r="C534" s="60"/>
    </row>
    <row r="535" spans="1:3" ht="12.75" customHeight="1" x14ac:dyDescent="0.25">
      <c r="A535" s="61"/>
      <c r="B535" s="62"/>
      <c r="C535" s="60"/>
    </row>
    <row r="536" spans="1:3" ht="51" customHeight="1" x14ac:dyDescent="0.25">
      <c r="A536" s="61"/>
      <c r="B536" s="62"/>
      <c r="C536" s="60"/>
    </row>
    <row r="537" spans="1:3" ht="12.75" customHeight="1" x14ac:dyDescent="0.25">
      <c r="A537" s="61"/>
      <c r="B537" s="62"/>
      <c r="C537" s="60"/>
    </row>
    <row r="538" spans="1:3" ht="25.5" customHeight="1" x14ac:dyDescent="0.25">
      <c r="A538" s="61"/>
      <c r="B538" s="62"/>
      <c r="C538" s="60"/>
    </row>
    <row r="539" spans="1:3" ht="12.75" customHeight="1" x14ac:dyDescent="0.25">
      <c r="A539" s="61"/>
      <c r="B539" s="62"/>
      <c r="C539" s="60"/>
    </row>
    <row r="540" spans="1:3" ht="12.75" customHeight="1" x14ac:dyDescent="0.25">
      <c r="A540" s="61"/>
      <c r="B540" s="62"/>
      <c r="C540" s="60"/>
    </row>
    <row r="541" spans="1:3" ht="12.75" customHeight="1" x14ac:dyDescent="0.25">
      <c r="A541" s="61"/>
      <c r="B541" s="62"/>
      <c r="C541" s="60"/>
    </row>
    <row r="542" spans="1:3" ht="51" customHeight="1" x14ac:dyDescent="0.25">
      <c r="A542" s="61"/>
      <c r="B542" s="62"/>
      <c r="C542" s="60"/>
    </row>
    <row r="543" spans="1:3" ht="12.75" customHeight="1" x14ac:dyDescent="0.25">
      <c r="A543" s="61"/>
      <c r="B543" s="62"/>
      <c r="C543" s="60"/>
    </row>
    <row r="544" spans="1:3" ht="25.5" customHeight="1" x14ac:dyDescent="0.25">
      <c r="A544" s="61"/>
      <c r="B544" s="62"/>
      <c r="C544" s="60"/>
    </row>
    <row r="545" spans="1:3" ht="12.75" customHeight="1" x14ac:dyDescent="0.25">
      <c r="A545" s="61"/>
      <c r="B545" s="62"/>
      <c r="C545" s="60"/>
    </row>
    <row r="546" spans="1:3" ht="25.5" customHeight="1" x14ac:dyDescent="0.25">
      <c r="A546" s="61"/>
      <c r="B546" s="62"/>
      <c r="C546" s="60"/>
    </row>
    <row r="547" spans="1:3" ht="12.75" customHeight="1" x14ac:dyDescent="0.25">
      <c r="A547" s="61"/>
      <c r="B547" s="62"/>
      <c r="C547" s="60"/>
    </row>
    <row r="548" spans="1:3" ht="12.75" customHeight="1" x14ac:dyDescent="0.25">
      <c r="A548" s="61"/>
      <c r="B548" s="62"/>
      <c r="C548" s="60"/>
    </row>
    <row r="549" spans="1:3" ht="51" customHeight="1" x14ac:dyDescent="0.25">
      <c r="A549" s="61"/>
      <c r="B549" s="62"/>
      <c r="C549" s="60"/>
    </row>
    <row r="550" spans="1:3" ht="12.75" customHeight="1" x14ac:dyDescent="0.25">
      <c r="A550" s="61"/>
      <c r="B550" s="62"/>
      <c r="C550" s="60"/>
    </row>
    <row r="551" spans="1:3" ht="25.5" customHeight="1" x14ac:dyDescent="0.25">
      <c r="A551" s="61"/>
      <c r="B551" s="62"/>
      <c r="C551" s="60"/>
    </row>
    <row r="552" spans="1:3" ht="12.75" customHeight="1" x14ac:dyDescent="0.25">
      <c r="A552" s="61"/>
      <c r="B552" s="62"/>
      <c r="C552" s="60"/>
    </row>
    <row r="553" spans="1:3" ht="25.5" customHeight="1" x14ac:dyDescent="0.25">
      <c r="A553" s="61"/>
      <c r="B553" s="62"/>
      <c r="C553" s="60"/>
    </row>
    <row r="554" spans="1:3" ht="12.75" customHeight="1" x14ac:dyDescent="0.25">
      <c r="A554" s="61"/>
      <c r="B554" s="62"/>
      <c r="C554" s="60"/>
    </row>
    <row r="555" spans="1:3" ht="12.75" customHeight="1" x14ac:dyDescent="0.25">
      <c r="A555" s="61"/>
      <c r="B555" s="62"/>
      <c r="C555" s="60"/>
    </row>
    <row r="556" spans="1:3" ht="25.5" customHeight="1" x14ac:dyDescent="0.25">
      <c r="A556" s="61"/>
      <c r="B556" s="62"/>
      <c r="C556" s="60"/>
    </row>
    <row r="557" spans="1:3" ht="25.5" customHeight="1" x14ac:dyDescent="0.25">
      <c r="A557" s="61"/>
      <c r="B557" s="62"/>
      <c r="C557" s="60"/>
    </row>
    <row r="558" spans="1:3" ht="12.75" customHeight="1" x14ac:dyDescent="0.25">
      <c r="A558" s="61"/>
      <c r="B558" s="62"/>
      <c r="C558" s="60"/>
    </row>
    <row r="559" spans="1:3" ht="12.75" customHeight="1" x14ac:dyDescent="0.25">
      <c r="A559" s="61"/>
      <c r="B559" s="62"/>
      <c r="C559" s="60"/>
    </row>
    <row r="560" spans="1:3" ht="12.75" customHeight="1" x14ac:dyDescent="0.25">
      <c r="A560" s="61"/>
      <c r="B560" s="62"/>
      <c r="C560" s="60"/>
    </row>
    <row r="561" spans="1:3" ht="25.5" customHeight="1" x14ac:dyDescent="0.25">
      <c r="A561" s="61"/>
      <c r="B561" s="62"/>
      <c r="C561" s="60"/>
    </row>
    <row r="562" spans="1:3" ht="12.75" customHeight="1" x14ac:dyDescent="0.25">
      <c r="A562" s="61"/>
      <c r="B562" s="62"/>
      <c r="C562" s="60"/>
    </row>
    <row r="563" spans="1:3" ht="12.75" customHeight="1" x14ac:dyDescent="0.25">
      <c r="A563" s="61"/>
      <c r="B563" s="62"/>
      <c r="C563" s="60"/>
    </row>
    <row r="564" spans="1:3" ht="38.25" customHeight="1" x14ac:dyDescent="0.25">
      <c r="A564" s="61"/>
      <c r="B564" s="62"/>
      <c r="C564" s="60"/>
    </row>
    <row r="565" spans="1:3" ht="25.5" customHeight="1" x14ac:dyDescent="0.25">
      <c r="A565" s="61"/>
      <c r="B565" s="62"/>
      <c r="C565" s="60"/>
    </row>
    <row r="566" spans="1:3" ht="51" customHeight="1" x14ac:dyDescent="0.25">
      <c r="A566" s="61"/>
      <c r="B566" s="62"/>
      <c r="C566" s="60"/>
    </row>
    <row r="567" spans="1:3" ht="12.75" customHeight="1" x14ac:dyDescent="0.25">
      <c r="A567" s="61"/>
      <c r="B567" s="62"/>
      <c r="C567" s="60"/>
    </row>
    <row r="568" spans="1:3" ht="25.5" customHeight="1" x14ac:dyDescent="0.25">
      <c r="A568" s="61"/>
      <c r="B568" s="62"/>
      <c r="C568" s="60"/>
    </row>
    <row r="569" spans="1:3" ht="12.75" customHeight="1" x14ac:dyDescent="0.25">
      <c r="A569" s="61"/>
      <c r="B569" s="62"/>
      <c r="C569" s="60"/>
    </row>
    <row r="570" spans="1:3" ht="12.75" customHeight="1" x14ac:dyDescent="0.25">
      <c r="A570" s="61"/>
      <c r="B570" s="62"/>
      <c r="C570" s="60"/>
    </row>
    <row r="571" spans="1:3" ht="51" customHeight="1" x14ac:dyDescent="0.25">
      <c r="A571" s="61"/>
      <c r="B571" s="62"/>
      <c r="C571" s="60"/>
    </row>
    <row r="572" spans="1:3" ht="12.75" customHeight="1" x14ac:dyDescent="0.25">
      <c r="A572" s="61"/>
      <c r="B572" s="62"/>
      <c r="C572" s="60"/>
    </row>
    <row r="573" spans="1:3" ht="25.5" customHeight="1" x14ac:dyDescent="0.25">
      <c r="A573" s="61"/>
      <c r="B573" s="62"/>
      <c r="C573" s="60"/>
    </row>
    <row r="574" spans="1:3" ht="12.75" customHeight="1" x14ac:dyDescent="0.25">
      <c r="A574" s="61"/>
      <c r="B574" s="62"/>
      <c r="C574" s="60"/>
    </row>
    <row r="575" spans="1:3" ht="25.5" customHeight="1" x14ac:dyDescent="0.25">
      <c r="A575" s="61"/>
      <c r="B575" s="62"/>
      <c r="C575" s="60"/>
    </row>
    <row r="576" spans="1:3" ht="12.75" customHeight="1" x14ac:dyDescent="0.25">
      <c r="A576" s="61"/>
      <c r="B576" s="62"/>
      <c r="C576" s="60"/>
    </row>
    <row r="577" spans="1:3" ht="12.75" customHeight="1" x14ac:dyDescent="0.25">
      <c r="A577" s="61"/>
      <c r="B577" s="62"/>
      <c r="C577" s="60"/>
    </row>
    <row r="578" spans="1:3" ht="12.75" customHeight="1" x14ac:dyDescent="0.25">
      <c r="A578" s="61"/>
      <c r="B578" s="62"/>
      <c r="C578" s="60"/>
    </row>
    <row r="579" spans="1:3" ht="12.75" customHeight="1" x14ac:dyDescent="0.25">
      <c r="A579" s="61"/>
      <c r="B579" s="62"/>
      <c r="C579" s="60"/>
    </row>
    <row r="580" spans="1:3" ht="12.75" customHeight="1" x14ac:dyDescent="0.25">
      <c r="A580" s="61"/>
      <c r="B580" s="62"/>
      <c r="C580" s="60"/>
    </row>
    <row r="581" spans="1:3" ht="12.75" customHeight="1" x14ac:dyDescent="0.25">
      <c r="A581" s="61"/>
      <c r="B581" s="62"/>
      <c r="C581" s="60"/>
    </row>
    <row r="582" spans="1:3" ht="12.75" customHeight="1" x14ac:dyDescent="0.25">
      <c r="A582" s="61"/>
      <c r="B582" s="62"/>
      <c r="C582" s="60"/>
    </row>
    <row r="583" spans="1:3" ht="12.75" customHeight="1" x14ac:dyDescent="0.25">
      <c r="A583" s="61"/>
      <c r="B583" s="62"/>
      <c r="C583" s="60"/>
    </row>
    <row r="584" spans="1:3" ht="12.75" customHeight="1" x14ac:dyDescent="0.25">
      <c r="A584" s="61"/>
      <c r="B584" s="62"/>
      <c r="C584" s="60"/>
    </row>
    <row r="585" spans="1:3" ht="51" customHeight="1" x14ac:dyDescent="0.25">
      <c r="A585" s="61"/>
      <c r="B585" s="62"/>
      <c r="C585" s="60"/>
    </row>
    <row r="586" spans="1:3" ht="12.75" customHeight="1" x14ac:dyDescent="0.25">
      <c r="A586" s="61"/>
      <c r="B586" s="62"/>
      <c r="C586" s="60"/>
    </row>
    <row r="587" spans="1:3" ht="25.5" customHeight="1" x14ac:dyDescent="0.25">
      <c r="A587" s="61"/>
      <c r="B587" s="62"/>
      <c r="C587" s="60"/>
    </row>
    <row r="588" spans="1:3" ht="12.75" customHeight="1" x14ac:dyDescent="0.25">
      <c r="A588" s="61"/>
      <c r="B588" s="62"/>
      <c r="C588" s="60"/>
    </row>
    <row r="589" spans="1:3" ht="25.5" customHeight="1" x14ac:dyDescent="0.25">
      <c r="A589" s="61"/>
      <c r="B589" s="62"/>
      <c r="C589" s="60"/>
    </row>
    <row r="590" spans="1:3" ht="12.75" customHeight="1" x14ac:dyDescent="0.25">
      <c r="A590" s="61"/>
      <c r="B590" s="62"/>
      <c r="C590" s="60"/>
    </row>
    <row r="591" spans="1:3" ht="12.75" customHeight="1" x14ac:dyDescent="0.25">
      <c r="A591" s="61"/>
      <c r="B591" s="62"/>
      <c r="C591" s="60"/>
    </row>
    <row r="592" spans="1:3" ht="12.75" customHeight="1" x14ac:dyDescent="0.25">
      <c r="A592" s="61"/>
      <c r="B592" s="62"/>
      <c r="C592" s="60"/>
    </row>
    <row r="593" spans="1:3" ht="12.75" customHeight="1" x14ac:dyDescent="0.25">
      <c r="A593" s="61"/>
      <c r="B593" s="62"/>
      <c r="C593" s="60"/>
    </row>
    <row r="594" spans="1:3" ht="12.75" customHeight="1" x14ac:dyDescent="0.25">
      <c r="A594" s="61"/>
      <c r="B594" s="62"/>
      <c r="C594" s="60"/>
    </row>
    <row r="595" spans="1:3" ht="12.75" customHeight="1" x14ac:dyDescent="0.25">
      <c r="A595" s="61"/>
      <c r="B595" s="62"/>
      <c r="C595" s="60"/>
    </row>
    <row r="596" spans="1:3" ht="25.5" customHeight="1" x14ac:dyDescent="0.25">
      <c r="A596" s="61"/>
      <c r="B596" s="62"/>
      <c r="C596" s="60"/>
    </row>
    <row r="597" spans="1:3" ht="12.75" customHeight="1" x14ac:dyDescent="0.25">
      <c r="A597" s="61"/>
      <c r="B597" s="62"/>
      <c r="C597" s="60"/>
    </row>
    <row r="598" spans="1:3" ht="12.75" customHeight="1" x14ac:dyDescent="0.25">
      <c r="A598" s="61"/>
      <c r="B598" s="62"/>
      <c r="C598" s="60"/>
    </row>
    <row r="599" spans="1:3" ht="12.75" customHeight="1" x14ac:dyDescent="0.25">
      <c r="A599" s="61"/>
      <c r="B599" s="62"/>
      <c r="C599" s="60"/>
    </row>
    <row r="600" spans="1:3" ht="12.75" customHeight="1" x14ac:dyDescent="0.25">
      <c r="A600" s="61"/>
      <c r="B600" s="62"/>
      <c r="C600" s="60"/>
    </row>
    <row r="601" spans="1:3" ht="12.75" customHeight="1" x14ac:dyDescent="0.25">
      <c r="A601" s="61"/>
      <c r="B601" s="62"/>
      <c r="C601" s="60"/>
    </row>
    <row r="602" spans="1:3" ht="12.75" customHeight="1" x14ac:dyDescent="0.25">
      <c r="A602" s="61"/>
      <c r="B602" s="62"/>
      <c r="C602" s="60"/>
    </row>
    <row r="603" spans="1:3" ht="12.75" customHeight="1" x14ac:dyDescent="0.25">
      <c r="A603" s="61"/>
      <c r="B603" s="62"/>
      <c r="C603" s="60"/>
    </row>
    <row r="604" spans="1:3" ht="51" customHeight="1" x14ac:dyDescent="0.25">
      <c r="A604" s="61"/>
      <c r="B604" s="62"/>
      <c r="C604" s="60"/>
    </row>
    <row r="605" spans="1:3" ht="12.75" customHeight="1" x14ac:dyDescent="0.25">
      <c r="A605" s="61"/>
      <c r="B605" s="62"/>
      <c r="C605" s="60"/>
    </row>
    <row r="606" spans="1:3" ht="12.75" customHeight="1" x14ac:dyDescent="0.25">
      <c r="A606" s="61"/>
      <c r="B606" s="62"/>
      <c r="C606" s="60"/>
    </row>
    <row r="607" spans="1:3" ht="51" customHeight="1" x14ac:dyDescent="0.25">
      <c r="A607" s="61"/>
      <c r="B607" s="62"/>
      <c r="C607" s="60"/>
    </row>
    <row r="608" spans="1:3" ht="12.75" customHeight="1" x14ac:dyDescent="0.25">
      <c r="A608" s="61"/>
      <c r="B608" s="62"/>
      <c r="C608" s="60"/>
    </row>
    <row r="609" spans="1:3" ht="12.75" customHeight="1" x14ac:dyDescent="0.25">
      <c r="A609" s="61"/>
      <c r="B609" s="62"/>
      <c r="C609" s="60"/>
    </row>
    <row r="610" spans="1:3" ht="25.5" customHeight="1" x14ac:dyDescent="0.25">
      <c r="A610" s="61"/>
      <c r="B610" s="62"/>
      <c r="C610" s="60"/>
    </row>
    <row r="611" spans="1:3" ht="25.5" customHeight="1" x14ac:dyDescent="0.25">
      <c r="A611" s="61"/>
      <c r="B611" s="62"/>
      <c r="C611" s="60"/>
    </row>
    <row r="612" spans="1:3" ht="12.75" customHeight="1" x14ac:dyDescent="0.25">
      <c r="A612" s="61"/>
      <c r="B612" s="62"/>
      <c r="C612" s="60"/>
    </row>
    <row r="613" spans="1:3" ht="12.75" customHeight="1" x14ac:dyDescent="0.25">
      <c r="A613" s="61"/>
      <c r="B613" s="62"/>
      <c r="C613" s="60"/>
    </row>
    <row r="614" spans="1:3" ht="12.75" customHeight="1" x14ac:dyDescent="0.25">
      <c r="A614" s="61"/>
      <c r="B614" s="62"/>
      <c r="C614" s="60"/>
    </row>
    <row r="615" spans="1:3" ht="12.75" customHeight="1" x14ac:dyDescent="0.25">
      <c r="A615" s="61"/>
      <c r="B615" s="62"/>
      <c r="C615" s="60"/>
    </row>
    <row r="616" spans="1:3" ht="12.75" customHeight="1" x14ac:dyDescent="0.25">
      <c r="A616" s="61"/>
      <c r="B616" s="62"/>
      <c r="C616" s="60"/>
    </row>
    <row r="617" spans="1:3" ht="12.75" customHeight="1" x14ac:dyDescent="0.25">
      <c r="A617" s="61"/>
      <c r="B617" s="62"/>
      <c r="C617" s="60"/>
    </row>
    <row r="618" spans="1:3" ht="25.5" customHeight="1" x14ac:dyDescent="0.25">
      <c r="A618" s="61"/>
      <c r="B618" s="62"/>
      <c r="C618" s="60"/>
    </row>
    <row r="619" spans="1:3" ht="12.75" customHeight="1" x14ac:dyDescent="0.25">
      <c r="A619" s="61"/>
      <c r="B619" s="62"/>
      <c r="C619" s="60"/>
    </row>
    <row r="620" spans="1:3" ht="12.75" customHeight="1" x14ac:dyDescent="0.25">
      <c r="A620" s="61"/>
      <c r="B620" s="62"/>
      <c r="C620" s="60"/>
    </row>
    <row r="621" spans="1:3" ht="12.75" customHeight="1" x14ac:dyDescent="0.25">
      <c r="A621" s="61"/>
      <c r="B621" s="62"/>
      <c r="C621" s="60"/>
    </row>
    <row r="622" spans="1:3" ht="12.75" customHeight="1" x14ac:dyDescent="0.25">
      <c r="A622" s="61"/>
      <c r="B622" s="62"/>
      <c r="C622" s="60"/>
    </row>
    <row r="623" spans="1:3" ht="12.75" customHeight="1" x14ac:dyDescent="0.25">
      <c r="A623" s="61"/>
      <c r="B623" s="62"/>
      <c r="C623" s="60"/>
    </row>
    <row r="624" spans="1:3" ht="12.75" customHeight="1" x14ac:dyDescent="0.25">
      <c r="A624" s="61"/>
      <c r="B624" s="62"/>
      <c r="C624" s="60"/>
    </row>
    <row r="625" spans="1:3" ht="12.75" customHeight="1" x14ac:dyDescent="0.25">
      <c r="A625" s="61"/>
      <c r="B625" s="62"/>
      <c r="C625" s="60"/>
    </row>
    <row r="626" spans="1:3" ht="25.5" customHeight="1" x14ac:dyDescent="0.25">
      <c r="A626" s="61"/>
      <c r="B626" s="62"/>
      <c r="C626" s="60"/>
    </row>
    <row r="627" spans="1:3" ht="25.5" customHeight="1" x14ac:dyDescent="0.25">
      <c r="A627" s="61"/>
      <c r="B627" s="62"/>
      <c r="C627" s="60"/>
    </row>
    <row r="628" spans="1:3" ht="12.75" customHeight="1" x14ac:dyDescent="0.25">
      <c r="A628" s="61"/>
      <c r="B628" s="62"/>
      <c r="C628" s="60"/>
    </row>
    <row r="629" spans="1:3" ht="12.75" customHeight="1" x14ac:dyDescent="0.25">
      <c r="A629" s="61"/>
      <c r="B629" s="62"/>
      <c r="C629" s="60"/>
    </row>
    <row r="630" spans="1:3" ht="25.5" customHeight="1" x14ac:dyDescent="0.25">
      <c r="A630" s="61"/>
      <c r="B630" s="62"/>
      <c r="C630" s="60"/>
    </row>
    <row r="631" spans="1:3" ht="12.75" customHeight="1" x14ac:dyDescent="0.25">
      <c r="A631" s="61"/>
      <c r="B631" s="62"/>
      <c r="C631" s="60"/>
    </row>
    <row r="632" spans="1:3" ht="25.5" customHeight="1" x14ac:dyDescent="0.25">
      <c r="A632" s="61"/>
      <c r="B632" s="62"/>
      <c r="C632" s="60"/>
    </row>
    <row r="633" spans="1:3" ht="12.75" customHeight="1" x14ac:dyDescent="0.25">
      <c r="A633" s="61"/>
      <c r="B633" s="62"/>
      <c r="C633" s="60"/>
    </row>
    <row r="634" spans="1:3" ht="12.75" customHeight="1" x14ac:dyDescent="0.25">
      <c r="A634" s="61"/>
      <c r="B634" s="62"/>
      <c r="C634" s="60"/>
    </row>
    <row r="635" spans="1:3" ht="25.5" customHeight="1" x14ac:dyDescent="0.25">
      <c r="A635" s="61"/>
      <c r="B635" s="62"/>
      <c r="C635" s="60"/>
    </row>
    <row r="636" spans="1:3" ht="25.5" customHeight="1" x14ac:dyDescent="0.25">
      <c r="A636" s="61"/>
      <c r="B636" s="62"/>
      <c r="C636" s="60"/>
    </row>
    <row r="637" spans="1:3" ht="12.75" customHeight="1" x14ac:dyDescent="0.25">
      <c r="A637" s="61"/>
      <c r="B637" s="62"/>
      <c r="C637" s="60"/>
    </row>
    <row r="638" spans="1:3" ht="12.75" customHeight="1" x14ac:dyDescent="0.25">
      <c r="A638" s="61"/>
      <c r="B638" s="62"/>
      <c r="C638" s="60"/>
    </row>
    <row r="639" spans="1:3" ht="25.5" customHeight="1" x14ac:dyDescent="0.25">
      <c r="A639" s="61"/>
      <c r="B639" s="62"/>
      <c r="C639" s="60"/>
    </row>
    <row r="640" spans="1:3" ht="25.5" customHeight="1" x14ac:dyDescent="0.25">
      <c r="A640" s="61"/>
      <c r="B640" s="62"/>
      <c r="C640" s="60"/>
    </row>
    <row r="641" spans="1:3" ht="25.5" customHeight="1" x14ac:dyDescent="0.25">
      <c r="A641" s="61"/>
      <c r="B641" s="62"/>
      <c r="C641" s="60"/>
    </row>
    <row r="642" spans="1:3" ht="12.75" customHeight="1" x14ac:dyDescent="0.25">
      <c r="A642" s="61"/>
      <c r="B642" s="62"/>
      <c r="C642" s="60"/>
    </row>
    <row r="643" spans="1:3" ht="12.75" customHeight="1" x14ac:dyDescent="0.25">
      <c r="A643" s="61"/>
      <c r="B643" s="62"/>
      <c r="C643" s="60"/>
    </row>
    <row r="644" spans="1:3" ht="12.75" customHeight="1" x14ac:dyDescent="0.25">
      <c r="A644" s="61"/>
      <c r="B644" s="62"/>
      <c r="C644" s="60"/>
    </row>
    <row r="645" spans="1:3" ht="12.75" customHeight="1" x14ac:dyDescent="0.25">
      <c r="A645" s="61"/>
      <c r="B645" s="62"/>
      <c r="C645" s="60"/>
    </row>
    <row r="646" spans="1:3" ht="12.75" customHeight="1" x14ac:dyDescent="0.25">
      <c r="A646" s="61"/>
      <c r="B646" s="62"/>
      <c r="C646" s="60"/>
    </row>
    <row r="647" spans="1:3" ht="51" customHeight="1" x14ac:dyDescent="0.25">
      <c r="A647" s="61"/>
      <c r="B647" s="62"/>
      <c r="C647" s="60"/>
    </row>
    <row r="648" spans="1:3" ht="38.25" customHeight="1" x14ac:dyDescent="0.25">
      <c r="A648" s="61"/>
      <c r="B648" s="62"/>
      <c r="C648" s="60"/>
    </row>
    <row r="649" spans="1:3" ht="63.75" customHeight="1" x14ac:dyDescent="0.25">
      <c r="A649" s="61"/>
      <c r="B649" s="62"/>
      <c r="C649" s="60"/>
    </row>
    <row r="650" spans="1:3" ht="38.25" customHeight="1" x14ac:dyDescent="0.25">
      <c r="A650" s="61"/>
      <c r="B650" s="62"/>
      <c r="C650" s="60"/>
    </row>
    <row r="651" spans="1:3" ht="25.5" customHeight="1" x14ac:dyDescent="0.25">
      <c r="A651" s="61"/>
      <c r="B651" s="62"/>
      <c r="C651" s="60"/>
    </row>
    <row r="652" spans="1:3" ht="38.25" customHeight="1" x14ac:dyDescent="0.25">
      <c r="A652" s="61"/>
      <c r="B652" s="62"/>
      <c r="C652" s="60"/>
    </row>
    <row r="653" spans="1:3" ht="25.5" customHeight="1" x14ac:dyDescent="0.25">
      <c r="A653" s="61"/>
      <c r="B653" s="62"/>
      <c r="C653" s="60"/>
    </row>
    <row r="654" spans="1:3" ht="12.75" customHeight="1" x14ac:dyDescent="0.25">
      <c r="A654" s="61"/>
      <c r="B654" s="62"/>
      <c r="C654" s="60"/>
    </row>
    <row r="655" spans="1:3" ht="12.75" customHeight="1" x14ac:dyDescent="0.25">
      <c r="A655" s="61"/>
      <c r="B655" s="62"/>
      <c r="C655" s="60"/>
    </row>
    <row r="656" spans="1:3" ht="12.75" customHeight="1" x14ac:dyDescent="0.25">
      <c r="A656" s="61"/>
      <c r="B656" s="62"/>
      <c r="C656" s="60"/>
    </row>
    <row r="657" spans="1:3" ht="12.75" customHeight="1" x14ac:dyDescent="0.25">
      <c r="A657" s="61"/>
      <c r="B657" s="62"/>
      <c r="C657" s="60"/>
    </row>
    <row r="658" spans="1:3" ht="12.75" customHeight="1" x14ac:dyDescent="0.25">
      <c r="A658" s="61"/>
      <c r="B658" s="62"/>
      <c r="C658" s="60"/>
    </row>
    <row r="659" spans="1:3" ht="12.75" customHeight="1" x14ac:dyDescent="0.25">
      <c r="A659" s="61"/>
      <c r="B659" s="62"/>
      <c r="C659" s="60"/>
    </row>
    <row r="660" spans="1:3" ht="12.75" customHeight="1" x14ac:dyDescent="0.25">
      <c r="A660" s="61"/>
      <c r="B660" s="62"/>
      <c r="C660" s="60"/>
    </row>
    <row r="661" spans="1:3" ht="63.75" customHeight="1" x14ac:dyDescent="0.25">
      <c r="A661" s="61"/>
      <c r="B661" s="62"/>
      <c r="C661" s="60"/>
    </row>
    <row r="662" spans="1:3" ht="12.75" customHeight="1" x14ac:dyDescent="0.25">
      <c r="A662" s="61"/>
      <c r="B662" s="62"/>
      <c r="C662" s="60"/>
    </row>
    <row r="663" spans="1:3" ht="25.5" customHeight="1" x14ac:dyDescent="0.25">
      <c r="A663" s="61"/>
      <c r="B663" s="62"/>
      <c r="C663" s="60"/>
    </row>
    <row r="664" spans="1:3" ht="12.75" customHeight="1" x14ac:dyDescent="0.25">
      <c r="A664" s="61"/>
      <c r="B664" s="62"/>
      <c r="C664" s="60"/>
    </row>
    <row r="665" spans="1:3" ht="51" customHeight="1" x14ac:dyDescent="0.25">
      <c r="A665" s="61"/>
      <c r="B665" s="62"/>
      <c r="C665" s="60"/>
    </row>
    <row r="666" spans="1:3" ht="12.75" customHeight="1" x14ac:dyDescent="0.25">
      <c r="A666" s="61"/>
      <c r="B666" s="62"/>
      <c r="C666" s="60"/>
    </row>
    <row r="667" spans="1:3" ht="38.25" customHeight="1" x14ac:dyDescent="0.25">
      <c r="A667" s="61"/>
      <c r="B667" s="62"/>
      <c r="C667" s="60"/>
    </row>
    <row r="668" spans="1:3" ht="12.75" customHeight="1" x14ac:dyDescent="0.25">
      <c r="A668" s="61"/>
      <c r="B668" s="62"/>
      <c r="C668" s="60"/>
    </row>
    <row r="669" spans="1:3" ht="51" customHeight="1" x14ac:dyDescent="0.25">
      <c r="A669" s="61"/>
      <c r="B669" s="62"/>
      <c r="C669" s="60"/>
    </row>
    <row r="670" spans="1:3" ht="12.75" customHeight="1" x14ac:dyDescent="0.25">
      <c r="A670" s="61"/>
      <c r="B670" s="62"/>
      <c r="C670" s="60"/>
    </row>
    <row r="671" spans="1:3" ht="38.25" customHeight="1" x14ac:dyDescent="0.25">
      <c r="A671" s="61"/>
      <c r="B671" s="62"/>
      <c r="C671" s="60"/>
    </row>
    <row r="672" spans="1:3" ht="12.75" customHeight="1" x14ac:dyDescent="0.25">
      <c r="A672" s="61"/>
      <c r="B672" s="62"/>
      <c r="C672" s="60"/>
    </row>
    <row r="673" spans="1:3" ht="38.25" customHeight="1" x14ac:dyDescent="0.25">
      <c r="A673" s="61"/>
      <c r="B673" s="62"/>
      <c r="C673" s="60"/>
    </row>
    <row r="674" spans="1:3" ht="12.75" customHeight="1" x14ac:dyDescent="0.25">
      <c r="A674" s="61"/>
      <c r="B674" s="62"/>
      <c r="C674" s="60"/>
    </row>
    <row r="675" spans="1:3" ht="12.75" customHeight="1" x14ac:dyDescent="0.25">
      <c r="A675" s="61"/>
      <c r="B675" s="62"/>
      <c r="C675" s="60"/>
    </row>
    <row r="676" spans="1:3" ht="12.75" customHeight="1" x14ac:dyDescent="0.25">
      <c r="A676" s="61"/>
      <c r="B676" s="62"/>
      <c r="C676" s="60"/>
    </row>
    <row r="677" spans="1:3" ht="25.5" customHeight="1" x14ac:dyDescent="0.25">
      <c r="A677" s="61"/>
      <c r="B677" s="62"/>
      <c r="C677" s="60"/>
    </row>
    <row r="678" spans="1:3" ht="38.25" customHeight="1" x14ac:dyDescent="0.25">
      <c r="A678" s="61"/>
      <c r="B678" s="62"/>
      <c r="C678" s="60"/>
    </row>
    <row r="679" spans="1:3" ht="12.75" customHeight="1" x14ac:dyDescent="0.25">
      <c r="A679" s="61"/>
      <c r="B679" s="62"/>
      <c r="C679" s="60"/>
    </row>
    <row r="680" spans="1:3" ht="25.5" customHeight="1" x14ac:dyDescent="0.25">
      <c r="A680" s="61"/>
      <c r="B680" s="62"/>
      <c r="C680" s="60"/>
    </row>
    <row r="681" spans="1:3" ht="38.25" customHeight="1" x14ac:dyDescent="0.25">
      <c r="A681" s="61"/>
      <c r="B681" s="62"/>
      <c r="C681" s="60"/>
    </row>
    <row r="682" spans="1:3" ht="12.75" customHeight="1" x14ac:dyDescent="0.25">
      <c r="A682" s="61"/>
      <c r="B682" s="62"/>
      <c r="C682" s="60"/>
    </row>
    <row r="683" spans="1:3" ht="38.25" customHeight="1" x14ac:dyDescent="0.25">
      <c r="A683" s="61"/>
      <c r="B683" s="62"/>
      <c r="C683" s="60"/>
    </row>
    <row r="684" spans="1:3" ht="25.5" customHeight="1" x14ac:dyDescent="0.25">
      <c r="A684" s="61"/>
      <c r="B684" s="62"/>
      <c r="C684" s="60"/>
    </row>
    <row r="685" spans="1:3" ht="25.5" customHeight="1" x14ac:dyDescent="0.25">
      <c r="A685" s="61"/>
      <c r="B685" s="62"/>
      <c r="C685" s="60"/>
    </row>
    <row r="686" spans="1:3" ht="38.25" customHeight="1" x14ac:dyDescent="0.25">
      <c r="A686" s="61"/>
      <c r="B686" s="62"/>
      <c r="C686" s="60"/>
    </row>
    <row r="687" spans="1:3" ht="25.5" customHeight="1" x14ac:dyDescent="0.25">
      <c r="A687" s="61"/>
      <c r="B687" s="62"/>
      <c r="C687" s="60"/>
    </row>
    <row r="688" spans="1:3" ht="38.25" customHeight="1" x14ac:dyDescent="0.25">
      <c r="A688" s="61"/>
      <c r="B688" s="62"/>
      <c r="C688" s="60"/>
    </row>
    <row r="689" spans="1:3" ht="12.75" customHeight="1" x14ac:dyDescent="0.25">
      <c r="A689" s="61"/>
      <c r="B689" s="62"/>
      <c r="C689" s="60"/>
    </row>
    <row r="690" spans="1:3" ht="12.75" customHeight="1" x14ac:dyDescent="0.25">
      <c r="A690" s="61"/>
      <c r="B690" s="62"/>
      <c r="C690" s="60"/>
    </row>
    <row r="691" spans="1:3" ht="12.75" customHeight="1" x14ac:dyDescent="0.25">
      <c r="A691" s="61"/>
      <c r="B691" s="62"/>
      <c r="C691" s="60"/>
    </row>
    <row r="692" spans="1:3" ht="12.75" customHeight="1" x14ac:dyDescent="0.25">
      <c r="A692" s="61"/>
      <c r="B692" s="62"/>
      <c r="C692" s="60"/>
    </row>
    <row r="693" spans="1:3" ht="51" customHeight="1" x14ac:dyDescent="0.25">
      <c r="A693" s="61"/>
      <c r="B693" s="62"/>
      <c r="C693" s="60"/>
    </row>
    <row r="694" spans="1:3" ht="12.75" customHeight="1" x14ac:dyDescent="0.25">
      <c r="A694" s="61"/>
      <c r="B694" s="62"/>
      <c r="C694" s="60"/>
    </row>
    <row r="695" spans="1:3" ht="51" customHeight="1" x14ac:dyDescent="0.25">
      <c r="A695" s="61"/>
      <c r="B695" s="62"/>
      <c r="C695" s="60"/>
    </row>
    <row r="696" spans="1:3" ht="12.75" customHeight="1" x14ac:dyDescent="0.25">
      <c r="A696" s="61"/>
      <c r="B696" s="62"/>
      <c r="C696" s="60"/>
    </row>
    <row r="697" spans="1:3" ht="12.75" customHeight="1" x14ac:dyDescent="0.25">
      <c r="A697" s="61"/>
      <c r="B697" s="62"/>
      <c r="C697" s="60"/>
    </row>
    <row r="698" spans="1:3" ht="25.5" customHeight="1" x14ac:dyDescent="0.25">
      <c r="A698" s="61"/>
      <c r="B698" s="62"/>
      <c r="C698" s="60"/>
    </row>
    <row r="699" spans="1:3" ht="12.75" customHeight="1" x14ac:dyDescent="0.25">
      <c r="A699" s="61"/>
      <c r="B699" s="62"/>
      <c r="C699" s="60"/>
    </row>
    <row r="700" spans="1:3" ht="12.75" customHeight="1" x14ac:dyDescent="0.25">
      <c r="A700" s="61"/>
      <c r="B700" s="62"/>
      <c r="C700" s="60"/>
    </row>
    <row r="701" spans="1:3" ht="12.75" customHeight="1" x14ac:dyDescent="0.25">
      <c r="A701" s="61"/>
      <c r="B701" s="62"/>
      <c r="C701" s="60"/>
    </row>
    <row r="705" spans="2:2" x14ac:dyDescent="0.25">
      <c r="B705" s="62"/>
    </row>
    <row r="706" spans="2:2" x14ac:dyDescent="0.25">
      <c r="B706" s="62"/>
    </row>
    <row r="707" spans="2:2" x14ac:dyDescent="0.25">
      <c r="B707" s="62"/>
    </row>
    <row r="708" spans="2:2" x14ac:dyDescent="0.25">
      <c r="B708" s="62"/>
    </row>
    <row r="709" spans="2:2" x14ac:dyDescent="0.25">
      <c r="B709" s="62"/>
    </row>
    <row r="710" spans="2:2" x14ac:dyDescent="0.25">
      <c r="B710" s="62"/>
    </row>
    <row r="711" spans="2:2" x14ac:dyDescent="0.25">
      <c r="B711" s="62"/>
    </row>
    <row r="712" spans="2:2" x14ac:dyDescent="0.25">
      <c r="B712" s="62"/>
    </row>
    <row r="713" spans="2:2" x14ac:dyDescent="0.25">
      <c r="B713" s="62"/>
    </row>
  </sheetData>
  <mergeCells count="6">
    <mergeCell ref="A8:C8"/>
    <mergeCell ref="A2:C2"/>
    <mergeCell ref="A3:C3"/>
    <mergeCell ref="A4:C4"/>
    <mergeCell ref="A5:C5"/>
    <mergeCell ref="A7:C7"/>
  </mergeCells>
  <pageMargins left="0.43307086614173229" right="0.27559055118110237" top="0.55118110236220474" bottom="0.15748031496062992" header="0.31496062992125984" footer="0.23622047244094491"/>
  <pageSetup paperSize="9" scale="91" orientation="portrait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G13" sqref="G13"/>
    </sheetView>
  </sheetViews>
  <sheetFormatPr defaultColWidth="9.140625" defaultRowHeight="12.75" x14ac:dyDescent="0.2"/>
  <cols>
    <col min="1" max="1" width="5.28515625" style="118" customWidth="1"/>
    <col min="2" max="2" width="13.7109375" style="121" customWidth="1"/>
    <col min="3" max="3" width="4.7109375" style="121" customWidth="1"/>
    <col min="4" max="4" width="4.5703125" style="121" customWidth="1"/>
    <col min="5" max="5" width="9.85546875" style="121" customWidth="1"/>
    <col min="6" max="6" width="4.85546875" style="121" customWidth="1"/>
    <col min="7" max="7" width="47.85546875" style="118" customWidth="1"/>
    <col min="8" max="8" width="13.85546875" style="118" customWidth="1"/>
    <col min="9" max="9" width="9.140625" style="118"/>
    <col min="10" max="10" width="25.140625" style="118" customWidth="1"/>
    <col min="11" max="16384" width="9.140625" style="118"/>
  </cols>
  <sheetData>
    <row r="1" spans="1:17" x14ac:dyDescent="0.2">
      <c r="B1" s="118"/>
      <c r="C1" s="118"/>
      <c r="D1" s="118"/>
      <c r="E1" s="118"/>
      <c r="F1" s="118"/>
      <c r="H1" s="119" t="s">
        <v>257</v>
      </c>
      <c r="I1" s="120"/>
      <c r="J1" s="120"/>
      <c r="K1" s="120"/>
      <c r="L1" s="120"/>
      <c r="M1" s="120"/>
    </row>
    <row r="2" spans="1:17" ht="15.75" customHeight="1" x14ac:dyDescent="0.2">
      <c r="B2" s="118"/>
      <c r="C2" s="118"/>
      <c r="D2" s="118"/>
      <c r="E2" s="118"/>
      <c r="F2" s="118"/>
      <c r="H2" s="119" t="s">
        <v>332</v>
      </c>
      <c r="I2" s="120"/>
      <c r="J2" s="120"/>
      <c r="K2" s="120"/>
      <c r="L2" s="120"/>
      <c r="M2" s="120"/>
    </row>
    <row r="3" spans="1:17" ht="15.75" customHeight="1" x14ac:dyDescent="0.2">
      <c r="B3" s="118"/>
      <c r="C3" s="118"/>
      <c r="D3" s="118"/>
      <c r="E3" s="118"/>
      <c r="F3" s="118"/>
      <c r="H3" s="119" t="s">
        <v>149</v>
      </c>
      <c r="I3" s="120"/>
      <c r="J3" s="120"/>
      <c r="K3" s="120"/>
      <c r="L3" s="120"/>
      <c r="M3" s="120"/>
    </row>
    <row r="4" spans="1:17" x14ac:dyDescent="0.2">
      <c r="B4" s="118"/>
      <c r="C4" s="118"/>
      <c r="D4" s="118"/>
      <c r="E4" s="118"/>
      <c r="F4" s="118"/>
      <c r="H4" s="119" t="s">
        <v>126</v>
      </c>
      <c r="I4" s="121"/>
      <c r="J4" s="121"/>
      <c r="K4" s="121"/>
    </row>
    <row r="5" spans="1:17" x14ac:dyDescent="0.2">
      <c r="B5" s="118"/>
      <c r="C5" s="118"/>
      <c r="D5" s="118"/>
      <c r="E5" s="118"/>
      <c r="F5" s="118"/>
      <c r="H5" s="119"/>
      <c r="I5" s="121"/>
      <c r="J5" s="121"/>
      <c r="K5" s="121"/>
    </row>
    <row r="6" spans="1:17" x14ac:dyDescent="0.2">
      <c r="B6" s="118"/>
      <c r="C6" s="118"/>
      <c r="D6" s="118"/>
      <c r="E6" s="118"/>
      <c r="F6" s="118"/>
      <c r="H6" s="119"/>
      <c r="I6" s="121"/>
      <c r="J6" s="121"/>
      <c r="K6" s="121"/>
    </row>
    <row r="7" spans="1:17" ht="24.75" customHeight="1" x14ac:dyDescent="0.2">
      <c r="A7" s="283" t="s">
        <v>258</v>
      </c>
      <c r="B7" s="283"/>
      <c r="C7" s="283"/>
      <c r="D7" s="283"/>
      <c r="E7" s="283"/>
      <c r="F7" s="283"/>
      <c r="G7" s="283"/>
      <c r="H7" s="283"/>
    </row>
    <row r="8" spans="1:17" ht="18.75" customHeight="1" x14ac:dyDescent="0.2">
      <c r="A8" s="283" t="s">
        <v>284</v>
      </c>
      <c r="B8" s="283"/>
      <c r="C8" s="283"/>
      <c r="D8" s="283"/>
      <c r="E8" s="283"/>
      <c r="F8" s="283"/>
      <c r="G8" s="283"/>
      <c r="H8" s="283"/>
      <c r="I8" s="123"/>
      <c r="J8" s="123"/>
      <c r="K8" s="123"/>
      <c r="L8" s="123"/>
      <c r="M8" s="123"/>
      <c r="N8" s="123"/>
      <c r="O8" s="123"/>
      <c r="P8" s="123"/>
      <c r="Q8" s="123"/>
    </row>
    <row r="9" spans="1:17" ht="15" customHeight="1" x14ac:dyDescent="0.2">
      <c r="A9" s="122"/>
      <c r="B9" s="122"/>
      <c r="C9" s="122"/>
      <c r="D9" s="122"/>
      <c r="E9" s="122"/>
      <c r="F9" s="122"/>
      <c r="G9" s="122"/>
      <c r="H9" s="122"/>
      <c r="I9" s="123"/>
      <c r="J9" s="123"/>
      <c r="K9" s="123"/>
      <c r="L9" s="123"/>
      <c r="M9" s="123"/>
      <c r="N9" s="123"/>
      <c r="O9" s="123"/>
      <c r="P9" s="123"/>
      <c r="Q9" s="123"/>
    </row>
    <row r="10" spans="1:17" ht="18.75" customHeight="1" x14ac:dyDescent="0.2">
      <c r="A10" s="122"/>
      <c r="B10" s="122"/>
      <c r="C10" s="122"/>
      <c r="D10" s="122"/>
      <c r="E10" s="122"/>
      <c r="F10" s="122"/>
      <c r="G10" s="122"/>
      <c r="H10" s="119" t="s">
        <v>4</v>
      </c>
      <c r="I10" s="123"/>
      <c r="J10" s="123"/>
      <c r="K10" s="123"/>
      <c r="L10" s="123"/>
      <c r="M10" s="123"/>
      <c r="N10" s="123"/>
      <c r="O10" s="123"/>
      <c r="P10" s="123"/>
      <c r="Q10" s="123"/>
    </row>
    <row r="11" spans="1:17" ht="32.25" customHeight="1" x14ac:dyDescent="0.2">
      <c r="A11" s="124" t="s">
        <v>67</v>
      </c>
      <c r="B11" s="124" t="s">
        <v>259</v>
      </c>
      <c r="C11" s="124" t="s">
        <v>260</v>
      </c>
      <c r="D11" s="124" t="s">
        <v>261</v>
      </c>
      <c r="E11" s="124" t="s">
        <v>262</v>
      </c>
      <c r="F11" s="124" t="s">
        <v>263</v>
      </c>
      <c r="G11" s="124" t="s">
        <v>264</v>
      </c>
      <c r="H11" s="125" t="s">
        <v>281</v>
      </c>
    </row>
    <row r="12" spans="1:17" x14ac:dyDescent="0.2">
      <c r="A12" s="126" t="s">
        <v>265</v>
      </c>
      <c r="B12" s="127" t="s">
        <v>266</v>
      </c>
      <c r="C12" s="126" t="s">
        <v>267</v>
      </c>
      <c r="D12" s="127" t="s">
        <v>268</v>
      </c>
      <c r="E12" s="126" t="s">
        <v>269</v>
      </c>
      <c r="F12" s="127" t="s">
        <v>270</v>
      </c>
      <c r="G12" s="126" t="s">
        <v>271</v>
      </c>
      <c r="H12" s="127" t="s">
        <v>272</v>
      </c>
      <c r="J12" s="128"/>
    </row>
    <row r="13" spans="1:17" ht="36" customHeight="1" x14ac:dyDescent="0.2">
      <c r="A13" s="129"/>
      <c r="B13" s="130" t="s">
        <v>273</v>
      </c>
      <c r="C13" s="131"/>
      <c r="D13" s="131"/>
      <c r="E13" s="131"/>
      <c r="F13" s="131"/>
      <c r="G13" s="132"/>
      <c r="H13" s="133"/>
      <c r="J13" s="128"/>
    </row>
    <row r="14" spans="1:17" ht="24.75" hidden="1" customHeight="1" x14ac:dyDescent="0.2">
      <c r="A14" s="126"/>
      <c r="B14" s="134"/>
      <c r="C14" s="131"/>
      <c r="D14" s="131"/>
      <c r="E14" s="131"/>
      <c r="F14" s="131"/>
      <c r="G14" s="135" t="s">
        <v>274</v>
      </c>
      <c r="H14" s="133">
        <v>591644.69999999995</v>
      </c>
      <c r="J14" s="128"/>
    </row>
    <row r="15" spans="1:17" ht="21.75" hidden="1" customHeight="1" x14ac:dyDescent="0.2">
      <c r="A15" s="126"/>
      <c r="B15" s="134"/>
      <c r="C15" s="131"/>
      <c r="D15" s="131"/>
      <c r="E15" s="131"/>
      <c r="F15" s="131"/>
      <c r="G15" s="135" t="s">
        <v>275</v>
      </c>
      <c r="H15" s="133">
        <v>387393.2</v>
      </c>
    </row>
    <row r="16" spans="1:17" ht="36" customHeight="1" x14ac:dyDescent="0.2">
      <c r="A16" s="129"/>
      <c r="B16" s="131"/>
      <c r="C16" s="127" t="s">
        <v>74</v>
      </c>
      <c r="D16" s="127" t="s">
        <v>47</v>
      </c>
      <c r="E16" s="127" t="s">
        <v>326</v>
      </c>
      <c r="F16" s="127" t="s">
        <v>283</v>
      </c>
      <c r="G16" s="136" t="s">
        <v>276</v>
      </c>
      <c r="H16" s="137">
        <v>184</v>
      </c>
    </row>
    <row r="17" spans="1:8" ht="31.5" customHeight="1" x14ac:dyDescent="0.2">
      <c r="A17" s="129"/>
      <c r="B17" s="138"/>
      <c r="C17" s="127" t="s">
        <v>74</v>
      </c>
      <c r="D17" s="127" t="s">
        <v>47</v>
      </c>
      <c r="E17" s="127" t="s">
        <v>323</v>
      </c>
      <c r="F17" s="127" t="s">
        <v>283</v>
      </c>
      <c r="G17" s="139" t="s">
        <v>277</v>
      </c>
      <c r="H17" s="140">
        <v>217</v>
      </c>
    </row>
    <row r="18" spans="1:8" ht="39" customHeight="1" x14ac:dyDescent="0.2">
      <c r="A18" s="129"/>
      <c r="B18" s="141"/>
      <c r="C18" s="127" t="s">
        <v>74</v>
      </c>
      <c r="D18" s="127" t="s">
        <v>47</v>
      </c>
      <c r="E18" s="127" t="s">
        <v>324</v>
      </c>
      <c r="F18" s="127" t="s">
        <v>283</v>
      </c>
      <c r="G18" s="136" t="s">
        <v>125</v>
      </c>
      <c r="H18" s="137">
        <v>4672.2</v>
      </c>
    </row>
    <row r="19" spans="1:8" ht="39" customHeight="1" x14ac:dyDescent="0.2">
      <c r="A19" s="129"/>
      <c r="B19" s="141"/>
      <c r="C19" s="127" t="s">
        <v>74</v>
      </c>
      <c r="D19" s="127" t="s">
        <v>47</v>
      </c>
      <c r="E19" s="127" t="s">
        <v>325</v>
      </c>
      <c r="F19" s="127" t="s">
        <v>283</v>
      </c>
      <c r="G19" s="139" t="s">
        <v>219</v>
      </c>
      <c r="H19" s="137">
        <v>6744</v>
      </c>
    </row>
    <row r="20" spans="1:8" x14ac:dyDescent="0.2">
      <c r="A20" s="129"/>
      <c r="B20" s="131"/>
      <c r="C20" s="127" t="s">
        <v>74</v>
      </c>
      <c r="D20" s="127" t="s">
        <v>47</v>
      </c>
      <c r="E20" s="127" t="s">
        <v>321</v>
      </c>
      <c r="F20" s="127" t="s">
        <v>283</v>
      </c>
      <c r="G20" s="136" t="s">
        <v>220</v>
      </c>
      <c r="H20" s="137">
        <v>9868</v>
      </c>
    </row>
    <row r="21" spans="1:8" ht="30" customHeight="1" x14ac:dyDescent="0.2">
      <c r="A21" s="129"/>
      <c r="B21" s="138"/>
      <c r="C21" s="127" t="s">
        <v>74</v>
      </c>
      <c r="D21" s="127" t="s">
        <v>47</v>
      </c>
      <c r="E21" s="127" t="s">
        <v>322</v>
      </c>
      <c r="F21" s="127" t="s">
        <v>283</v>
      </c>
      <c r="G21" s="139" t="s">
        <v>278</v>
      </c>
      <c r="H21" s="140">
        <v>3093</v>
      </c>
    </row>
    <row r="22" spans="1:8" ht="69" customHeight="1" x14ac:dyDescent="0.2">
      <c r="A22" s="129"/>
      <c r="B22" s="138"/>
      <c r="C22" s="127" t="s">
        <v>74</v>
      </c>
      <c r="D22" s="127" t="s">
        <v>47</v>
      </c>
      <c r="E22" s="127" t="s">
        <v>320</v>
      </c>
      <c r="F22" s="127" t="s">
        <v>283</v>
      </c>
      <c r="G22" s="116" t="s">
        <v>282</v>
      </c>
      <c r="H22" s="140">
        <v>26156</v>
      </c>
    </row>
    <row r="23" spans="1:8" ht="56.25" customHeight="1" x14ac:dyDescent="0.2">
      <c r="A23" s="129"/>
      <c r="B23" s="141" t="s">
        <v>279</v>
      </c>
      <c r="C23" s="127" t="s">
        <v>74</v>
      </c>
      <c r="D23" s="127" t="s">
        <v>73</v>
      </c>
      <c r="E23" s="127" t="s">
        <v>327</v>
      </c>
      <c r="F23" s="127" t="s">
        <v>283</v>
      </c>
      <c r="G23" s="136" t="s">
        <v>280</v>
      </c>
      <c r="H23" s="137">
        <v>3936</v>
      </c>
    </row>
    <row r="24" spans="1:8" x14ac:dyDescent="0.2">
      <c r="A24" s="129"/>
      <c r="B24" s="142" t="s">
        <v>26</v>
      </c>
      <c r="C24" s="143"/>
      <c r="D24" s="143"/>
      <c r="E24" s="143"/>
      <c r="F24" s="144"/>
      <c r="G24" s="145"/>
      <c r="H24" s="146">
        <f>H23+H21+H20+H19+H18+H17+H16+H22</f>
        <v>54870.2</v>
      </c>
    </row>
  </sheetData>
  <mergeCells count="2">
    <mergeCell ref="A7:H7"/>
    <mergeCell ref="A8:H8"/>
  </mergeCells>
  <pageMargins left="0.70866141732283472" right="0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workbookViewId="0">
      <selection activeCell="F11" sqref="F11:H12"/>
    </sheetView>
  </sheetViews>
  <sheetFormatPr defaultRowHeight="12.75" x14ac:dyDescent="0.2"/>
  <cols>
    <col min="1" max="1" width="43.85546875" style="158" customWidth="1"/>
    <col min="2" max="2" width="5.85546875" style="160" customWidth="1"/>
    <col min="3" max="3" width="5.28515625" style="160" customWidth="1"/>
    <col min="4" max="4" width="11.28515625" style="160" customWidth="1"/>
    <col min="5" max="5" width="5.42578125" style="160" customWidth="1"/>
    <col min="6" max="6" width="12" style="160" customWidth="1"/>
    <col min="7" max="7" width="9.140625" customWidth="1"/>
    <col min="8" max="8" width="10.5703125" customWidth="1"/>
  </cols>
  <sheetData>
    <row r="1" spans="1:8" x14ac:dyDescent="0.2">
      <c r="B1" s="120"/>
      <c r="C1" s="120"/>
      <c r="D1" s="120"/>
      <c r="E1" s="120"/>
      <c r="F1" s="274" t="s">
        <v>485</v>
      </c>
      <c r="G1" s="274"/>
      <c r="H1" s="274"/>
    </row>
    <row r="2" spans="1:8" ht="12.75" customHeight="1" x14ac:dyDescent="0.2">
      <c r="B2" s="159"/>
      <c r="C2" s="159"/>
      <c r="D2" s="159"/>
      <c r="E2" s="270" t="s">
        <v>486</v>
      </c>
      <c r="F2" s="270"/>
      <c r="G2" s="270"/>
      <c r="H2" s="270"/>
    </row>
    <row r="3" spans="1:8" ht="12.75" customHeight="1" x14ac:dyDescent="0.2">
      <c r="B3" s="159"/>
      <c r="C3" s="186"/>
      <c r="D3" s="186"/>
      <c r="E3" s="186"/>
      <c r="F3" s="119"/>
      <c r="G3" s="213"/>
      <c r="H3" s="213" t="s">
        <v>476</v>
      </c>
    </row>
    <row r="4" spans="1:8" ht="12.75" customHeight="1" x14ac:dyDescent="0.2">
      <c r="A4" s="219"/>
      <c r="B4" s="291" t="s">
        <v>512</v>
      </c>
      <c r="C4" s="291"/>
      <c r="D4" s="291"/>
      <c r="E4" s="291"/>
      <c r="F4" s="291"/>
      <c r="G4" s="291"/>
      <c r="H4" s="291"/>
    </row>
    <row r="5" spans="1:8" ht="12.75" customHeight="1" x14ac:dyDescent="0.2">
      <c r="A5" s="292" t="s">
        <v>427</v>
      </c>
      <c r="B5" s="292"/>
      <c r="C5" s="292"/>
      <c r="D5" s="292"/>
      <c r="E5" s="292"/>
      <c r="F5" s="292"/>
      <c r="G5" s="292"/>
      <c r="H5" s="292"/>
    </row>
    <row r="6" spans="1:8" x14ac:dyDescent="0.2">
      <c r="A6" s="157"/>
      <c r="B6" s="157"/>
      <c r="C6" s="157"/>
      <c r="D6" s="157"/>
      <c r="E6" s="157"/>
      <c r="F6" s="293" t="s">
        <v>492</v>
      </c>
      <c r="G6" s="293"/>
      <c r="H6" s="293"/>
    </row>
    <row r="7" spans="1:8" x14ac:dyDescent="0.2">
      <c r="A7" s="157"/>
      <c r="B7" s="157"/>
      <c r="C7" s="157"/>
      <c r="D7" s="157"/>
      <c r="E7" s="157"/>
      <c r="F7" s="157"/>
    </row>
    <row r="8" spans="1:8" x14ac:dyDescent="0.2">
      <c r="A8" s="289" t="s">
        <v>478</v>
      </c>
      <c r="B8" s="289"/>
      <c r="C8" s="289"/>
      <c r="D8" s="289"/>
      <c r="E8" s="289"/>
      <c r="F8" s="289"/>
    </row>
    <row r="9" spans="1:8" ht="15.75" customHeight="1" x14ac:dyDescent="0.2">
      <c r="A9" s="290" t="s">
        <v>479</v>
      </c>
      <c r="B9" s="290"/>
      <c r="C9" s="290"/>
      <c r="D9" s="290"/>
      <c r="E9" s="290"/>
      <c r="F9" s="290"/>
    </row>
    <row r="10" spans="1:8" x14ac:dyDescent="0.2">
      <c r="H10" s="119" t="s">
        <v>35</v>
      </c>
    </row>
    <row r="11" spans="1:8" ht="12.75" customHeight="1" x14ac:dyDescent="0.2">
      <c r="A11" s="286" t="s">
        <v>71</v>
      </c>
      <c r="B11" s="287" t="s">
        <v>37</v>
      </c>
      <c r="C11" s="287" t="s">
        <v>38</v>
      </c>
      <c r="D11" s="287" t="s">
        <v>39</v>
      </c>
      <c r="E11" s="287" t="s">
        <v>40</v>
      </c>
      <c r="F11" s="288" t="s">
        <v>513</v>
      </c>
      <c r="G11" s="284" t="s">
        <v>514</v>
      </c>
      <c r="H11" s="284" t="s">
        <v>414</v>
      </c>
    </row>
    <row r="12" spans="1:8" ht="27" customHeight="1" x14ac:dyDescent="0.2">
      <c r="A12" s="286"/>
      <c r="B12" s="287"/>
      <c r="C12" s="287"/>
      <c r="D12" s="287"/>
      <c r="E12" s="287"/>
      <c r="F12" s="288"/>
      <c r="G12" s="285"/>
      <c r="H12" s="285"/>
    </row>
    <row r="13" spans="1:8" ht="15" x14ac:dyDescent="0.2">
      <c r="A13" s="154" t="s">
        <v>41</v>
      </c>
      <c r="B13" s="155"/>
      <c r="C13" s="155"/>
      <c r="D13" s="155"/>
      <c r="E13" s="155"/>
      <c r="F13" s="153">
        <f>F14+F188</f>
        <v>359532.99999999988</v>
      </c>
      <c r="G13" s="153">
        <f>G14+G188</f>
        <v>22369.7</v>
      </c>
      <c r="H13" s="153">
        <f>H14+H188</f>
        <v>381902.69999999995</v>
      </c>
    </row>
    <row r="14" spans="1:8" x14ac:dyDescent="0.2">
      <c r="A14" s="151" t="s">
        <v>311</v>
      </c>
      <c r="B14" s="151"/>
      <c r="C14" s="151"/>
      <c r="D14" s="151"/>
      <c r="E14" s="151"/>
      <c r="F14" s="152">
        <f>F15+F30+F90+F119+F161+F176+F83</f>
        <v>359532.99999999988</v>
      </c>
      <c r="G14" s="152">
        <f>G15+G30+G90+G119+G161+G176+G83</f>
        <v>22369.7</v>
      </c>
      <c r="H14" s="152">
        <f>H15+H30+H90+H119+H161+H176+H83</f>
        <v>381902.69999999995</v>
      </c>
    </row>
    <row r="15" spans="1:8" x14ac:dyDescent="0.2">
      <c r="A15" s="173" t="s">
        <v>196</v>
      </c>
      <c r="B15" s="107" t="s">
        <v>47</v>
      </c>
      <c r="C15" s="162"/>
      <c r="D15" s="151"/>
      <c r="E15" s="151"/>
      <c r="F15" s="152">
        <f t="shared" ref="F15:H16" si="0">F16</f>
        <v>150</v>
      </c>
      <c r="G15" s="152">
        <f t="shared" si="0"/>
        <v>0</v>
      </c>
      <c r="H15" s="152">
        <f t="shared" si="0"/>
        <v>150</v>
      </c>
    </row>
    <row r="16" spans="1:8" x14ac:dyDescent="0.2">
      <c r="A16" s="173" t="s">
        <v>438</v>
      </c>
      <c r="B16" s="107" t="s">
        <v>47</v>
      </c>
      <c r="C16" s="107">
        <v>10</v>
      </c>
      <c r="D16" s="151"/>
      <c r="E16" s="151"/>
      <c r="F16" s="152">
        <f t="shared" si="0"/>
        <v>150</v>
      </c>
      <c r="G16" s="152">
        <f t="shared" si="0"/>
        <v>0</v>
      </c>
      <c r="H16" s="152">
        <f t="shared" si="0"/>
        <v>150</v>
      </c>
    </row>
    <row r="17" spans="1:8" ht="31.5" x14ac:dyDescent="0.2">
      <c r="A17" s="168" t="s">
        <v>428</v>
      </c>
      <c r="B17" s="169" t="s">
        <v>47</v>
      </c>
      <c r="C17" s="169">
        <v>10</v>
      </c>
      <c r="D17" s="169" t="s">
        <v>415</v>
      </c>
      <c r="E17" s="169"/>
      <c r="F17" s="170">
        <f>F18+F22+F26</f>
        <v>150</v>
      </c>
      <c r="G17" s="170">
        <f>G18+G22+G26</f>
        <v>0</v>
      </c>
      <c r="H17" s="170">
        <f>H18+H22+H26</f>
        <v>150</v>
      </c>
    </row>
    <row r="18" spans="1:8" ht="26.45" customHeight="1" x14ac:dyDescent="0.2">
      <c r="A18" s="106" t="s">
        <v>244</v>
      </c>
      <c r="B18" s="107" t="s">
        <v>47</v>
      </c>
      <c r="C18" s="107">
        <v>10</v>
      </c>
      <c r="D18" s="107" t="s">
        <v>357</v>
      </c>
      <c r="E18" s="107"/>
      <c r="F18" s="108">
        <f>F19</f>
        <v>90</v>
      </c>
      <c r="G18" s="108">
        <f t="shared" ref="G18:G20" si="1">G19</f>
        <v>0</v>
      </c>
      <c r="H18" s="108">
        <f>H19</f>
        <v>90</v>
      </c>
    </row>
    <row r="19" spans="1:8" ht="13.9" customHeight="1" x14ac:dyDescent="0.2">
      <c r="A19" s="109" t="s">
        <v>459</v>
      </c>
      <c r="B19" s="103" t="s">
        <v>47</v>
      </c>
      <c r="C19" s="103">
        <v>10</v>
      </c>
      <c r="D19" s="110" t="s">
        <v>357</v>
      </c>
      <c r="E19" s="103">
        <v>200</v>
      </c>
      <c r="F19" s="105">
        <f>F20</f>
        <v>90</v>
      </c>
      <c r="G19" s="105">
        <f t="shared" si="1"/>
        <v>0</v>
      </c>
      <c r="H19" s="105">
        <f>H20</f>
        <v>90</v>
      </c>
    </row>
    <row r="20" spans="1:8" ht="16.149999999999999" customHeight="1" x14ac:dyDescent="0.2">
      <c r="A20" s="109" t="s">
        <v>460</v>
      </c>
      <c r="B20" s="103" t="s">
        <v>47</v>
      </c>
      <c r="C20" s="103">
        <v>10</v>
      </c>
      <c r="D20" s="110" t="s">
        <v>357</v>
      </c>
      <c r="E20" s="103">
        <v>240</v>
      </c>
      <c r="F20" s="105">
        <f>F21</f>
        <v>90</v>
      </c>
      <c r="G20" s="105">
        <f t="shared" si="1"/>
        <v>0</v>
      </c>
      <c r="H20" s="105">
        <f>H21</f>
        <v>90</v>
      </c>
    </row>
    <row r="21" spans="1:8" ht="24.75" customHeight="1" x14ac:dyDescent="0.2">
      <c r="A21" s="109" t="s">
        <v>461</v>
      </c>
      <c r="B21" s="103" t="s">
        <v>47</v>
      </c>
      <c r="C21" s="103">
        <v>10</v>
      </c>
      <c r="D21" s="110" t="s">
        <v>357</v>
      </c>
      <c r="E21" s="103">
        <v>244</v>
      </c>
      <c r="F21" s="105">
        <v>90</v>
      </c>
      <c r="G21" s="105"/>
      <c r="H21" s="105">
        <v>90</v>
      </c>
    </row>
    <row r="22" spans="1:8" ht="15.75" customHeight="1" x14ac:dyDescent="0.2">
      <c r="A22" s="106" t="s">
        <v>352</v>
      </c>
      <c r="B22" s="107" t="s">
        <v>47</v>
      </c>
      <c r="C22" s="107">
        <v>10</v>
      </c>
      <c r="D22" s="107" t="s">
        <v>358</v>
      </c>
      <c r="E22" s="107"/>
      <c r="F22" s="108">
        <f>F23</f>
        <v>40</v>
      </c>
      <c r="G22" s="108">
        <f t="shared" ref="G22:G24" si="2">G23</f>
        <v>0</v>
      </c>
      <c r="H22" s="108">
        <f>H23</f>
        <v>40</v>
      </c>
    </row>
    <row r="23" spans="1:8" ht="14.45" customHeight="1" x14ac:dyDescent="0.2">
      <c r="A23" s="109" t="s">
        <v>459</v>
      </c>
      <c r="B23" s="103" t="s">
        <v>47</v>
      </c>
      <c r="C23" s="103">
        <v>10</v>
      </c>
      <c r="D23" s="110" t="s">
        <v>358</v>
      </c>
      <c r="E23" s="103">
        <v>200</v>
      </c>
      <c r="F23" s="105">
        <f>F24</f>
        <v>40</v>
      </c>
      <c r="G23" s="105">
        <f t="shared" si="2"/>
        <v>0</v>
      </c>
      <c r="H23" s="105">
        <f>H24</f>
        <v>40</v>
      </c>
    </row>
    <row r="24" spans="1:8" ht="18" customHeight="1" x14ac:dyDescent="0.2">
      <c r="A24" s="109" t="s">
        <v>460</v>
      </c>
      <c r="B24" s="103" t="s">
        <v>47</v>
      </c>
      <c r="C24" s="103">
        <v>10</v>
      </c>
      <c r="D24" s="110" t="s">
        <v>358</v>
      </c>
      <c r="E24" s="103">
        <v>240</v>
      </c>
      <c r="F24" s="105">
        <f>F25</f>
        <v>40</v>
      </c>
      <c r="G24" s="105">
        <f t="shared" si="2"/>
        <v>0</v>
      </c>
      <c r="H24" s="105">
        <f>H25</f>
        <v>40</v>
      </c>
    </row>
    <row r="25" spans="1:8" ht="16.899999999999999" customHeight="1" x14ac:dyDescent="0.2">
      <c r="A25" s="109" t="s">
        <v>461</v>
      </c>
      <c r="B25" s="103" t="s">
        <v>47</v>
      </c>
      <c r="C25" s="103">
        <v>10</v>
      </c>
      <c r="D25" s="110" t="s">
        <v>358</v>
      </c>
      <c r="E25" s="103">
        <v>244</v>
      </c>
      <c r="F25" s="105">
        <v>40</v>
      </c>
      <c r="G25" s="105"/>
      <c r="H25" s="105">
        <v>40</v>
      </c>
    </row>
    <row r="26" spans="1:8" ht="19.899999999999999" customHeight="1" x14ac:dyDescent="0.2">
      <c r="A26" s="106" t="s">
        <v>353</v>
      </c>
      <c r="B26" s="107" t="s">
        <v>47</v>
      </c>
      <c r="C26" s="107">
        <v>10</v>
      </c>
      <c r="D26" s="107" t="s">
        <v>359</v>
      </c>
      <c r="E26" s="107"/>
      <c r="F26" s="108">
        <f>F27</f>
        <v>20</v>
      </c>
      <c r="G26" s="108">
        <f t="shared" ref="G26:G28" si="3">G27</f>
        <v>0</v>
      </c>
      <c r="H26" s="108">
        <f>H27</f>
        <v>20</v>
      </c>
    </row>
    <row r="27" spans="1:8" ht="16.149999999999999" customHeight="1" x14ac:dyDescent="0.2">
      <c r="A27" s="109" t="s">
        <v>459</v>
      </c>
      <c r="B27" s="103" t="s">
        <v>47</v>
      </c>
      <c r="C27" s="103">
        <v>10</v>
      </c>
      <c r="D27" s="110" t="s">
        <v>359</v>
      </c>
      <c r="E27" s="103">
        <v>200</v>
      </c>
      <c r="F27" s="105">
        <f>F28</f>
        <v>20</v>
      </c>
      <c r="G27" s="105">
        <f t="shared" si="3"/>
        <v>0</v>
      </c>
      <c r="H27" s="105">
        <f>H28</f>
        <v>20</v>
      </c>
    </row>
    <row r="28" spans="1:8" ht="16.149999999999999" customHeight="1" x14ac:dyDescent="0.2">
      <c r="A28" s="109" t="s">
        <v>460</v>
      </c>
      <c r="B28" s="103" t="s">
        <v>47</v>
      </c>
      <c r="C28" s="103">
        <v>10</v>
      </c>
      <c r="D28" s="110" t="s">
        <v>359</v>
      </c>
      <c r="E28" s="103">
        <v>240</v>
      </c>
      <c r="F28" s="105">
        <f>F29</f>
        <v>20</v>
      </c>
      <c r="G28" s="105">
        <f t="shared" si="3"/>
        <v>0</v>
      </c>
      <c r="H28" s="105">
        <f>H29</f>
        <v>20</v>
      </c>
    </row>
    <row r="29" spans="1:8" ht="15" customHeight="1" x14ac:dyDescent="0.2">
      <c r="A29" s="109" t="s">
        <v>461</v>
      </c>
      <c r="B29" s="103" t="s">
        <v>47</v>
      </c>
      <c r="C29" s="103">
        <v>10</v>
      </c>
      <c r="D29" s="110" t="s">
        <v>359</v>
      </c>
      <c r="E29" s="103">
        <v>244</v>
      </c>
      <c r="F29" s="105">
        <v>20</v>
      </c>
      <c r="G29" s="105"/>
      <c r="H29" s="105">
        <v>20</v>
      </c>
    </row>
    <row r="30" spans="1:8" x14ac:dyDescent="0.2">
      <c r="A30" s="106" t="s">
        <v>203</v>
      </c>
      <c r="B30" s="107" t="s">
        <v>73</v>
      </c>
      <c r="C30" s="162"/>
      <c r="D30" s="107"/>
      <c r="E30" s="103"/>
      <c r="F30" s="108">
        <f>F31+F60+F74</f>
        <v>7476.5</v>
      </c>
      <c r="G30" s="108">
        <f t="shared" ref="G30" si="4">G31+G60+G74</f>
        <v>0</v>
      </c>
      <c r="H30" s="108">
        <f>H31+H60+H74</f>
        <v>7476.5</v>
      </c>
    </row>
    <row r="31" spans="1:8" s="156" customFormat="1" x14ac:dyDescent="0.2">
      <c r="A31" s="106" t="s">
        <v>70</v>
      </c>
      <c r="B31" s="169" t="s">
        <v>73</v>
      </c>
      <c r="C31" s="171" t="s">
        <v>62</v>
      </c>
      <c r="D31" s="107"/>
      <c r="E31" s="103"/>
      <c r="F31" s="108">
        <f t="shared" ref="F31:H31" si="5">F33+F37+F41+F45+F52+F56</f>
        <v>1384.5</v>
      </c>
      <c r="G31" s="108">
        <f t="shared" si="5"/>
        <v>0</v>
      </c>
      <c r="H31" s="108">
        <f t="shared" si="5"/>
        <v>1384.5</v>
      </c>
    </row>
    <row r="32" spans="1:8" ht="31.5" x14ac:dyDescent="0.2">
      <c r="A32" s="168" t="s">
        <v>429</v>
      </c>
      <c r="B32" s="169" t="s">
        <v>73</v>
      </c>
      <c r="C32" s="171" t="s">
        <v>62</v>
      </c>
      <c r="D32" s="169" t="s">
        <v>419</v>
      </c>
      <c r="E32" s="169" t="s">
        <v>44</v>
      </c>
      <c r="F32" s="170">
        <f>F33+F37+F41+F45+F52+F56</f>
        <v>1384.5</v>
      </c>
      <c r="G32" s="170">
        <f>G33+G37+G41+G45+G52+G56</f>
        <v>0</v>
      </c>
      <c r="H32" s="170">
        <f>H33+H37+H41+H45+H52+H56</f>
        <v>1384.5</v>
      </c>
    </row>
    <row r="33" spans="1:8" ht="31.5" x14ac:dyDescent="0.2">
      <c r="A33" s="106" t="s">
        <v>430</v>
      </c>
      <c r="B33" s="107" t="s">
        <v>73</v>
      </c>
      <c r="C33" s="107" t="s">
        <v>62</v>
      </c>
      <c r="D33" s="107" t="s">
        <v>360</v>
      </c>
      <c r="E33" s="107"/>
      <c r="F33" s="108">
        <f t="shared" ref="F33:H35" si="6">F34</f>
        <v>99</v>
      </c>
      <c r="G33" s="108">
        <f t="shared" si="6"/>
        <v>29.7</v>
      </c>
      <c r="H33" s="108">
        <f t="shared" si="6"/>
        <v>128.69999999999999</v>
      </c>
    </row>
    <row r="34" spans="1:8" x14ac:dyDescent="0.2">
      <c r="A34" s="109" t="s">
        <v>459</v>
      </c>
      <c r="B34" s="103" t="s">
        <v>73</v>
      </c>
      <c r="C34" s="103" t="s">
        <v>62</v>
      </c>
      <c r="D34" s="110" t="s">
        <v>360</v>
      </c>
      <c r="E34" s="103">
        <v>200</v>
      </c>
      <c r="F34" s="105">
        <f t="shared" si="6"/>
        <v>99</v>
      </c>
      <c r="G34" s="105">
        <f t="shared" si="6"/>
        <v>29.7</v>
      </c>
      <c r="H34" s="105">
        <f t="shared" si="6"/>
        <v>128.69999999999999</v>
      </c>
    </row>
    <row r="35" spans="1:8" s="156" customFormat="1" ht="22.5" x14ac:dyDescent="0.2">
      <c r="A35" s="109" t="s">
        <v>460</v>
      </c>
      <c r="B35" s="103" t="s">
        <v>73</v>
      </c>
      <c r="C35" s="103" t="s">
        <v>62</v>
      </c>
      <c r="D35" s="110" t="s">
        <v>360</v>
      </c>
      <c r="E35" s="103">
        <v>240</v>
      </c>
      <c r="F35" s="105">
        <f t="shared" si="6"/>
        <v>99</v>
      </c>
      <c r="G35" s="105">
        <f t="shared" si="6"/>
        <v>29.7</v>
      </c>
      <c r="H35" s="105">
        <f t="shared" si="6"/>
        <v>128.69999999999999</v>
      </c>
    </row>
    <row r="36" spans="1:8" s="156" customFormat="1" ht="22.5" x14ac:dyDescent="0.2">
      <c r="A36" s="109" t="s">
        <v>461</v>
      </c>
      <c r="B36" s="103" t="s">
        <v>73</v>
      </c>
      <c r="C36" s="103" t="s">
        <v>62</v>
      </c>
      <c r="D36" s="110" t="s">
        <v>360</v>
      </c>
      <c r="E36" s="103">
        <v>244</v>
      </c>
      <c r="F36" s="105">
        <v>99</v>
      </c>
      <c r="G36" s="105">
        <v>29.7</v>
      </c>
      <c r="H36" s="105">
        <v>128.69999999999999</v>
      </c>
    </row>
    <row r="37" spans="1:8" s="156" customFormat="1" ht="22.5" x14ac:dyDescent="0.2">
      <c r="A37" s="172" t="s">
        <v>433</v>
      </c>
      <c r="B37" s="103" t="s">
        <v>73</v>
      </c>
      <c r="C37" s="103" t="s">
        <v>62</v>
      </c>
      <c r="D37" s="110" t="s">
        <v>361</v>
      </c>
      <c r="E37" s="103"/>
      <c r="F37" s="105">
        <f>F38</f>
        <v>250</v>
      </c>
      <c r="G37" s="105">
        <f t="shared" ref="G37:G39" si="7">G38</f>
        <v>-29.7</v>
      </c>
      <c r="H37" s="105">
        <f>H38</f>
        <v>220.3</v>
      </c>
    </row>
    <row r="38" spans="1:8" s="156" customFormat="1" x14ac:dyDescent="0.2">
      <c r="A38" s="109" t="s">
        <v>459</v>
      </c>
      <c r="B38" s="103" t="s">
        <v>73</v>
      </c>
      <c r="C38" s="103" t="s">
        <v>62</v>
      </c>
      <c r="D38" s="110" t="s">
        <v>361</v>
      </c>
      <c r="E38" s="103">
        <v>200</v>
      </c>
      <c r="F38" s="105">
        <f>F39</f>
        <v>250</v>
      </c>
      <c r="G38" s="105">
        <f t="shared" si="7"/>
        <v>-29.7</v>
      </c>
      <c r="H38" s="105">
        <f>H39</f>
        <v>220.3</v>
      </c>
    </row>
    <row r="39" spans="1:8" s="156" customFormat="1" ht="22.5" x14ac:dyDescent="0.2">
      <c r="A39" s="109" t="s">
        <v>460</v>
      </c>
      <c r="B39" s="103" t="s">
        <v>73</v>
      </c>
      <c r="C39" s="103" t="s">
        <v>62</v>
      </c>
      <c r="D39" s="110" t="s">
        <v>361</v>
      </c>
      <c r="E39" s="103">
        <v>240</v>
      </c>
      <c r="F39" s="105">
        <f>F40</f>
        <v>250</v>
      </c>
      <c r="G39" s="105">
        <f t="shared" si="7"/>
        <v>-29.7</v>
      </c>
      <c r="H39" s="105">
        <f>H40</f>
        <v>220.3</v>
      </c>
    </row>
    <row r="40" spans="1:8" s="156" customFormat="1" ht="22.5" x14ac:dyDescent="0.2">
      <c r="A40" s="109" t="s">
        <v>461</v>
      </c>
      <c r="B40" s="103" t="s">
        <v>73</v>
      </c>
      <c r="C40" s="103" t="s">
        <v>62</v>
      </c>
      <c r="D40" s="110" t="s">
        <v>361</v>
      </c>
      <c r="E40" s="103">
        <v>244</v>
      </c>
      <c r="F40" s="105">
        <v>250</v>
      </c>
      <c r="G40" s="105">
        <v>-29.7</v>
      </c>
      <c r="H40" s="105">
        <v>220.3</v>
      </c>
    </row>
    <row r="41" spans="1:8" x14ac:dyDescent="0.2">
      <c r="A41" s="172" t="s">
        <v>434</v>
      </c>
      <c r="B41" s="103" t="s">
        <v>73</v>
      </c>
      <c r="C41" s="103" t="s">
        <v>62</v>
      </c>
      <c r="D41" s="110" t="s">
        <v>362</v>
      </c>
      <c r="E41" s="103"/>
      <c r="F41" s="105">
        <f>F42</f>
        <v>181.5</v>
      </c>
      <c r="G41" s="105">
        <f t="shared" ref="G41:G43" si="8">G42</f>
        <v>0</v>
      </c>
      <c r="H41" s="105">
        <f>H42</f>
        <v>181.5</v>
      </c>
    </row>
    <row r="42" spans="1:8" x14ac:dyDescent="0.2">
      <c r="A42" s="109" t="s">
        <v>459</v>
      </c>
      <c r="B42" s="103" t="s">
        <v>73</v>
      </c>
      <c r="C42" s="103" t="s">
        <v>62</v>
      </c>
      <c r="D42" s="110" t="s">
        <v>362</v>
      </c>
      <c r="E42" s="103">
        <v>200</v>
      </c>
      <c r="F42" s="105">
        <f>F43</f>
        <v>181.5</v>
      </c>
      <c r="G42" s="105">
        <f t="shared" si="8"/>
        <v>0</v>
      </c>
      <c r="H42" s="105">
        <f>H43</f>
        <v>181.5</v>
      </c>
    </row>
    <row r="43" spans="1:8" ht="22.5" x14ac:dyDescent="0.2">
      <c r="A43" s="109" t="s">
        <v>460</v>
      </c>
      <c r="B43" s="103" t="s">
        <v>73</v>
      </c>
      <c r="C43" s="103" t="s">
        <v>62</v>
      </c>
      <c r="D43" s="110" t="s">
        <v>362</v>
      </c>
      <c r="E43" s="103">
        <v>240</v>
      </c>
      <c r="F43" s="105">
        <f>F44</f>
        <v>181.5</v>
      </c>
      <c r="G43" s="105">
        <f t="shared" si="8"/>
        <v>0</v>
      </c>
      <c r="H43" s="105">
        <f>H44</f>
        <v>181.5</v>
      </c>
    </row>
    <row r="44" spans="1:8" ht="22.5" x14ac:dyDescent="0.2">
      <c r="A44" s="109" t="s">
        <v>461</v>
      </c>
      <c r="B44" s="103" t="s">
        <v>73</v>
      </c>
      <c r="C44" s="103" t="s">
        <v>62</v>
      </c>
      <c r="D44" s="110" t="s">
        <v>362</v>
      </c>
      <c r="E44" s="103">
        <v>244</v>
      </c>
      <c r="F44" s="105">
        <v>181.5</v>
      </c>
      <c r="G44" s="105"/>
      <c r="H44" s="105">
        <v>181.5</v>
      </c>
    </row>
    <row r="45" spans="1:8" x14ac:dyDescent="0.2">
      <c r="A45" s="172" t="s">
        <v>435</v>
      </c>
      <c r="B45" s="103" t="s">
        <v>73</v>
      </c>
      <c r="C45" s="103" t="s">
        <v>62</v>
      </c>
      <c r="D45" s="110" t="s">
        <v>363</v>
      </c>
      <c r="E45" s="103"/>
      <c r="F45" s="105">
        <f>F46</f>
        <v>150</v>
      </c>
      <c r="G45" s="105">
        <f>G46+G49</f>
        <v>0</v>
      </c>
      <c r="H45" s="105">
        <f>H46+H49</f>
        <v>150</v>
      </c>
    </row>
    <row r="46" spans="1:8" x14ac:dyDescent="0.2">
      <c r="A46" s="109" t="s">
        <v>459</v>
      </c>
      <c r="B46" s="103" t="s">
        <v>73</v>
      </c>
      <c r="C46" s="103" t="s">
        <v>62</v>
      </c>
      <c r="D46" s="110" t="s">
        <v>363</v>
      </c>
      <c r="E46" s="103">
        <v>200</v>
      </c>
      <c r="F46" s="105">
        <f>F47</f>
        <v>150</v>
      </c>
      <c r="G46" s="105">
        <f t="shared" ref="G46:G47" si="9">G47</f>
        <v>-109</v>
      </c>
      <c r="H46" s="105">
        <f>H47</f>
        <v>41</v>
      </c>
    </row>
    <row r="47" spans="1:8" ht="22.5" x14ac:dyDescent="0.2">
      <c r="A47" s="109" t="s">
        <v>460</v>
      </c>
      <c r="B47" s="103" t="s">
        <v>73</v>
      </c>
      <c r="C47" s="103" t="s">
        <v>62</v>
      </c>
      <c r="D47" s="110" t="s">
        <v>363</v>
      </c>
      <c r="E47" s="103">
        <v>240</v>
      </c>
      <c r="F47" s="105">
        <f>F48</f>
        <v>150</v>
      </c>
      <c r="G47" s="105">
        <f t="shared" si="9"/>
        <v>-109</v>
      </c>
      <c r="H47" s="105">
        <f>H48</f>
        <v>41</v>
      </c>
    </row>
    <row r="48" spans="1:8" ht="22.5" x14ac:dyDescent="0.2">
      <c r="A48" s="109" t="s">
        <v>461</v>
      </c>
      <c r="B48" s="103" t="s">
        <v>73</v>
      </c>
      <c r="C48" s="103" t="s">
        <v>62</v>
      </c>
      <c r="D48" s="110" t="s">
        <v>363</v>
      </c>
      <c r="E48" s="103">
        <v>244</v>
      </c>
      <c r="F48" s="105">
        <v>150</v>
      </c>
      <c r="G48" s="105">
        <v>-109</v>
      </c>
      <c r="H48" s="105">
        <v>41</v>
      </c>
    </row>
    <row r="49" spans="1:8" x14ac:dyDescent="0.2">
      <c r="A49" s="102" t="s">
        <v>142</v>
      </c>
      <c r="B49" s="103" t="s">
        <v>73</v>
      </c>
      <c r="C49" s="103" t="s">
        <v>62</v>
      </c>
      <c r="D49" s="110" t="s">
        <v>363</v>
      </c>
      <c r="E49" s="103">
        <v>800</v>
      </c>
      <c r="F49" s="105"/>
      <c r="G49" s="105">
        <v>109</v>
      </c>
      <c r="H49" s="105">
        <v>109</v>
      </c>
    </row>
    <row r="50" spans="1:8" ht="33.75" x14ac:dyDescent="0.2">
      <c r="A50" s="109" t="s">
        <v>555</v>
      </c>
      <c r="B50" s="103" t="s">
        <v>73</v>
      </c>
      <c r="C50" s="103" t="s">
        <v>62</v>
      </c>
      <c r="D50" s="110" t="s">
        <v>363</v>
      </c>
      <c r="E50" s="103">
        <v>810</v>
      </c>
      <c r="F50" s="105"/>
      <c r="G50" s="105">
        <v>109</v>
      </c>
      <c r="H50" s="105">
        <v>109</v>
      </c>
    </row>
    <row r="51" spans="1:8" ht="22.5" x14ac:dyDescent="0.2">
      <c r="A51" s="109" t="s">
        <v>556</v>
      </c>
      <c r="B51" s="103" t="s">
        <v>73</v>
      </c>
      <c r="C51" s="103" t="s">
        <v>62</v>
      </c>
      <c r="D51" s="110" t="s">
        <v>363</v>
      </c>
      <c r="E51" s="103">
        <v>812</v>
      </c>
      <c r="F51" s="105"/>
      <c r="G51" s="105">
        <v>109</v>
      </c>
      <c r="H51" s="105">
        <v>109</v>
      </c>
    </row>
    <row r="52" spans="1:8" ht="22.5" x14ac:dyDescent="0.2">
      <c r="A52" s="172" t="s">
        <v>436</v>
      </c>
      <c r="B52" s="103" t="s">
        <v>73</v>
      </c>
      <c r="C52" s="103" t="s">
        <v>62</v>
      </c>
      <c r="D52" s="110" t="s">
        <v>439</v>
      </c>
      <c r="E52" s="103"/>
      <c r="F52" s="105">
        <f>F53</f>
        <v>689</v>
      </c>
      <c r="G52" s="105">
        <f t="shared" ref="G52:G54" si="10">G53</f>
        <v>0</v>
      </c>
      <c r="H52" s="105">
        <f>H53</f>
        <v>689</v>
      </c>
    </row>
    <row r="53" spans="1:8" x14ac:dyDescent="0.2">
      <c r="A53" s="109" t="s">
        <v>459</v>
      </c>
      <c r="B53" s="103" t="s">
        <v>73</v>
      </c>
      <c r="C53" s="103" t="s">
        <v>62</v>
      </c>
      <c r="D53" s="110" t="s">
        <v>439</v>
      </c>
      <c r="E53" s="103">
        <v>200</v>
      </c>
      <c r="F53" s="105">
        <f>F54</f>
        <v>689</v>
      </c>
      <c r="G53" s="105">
        <f t="shared" si="10"/>
        <v>0</v>
      </c>
      <c r="H53" s="105">
        <f>H54</f>
        <v>689</v>
      </c>
    </row>
    <row r="54" spans="1:8" ht="22.5" x14ac:dyDescent="0.2">
      <c r="A54" s="109" t="s">
        <v>460</v>
      </c>
      <c r="B54" s="103" t="s">
        <v>73</v>
      </c>
      <c r="C54" s="103" t="s">
        <v>62</v>
      </c>
      <c r="D54" s="110" t="s">
        <v>439</v>
      </c>
      <c r="E54" s="103">
        <v>240</v>
      </c>
      <c r="F54" s="105">
        <f>F55</f>
        <v>689</v>
      </c>
      <c r="G54" s="105">
        <f t="shared" si="10"/>
        <v>0</v>
      </c>
      <c r="H54" s="105">
        <f>H55</f>
        <v>689</v>
      </c>
    </row>
    <row r="55" spans="1:8" ht="16.149999999999999" customHeight="1" x14ac:dyDescent="0.2">
      <c r="A55" s="109" t="s">
        <v>461</v>
      </c>
      <c r="B55" s="103" t="s">
        <v>73</v>
      </c>
      <c r="C55" s="103" t="s">
        <v>62</v>
      </c>
      <c r="D55" s="110" t="s">
        <v>439</v>
      </c>
      <c r="E55" s="103">
        <v>244</v>
      </c>
      <c r="F55" s="105">
        <v>689</v>
      </c>
      <c r="G55" s="105"/>
      <c r="H55" s="105">
        <v>689</v>
      </c>
    </row>
    <row r="56" spans="1:8" ht="16.899999999999999" customHeight="1" x14ac:dyDescent="0.2">
      <c r="A56" s="172" t="s">
        <v>437</v>
      </c>
      <c r="B56" s="103" t="s">
        <v>73</v>
      </c>
      <c r="C56" s="103" t="s">
        <v>62</v>
      </c>
      <c r="D56" s="110" t="s">
        <v>440</v>
      </c>
      <c r="E56" s="103"/>
      <c r="F56" s="105">
        <f>F57</f>
        <v>15</v>
      </c>
      <c r="G56" s="105">
        <f t="shared" ref="G56:G58" si="11">G57</f>
        <v>0</v>
      </c>
      <c r="H56" s="105">
        <f>H57</f>
        <v>15</v>
      </c>
    </row>
    <row r="57" spans="1:8" x14ac:dyDescent="0.2">
      <c r="A57" s="109" t="s">
        <v>459</v>
      </c>
      <c r="B57" s="103" t="s">
        <v>73</v>
      </c>
      <c r="C57" s="103" t="s">
        <v>62</v>
      </c>
      <c r="D57" s="110" t="s">
        <v>440</v>
      </c>
      <c r="E57" s="103">
        <v>200</v>
      </c>
      <c r="F57" s="105">
        <f>F58</f>
        <v>15</v>
      </c>
      <c r="G57" s="105">
        <f t="shared" si="11"/>
        <v>0</v>
      </c>
      <c r="H57" s="105">
        <f>H58</f>
        <v>15</v>
      </c>
    </row>
    <row r="58" spans="1:8" ht="22.5" x14ac:dyDescent="0.2">
      <c r="A58" s="109" t="s">
        <v>460</v>
      </c>
      <c r="B58" s="103" t="s">
        <v>73</v>
      </c>
      <c r="C58" s="103" t="s">
        <v>62</v>
      </c>
      <c r="D58" s="110" t="s">
        <v>440</v>
      </c>
      <c r="E58" s="103">
        <v>240</v>
      </c>
      <c r="F58" s="105">
        <f>F59</f>
        <v>15</v>
      </c>
      <c r="G58" s="105">
        <f t="shared" si="11"/>
        <v>0</v>
      </c>
      <c r="H58" s="105">
        <f>H59</f>
        <v>15</v>
      </c>
    </row>
    <row r="59" spans="1:8" ht="18" customHeight="1" x14ac:dyDescent="0.2">
      <c r="A59" s="109" t="s">
        <v>461</v>
      </c>
      <c r="B59" s="103" t="s">
        <v>73</v>
      </c>
      <c r="C59" s="103" t="s">
        <v>62</v>
      </c>
      <c r="D59" s="110" t="s">
        <v>440</v>
      </c>
      <c r="E59" s="103">
        <v>244</v>
      </c>
      <c r="F59" s="105">
        <v>15</v>
      </c>
      <c r="G59" s="105"/>
      <c r="H59" s="105">
        <v>15</v>
      </c>
    </row>
    <row r="60" spans="1:8" x14ac:dyDescent="0.2">
      <c r="A60" s="106" t="s">
        <v>450</v>
      </c>
      <c r="B60" s="107" t="s">
        <v>73</v>
      </c>
      <c r="C60" s="162" t="s">
        <v>97</v>
      </c>
      <c r="D60" s="110"/>
      <c r="E60" s="103"/>
      <c r="F60" s="108">
        <f>F61</f>
        <v>5115</v>
      </c>
      <c r="G60" s="108">
        <f>G61</f>
        <v>0</v>
      </c>
      <c r="H60" s="108">
        <f>H61</f>
        <v>5115</v>
      </c>
    </row>
    <row r="61" spans="1:8" ht="31.5" x14ac:dyDescent="0.2">
      <c r="A61" s="168" t="s">
        <v>451</v>
      </c>
      <c r="B61" s="169" t="s">
        <v>73</v>
      </c>
      <c r="C61" s="171" t="s">
        <v>97</v>
      </c>
      <c r="D61" s="169" t="s">
        <v>420</v>
      </c>
      <c r="E61" s="169"/>
      <c r="F61" s="170">
        <f>F62+F66+F70</f>
        <v>5115</v>
      </c>
      <c r="G61" s="170">
        <f>G62+G66+G70</f>
        <v>0</v>
      </c>
      <c r="H61" s="170">
        <f>H62+H66+H70</f>
        <v>5115</v>
      </c>
    </row>
    <row r="62" spans="1:8" ht="22.5" x14ac:dyDescent="0.2">
      <c r="A62" s="172" t="s">
        <v>452</v>
      </c>
      <c r="B62" s="174" t="s">
        <v>73</v>
      </c>
      <c r="C62" s="177" t="s">
        <v>97</v>
      </c>
      <c r="D62" s="174" t="s">
        <v>364</v>
      </c>
      <c r="E62" s="174"/>
      <c r="F62" s="175">
        <f>F63</f>
        <v>3284</v>
      </c>
      <c r="G62" s="175">
        <f t="shared" ref="G62:G64" si="12">G63</f>
        <v>-423.9</v>
      </c>
      <c r="H62" s="175">
        <f>H63</f>
        <v>2860.1</v>
      </c>
    </row>
    <row r="63" spans="1:8" x14ac:dyDescent="0.2">
      <c r="A63" s="109" t="s">
        <v>459</v>
      </c>
      <c r="B63" s="110" t="s">
        <v>73</v>
      </c>
      <c r="C63" s="161" t="s">
        <v>97</v>
      </c>
      <c r="D63" s="110" t="s">
        <v>364</v>
      </c>
      <c r="E63" s="103">
        <v>200</v>
      </c>
      <c r="F63" s="105">
        <f>F64</f>
        <v>3284</v>
      </c>
      <c r="G63" s="105">
        <f t="shared" si="12"/>
        <v>-423.9</v>
      </c>
      <c r="H63" s="105">
        <f>H64</f>
        <v>2860.1</v>
      </c>
    </row>
    <row r="64" spans="1:8" ht="22.5" x14ac:dyDescent="0.2">
      <c r="A64" s="109" t="s">
        <v>460</v>
      </c>
      <c r="B64" s="110" t="s">
        <v>73</v>
      </c>
      <c r="C64" s="161" t="s">
        <v>97</v>
      </c>
      <c r="D64" s="110" t="s">
        <v>364</v>
      </c>
      <c r="E64" s="103">
        <v>240</v>
      </c>
      <c r="F64" s="105">
        <f>F65</f>
        <v>3284</v>
      </c>
      <c r="G64" s="105">
        <f t="shared" si="12"/>
        <v>-423.9</v>
      </c>
      <c r="H64" s="105">
        <f>H65</f>
        <v>2860.1</v>
      </c>
    </row>
    <row r="65" spans="1:8" ht="22.5" x14ac:dyDescent="0.2">
      <c r="A65" s="109" t="s">
        <v>461</v>
      </c>
      <c r="B65" s="110" t="s">
        <v>73</v>
      </c>
      <c r="C65" s="161" t="s">
        <v>97</v>
      </c>
      <c r="D65" s="110" t="s">
        <v>364</v>
      </c>
      <c r="E65" s="103">
        <v>244</v>
      </c>
      <c r="F65" s="105">
        <v>3284</v>
      </c>
      <c r="G65" s="105">
        <v>-423.9</v>
      </c>
      <c r="H65" s="105">
        <v>2860.1</v>
      </c>
    </row>
    <row r="66" spans="1:8" ht="33.75" x14ac:dyDescent="0.2">
      <c r="A66" s="172" t="s">
        <v>453</v>
      </c>
      <c r="B66" s="174" t="s">
        <v>73</v>
      </c>
      <c r="C66" s="177" t="s">
        <v>97</v>
      </c>
      <c r="D66" s="174" t="s">
        <v>454</v>
      </c>
      <c r="E66" s="174"/>
      <c r="F66" s="175">
        <f>F67</f>
        <v>30</v>
      </c>
      <c r="G66" s="175">
        <f t="shared" ref="G66:G68" si="13">G67</f>
        <v>0</v>
      </c>
      <c r="H66" s="175">
        <f>H67</f>
        <v>30</v>
      </c>
    </row>
    <row r="67" spans="1:8" x14ac:dyDescent="0.2">
      <c r="A67" s="109" t="s">
        <v>459</v>
      </c>
      <c r="B67" s="110" t="s">
        <v>73</v>
      </c>
      <c r="C67" s="161" t="s">
        <v>97</v>
      </c>
      <c r="D67" s="110" t="s">
        <v>454</v>
      </c>
      <c r="E67" s="103">
        <v>200</v>
      </c>
      <c r="F67" s="105">
        <f>F68</f>
        <v>30</v>
      </c>
      <c r="G67" s="105">
        <f t="shared" si="13"/>
        <v>0</v>
      </c>
      <c r="H67" s="105">
        <f>H68</f>
        <v>30</v>
      </c>
    </row>
    <row r="68" spans="1:8" ht="22.5" x14ac:dyDescent="0.2">
      <c r="A68" s="109" t="s">
        <v>460</v>
      </c>
      <c r="B68" s="110" t="s">
        <v>73</v>
      </c>
      <c r="C68" s="161" t="s">
        <v>97</v>
      </c>
      <c r="D68" s="110" t="s">
        <v>454</v>
      </c>
      <c r="E68" s="103">
        <v>240</v>
      </c>
      <c r="F68" s="105">
        <f>F69</f>
        <v>30</v>
      </c>
      <c r="G68" s="105">
        <f t="shared" si="13"/>
        <v>0</v>
      </c>
      <c r="H68" s="105">
        <f>H69</f>
        <v>30</v>
      </c>
    </row>
    <row r="69" spans="1:8" ht="15" customHeight="1" x14ac:dyDescent="0.2">
      <c r="A69" s="109" t="s">
        <v>461</v>
      </c>
      <c r="B69" s="110" t="s">
        <v>73</v>
      </c>
      <c r="C69" s="161" t="s">
        <v>97</v>
      </c>
      <c r="D69" s="110" t="s">
        <v>454</v>
      </c>
      <c r="E69" s="103">
        <v>244</v>
      </c>
      <c r="F69" s="105">
        <v>30</v>
      </c>
      <c r="G69" s="105"/>
      <c r="H69" s="105">
        <v>30</v>
      </c>
    </row>
    <row r="70" spans="1:8" ht="28.9" customHeight="1" x14ac:dyDescent="0.2">
      <c r="A70" s="172" t="s">
        <v>455</v>
      </c>
      <c r="B70" s="174" t="s">
        <v>73</v>
      </c>
      <c r="C70" s="177" t="s">
        <v>97</v>
      </c>
      <c r="D70" s="174" t="s">
        <v>456</v>
      </c>
      <c r="E70" s="174"/>
      <c r="F70" s="175">
        <f>F71</f>
        <v>1801</v>
      </c>
      <c r="G70" s="175">
        <f t="shared" ref="G70:G72" si="14">G71</f>
        <v>423.9</v>
      </c>
      <c r="H70" s="175">
        <f>H71</f>
        <v>2224.9</v>
      </c>
    </row>
    <row r="71" spans="1:8" x14ac:dyDescent="0.2">
      <c r="A71" s="109" t="s">
        <v>459</v>
      </c>
      <c r="B71" s="110" t="s">
        <v>73</v>
      </c>
      <c r="C71" s="161" t="s">
        <v>97</v>
      </c>
      <c r="D71" s="110" t="s">
        <v>456</v>
      </c>
      <c r="E71" s="103">
        <v>200</v>
      </c>
      <c r="F71" s="105">
        <f>F72</f>
        <v>1801</v>
      </c>
      <c r="G71" s="105">
        <f t="shared" si="14"/>
        <v>423.9</v>
      </c>
      <c r="H71" s="105">
        <f>H72</f>
        <v>2224.9</v>
      </c>
    </row>
    <row r="72" spans="1:8" ht="22.5" x14ac:dyDescent="0.2">
      <c r="A72" s="109" t="s">
        <v>460</v>
      </c>
      <c r="B72" s="110" t="s">
        <v>73</v>
      </c>
      <c r="C72" s="161" t="s">
        <v>97</v>
      </c>
      <c r="D72" s="110" t="s">
        <v>456</v>
      </c>
      <c r="E72" s="103">
        <v>240</v>
      </c>
      <c r="F72" s="105">
        <f>F73</f>
        <v>1801</v>
      </c>
      <c r="G72" s="105">
        <f t="shared" si="14"/>
        <v>423.9</v>
      </c>
      <c r="H72" s="105">
        <f>H73</f>
        <v>2224.9</v>
      </c>
    </row>
    <row r="73" spans="1:8" ht="18" customHeight="1" x14ac:dyDescent="0.2">
      <c r="A73" s="109" t="s">
        <v>461</v>
      </c>
      <c r="B73" s="110" t="s">
        <v>73</v>
      </c>
      <c r="C73" s="161" t="s">
        <v>97</v>
      </c>
      <c r="D73" s="110" t="s">
        <v>456</v>
      </c>
      <c r="E73" s="103">
        <v>244</v>
      </c>
      <c r="F73" s="105">
        <v>1801</v>
      </c>
      <c r="G73" s="105">
        <v>423.9</v>
      </c>
      <c r="H73" s="105">
        <v>2224.9</v>
      </c>
    </row>
    <row r="74" spans="1:8" x14ac:dyDescent="0.2">
      <c r="A74" s="106" t="s">
        <v>441</v>
      </c>
      <c r="B74" s="107" t="s">
        <v>73</v>
      </c>
      <c r="C74" s="107">
        <v>12</v>
      </c>
      <c r="D74" s="107"/>
      <c r="E74" s="107"/>
      <c r="F74" s="108">
        <f t="shared" ref="F74:H74" si="15">F75+F79</f>
        <v>977</v>
      </c>
      <c r="G74" s="108">
        <f t="shared" si="15"/>
        <v>0</v>
      </c>
      <c r="H74" s="108">
        <f t="shared" si="15"/>
        <v>977</v>
      </c>
    </row>
    <row r="75" spans="1:8" ht="21" x14ac:dyDescent="0.2">
      <c r="A75" s="168" t="s">
        <v>464</v>
      </c>
      <c r="B75" s="169" t="s">
        <v>73</v>
      </c>
      <c r="C75" s="169">
        <v>12</v>
      </c>
      <c r="D75" s="169" t="s">
        <v>422</v>
      </c>
      <c r="E75" s="169"/>
      <c r="F75" s="170">
        <f t="shared" ref="F75:H77" si="16">F76</f>
        <v>200</v>
      </c>
      <c r="G75" s="170">
        <f t="shared" si="16"/>
        <v>0</v>
      </c>
      <c r="H75" s="170">
        <f t="shared" si="16"/>
        <v>200</v>
      </c>
    </row>
    <row r="76" spans="1:8" x14ac:dyDescent="0.2">
      <c r="A76" s="109" t="s">
        <v>459</v>
      </c>
      <c r="B76" s="110" t="s">
        <v>73</v>
      </c>
      <c r="C76" s="110">
        <v>12</v>
      </c>
      <c r="D76" s="110" t="s">
        <v>365</v>
      </c>
      <c r="E76" s="103">
        <v>200</v>
      </c>
      <c r="F76" s="105">
        <f t="shared" si="16"/>
        <v>200</v>
      </c>
      <c r="G76" s="105">
        <f t="shared" si="16"/>
        <v>0</v>
      </c>
      <c r="H76" s="105">
        <f t="shared" si="16"/>
        <v>200</v>
      </c>
    </row>
    <row r="77" spans="1:8" ht="17.45" customHeight="1" x14ac:dyDescent="0.2">
      <c r="A77" s="109" t="s">
        <v>460</v>
      </c>
      <c r="B77" s="110" t="s">
        <v>73</v>
      </c>
      <c r="C77" s="110">
        <v>12</v>
      </c>
      <c r="D77" s="110" t="s">
        <v>365</v>
      </c>
      <c r="E77" s="103">
        <v>240</v>
      </c>
      <c r="F77" s="105">
        <f t="shared" si="16"/>
        <v>200</v>
      </c>
      <c r="G77" s="105">
        <f t="shared" si="16"/>
        <v>0</v>
      </c>
      <c r="H77" s="105">
        <f t="shared" si="16"/>
        <v>200</v>
      </c>
    </row>
    <row r="78" spans="1:8" ht="22.5" x14ac:dyDescent="0.2">
      <c r="A78" s="109" t="s">
        <v>461</v>
      </c>
      <c r="B78" s="110" t="s">
        <v>73</v>
      </c>
      <c r="C78" s="110">
        <v>12</v>
      </c>
      <c r="D78" s="110" t="s">
        <v>365</v>
      </c>
      <c r="E78" s="103">
        <v>244</v>
      </c>
      <c r="F78" s="105">
        <v>200</v>
      </c>
      <c r="G78" s="105"/>
      <c r="H78" s="105">
        <v>200</v>
      </c>
    </row>
    <row r="79" spans="1:8" ht="45" x14ac:dyDescent="0.2">
      <c r="A79" s="109" t="s">
        <v>528</v>
      </c>
      <c r="B79" s="103" t="s">
        <v>73</v>
      </c>
      <c r="C79" s="110">
        <v>12</v>
      </c>
      <c r="D79" s="110" t="s">
        <v>550</v>
      </c>
      <c r="E79" s="103"/>
      <c r="F79" s="105">
        <v>777</v>
      </c>
      <c r="G79" s="105"/>
      <c r="H79" s="105">
        <v>777</v>
      </c>
    </row>
    <row r="80" spans="1:8" s="189" customFormat="1" x14ac:dyDescent="0.2">
      <c r="A80" s="109" t="s">
        <v>459</v>
      </c>
      <c r="B80" s="103" t="s">
        <v>73</v>
      </c>
      <c r="C80" s="110">
        <v>12</v>
      </c>
      <c r="D80" s="110" t="s">
        <v>550</v>
      </c>
      <c r="E80" s="103">
        <v>200</v>
      </c>
      <c r="F80" s="105">
        <v>777</v>
      </c>
      <c r="G80" s="105"/>
      <c r="H80" s="105">
        <v>777</v>
      </c>
    </row>
    <row r="81" spans="1:8" ht="22.5" x14ac:dyDescent="0.2">
      <c r="A81" s="109" t="s">
        <v>460</v>
      </c>
      <c r="B81" s="103" t="s">
        <v>73</v>
      </c>
      <c r="C81" s="110">
        <v>12</v>
      </c>
      <c r="D81" s="110" t="s">
        <v>550</v>
      </c>
      <c r="E81" s="103">
        <v>240</v>
      </c>
      <c r="F81" s="105">
        <v>777</v>
      </c>
      <c r="G81" s="105"/>
      <c r="H81" s="105">
        <v>777</v>
      </c>
    </row>
    <row r="82" spans="1:8" ht="22.5" x14ac:dyDescent="0.2">
      <c r="A82" s="109" t="s">
        <v>461</v>
      </c>
      <c r="B82" s="103" t="s">
        <v>73</v>
      </c>
      <c r="C82" s="110">
        <v>12</v>
      </c>
      <c r="D82" s="110" t="s">
        <v>550</v>
      </c>
      <c r="E82" s="103">
        <v>244</v>
      </c>
      <c r="F82" s="105">
        <v>777</v>
      </c>
      <c r="G82" s="105"/>
      <c r="H82" s="105">
        <v>777</v>
      </c>
    </row>
    <row r="83" spans="1:8" ht="21" x14ac:dyDescent="0.2">
      <c r="A83" s="168" t="s">
        <v>442</v>
      </c>
      <c r="B83" s="169">
        <v>10</v>
      </c>
      <c r="C83" s="171" t="s">
        <v>47</v>
      </c>
      <c r="D83" s="169" t="s">
        <v>421</v>
      </c>
      <c r="E83" s="169"/>
      <c r="F83" s="170">
        <f>F84</f>
        <v>6528.1</v>
      </c>
      <c r="G83" s="170">
        <f>G84+G87</f>
        <v>819.2</v>
      </c>
      <c r="H83" s="170">
        <f>H84+H87</f>
        <v>7347.3</v>
      </c>
    </row>
    <row r="84" spans="1:8" x14ac:dyDescent="0.2">
      <c r="A84" s="109" t="s">
        <v>136</v>
      </c>
      <c r="B84" s="110">
        <v>10</v>
      </c>
      <c r="C84" s="161" t="s">
        <v>47</v>
      </c>
      <c r="D84" s="110" t="s">
        <v>551</v>
      </c>
      <c r="E84" s="103">
        <v>300</v>
      </c>
      <c r="F84" s="105">
        <f>F85</f>
        <v>6528.1</v>
      </c>
      <c r="G84" s="105">
        <f t="shared" ref="G84:G85" si="17">G85</f>
        <v>619.20000000000005</v>
      </c>
      <c r="H84" s="105">
        <f>H85</f>
        <v>7147.3</v>
      </c>
    </row>
    <row r="85" spans="1:8" ht="22.5" x14ac:dyDescent="0.2">
      <c r="A85" s="109" t="s">
        <v>351</v>
      </c>
      <c r="B85" s="110">
        <v>10</v>
      </c>
      <c r="C85" s="161" t="s">
        <v>47</v>
      </c>
      <c r="D85" s="110" t="s">
        <v>551</v>
      </c>
      <c r="E85" s="103">
        <v>320</v>
      </c>
      <c r="F85" s="105">
        <f>F86</f>
        <v>6528.1</v>
      </c>
      <c r="G85" s="105">
        <f t="shared" si="17"/>
        <v>619.20000000000005</v>
      </c>
      <c r="H85" s="105">
        <f>H86</f>
        <v>7147.3</v>
      </c>
    </row>
    <row r="86" spans="1:8" ht="22.5" x14ac:dyDescent="0.2">
      <c r="A86" s="109" t="s">
        <v>443</v>
      </c>
      <c r="B86" s="110">
        <v>10</v>
      </c>
      <c r="C86" s="161" t="s">
        <v>47</v>
      </c>
      <c r="D86" s="110" t="s">
        <v>551</v>
      </c>
      <c r="E86" s="103">
        <v>322</v>
      </c>
      <c r="F86" s="105">
        <v>6528.1</v>
      </c>
      <c r="G86" s="105">
        <v>619.20000000000005</v>
      </c>
      <c r="H86" s="105">
        <v>7147.3</v>
      </c>
    </row>
    <row r="87" spans="1:8" x14ac:dyDescent="0.2">
      <c r="A87" s="109" t="s">
        <v>136</v>
      </c>
      <c r="B87" s="110">
        <v>10</v>
      </c>
      <c r="C87" s="161" t="s">
        <v>47</v>
      </c>
      <c r="D87" s="110" t="s">
        <v>561</v>
      </c>
      <c r="E87" s="103">
        <v>300</v>
      </c>
      <c r="F87" s="105"/>
      <c r="G87" s="105">
        <v>200</v>
      </c>
      <c r="H87" s="105">
        <v>200</v>
      </c>
    </row>
    <row r="88" spans="1:8" ht="22.5" x14ac:dyDescent="0.2">
      <c r="A88" s="109" t="s">
        <v>351</v>
      </c>
      <c r="B88" s="110">
        <v>10</v>
      </c>
      <c r="C88" s="161" t="s">
        <v>47</v>
      </c>
      <c r="D88" s="110" t="s">
        <v>561</v>
      </c>
      <c r="E88" s="103">
        <v>320</v>
      </c>
      <c r="F88" s="105"/>
      <c r="G88" s="105">
        <v>200</v>
      </c>
      <c r="H88" s="105">
        <v>200</v>
      </c>
    </row>
    <row r="89" spans="1:8" ht="22.5" x14ac:dyDescent="0.2">
      <c r="A89" s="109" t="s">
        <v>443</v>
      </c>
      <c r="B89" s="110">
        <v>10</v>
      </c>
      <c r="C89" s="161" t="s">
        <v>47</v>
      </c>
      <c r="D89" s="110" t="s">
        <v>561</v>
      </c>
      <c r="E89" s="103">
        <v>322</v>
      </c>
      <c r="F89" s="105"/>
      <c r="G89" s="105">
        <v>200</v>
      </c>
      <c r="H89" s="105">
        <v>200</v>
      </c>
    </row>
    <row r="90" spans="1:8" x14ac:dyDescent="0.2">
      <c r="A90" s="106" t="s">
        <v>206</v>
      </c>
      <c r="B90" s="107" t="s">
        <v>207</v>
      </c>
      <c r="C90" s="162"/>
      <c r="D90" s="107"/>
      <c r="E90" s="103"/>
      <c r="F90" s="108">
        <f t="shared" ref="F90:H91" si="18">F91</f>
        <v>1977.6</v>
      </c>
      <c r="G90" s="108">
        <f t="shared" si="18"/>
        <v>0</v>
      </c>
      <c r="H90" s="108">
        <f t="shared" si="18"/>
        <v>1977.6000000000001</v>
      </c>
    </row>
    <row r="91" spans="1:8" x14ac:dyDescent="0.2">
      <c r="A91" s="109" t="s">
        <v>444</v>
      </c>
      <c r="B91" s="107" t="s">
        <v>207</v>
      </c>
      <c r="C91" s="107" t="s">
        <v>208</v>
      </c>
      <c r="D91" s="107"/>
      <c r="E91" s="103"/>
      <c r="F91" s="108">
        <f t="shared" si="18"/>
        <v>1977.6</v>
      </c>
      <c r="G91" s="108">
        <f t="shared" si="18"/>
        <v>0</v>
      </c>
      <c r="H91" s="108">
        <f t="shared" si="18"/>
        <v>1977.6000000000001</v>
      </c>
    </row>
    <row r="92" spans="1:8" ht="31.5" x14ac:dyDescent="0.2">
      <c r="A92" s="168" t="s">
        <v>445</v>
      </c>
      <c r="B92" s="169" t="s">
        <v>207</v>
      </c>
      <c r="C92" s="169" t="s">
        <v>208</v>
      </c>
      <c r="D92" s="169" t="s">
        <v>418</v>
      </c>
      <c r="E92" s="169"/>
      <c r="F92" s="170">
        <f>F93+F99+F111+F115</f>
        <v>1977.6</v>
      </c>
      <c r="G92" s="170">
        <f>G93+G99+G111+G115</f>
        <v>0</v>
      </c>
      <c r="H92" s="170">
        <f>H93+H99+H111+H115</f>
        <v>1977.6000000000001</v>
      </c>
    </row>
    <row r="93" spans="1:8" ht="16.899999999999999" customHeight="1" x14ac:dyDescent="0.2">
      <c r="A93" s="172" t="s">
        <v>446</v>
      </c>
      <c r="B93" s="174" t="s">
        <v>207</v>
      </c>
      <c r="C93" s="174" t="s">
        <v>208</v>
      </c>
      <c r="D93" s="174" t="s">
        <v>366</v>
      </c>
      <c r="E93" s="174"/>
      <c r="F93" s="175">
        <f>F94+F97</f>
        <v>112.10000000000001</v>
      </c>
      <c r="G93" s="175">
        <f>G94+G97</f>
        <v>14.1</v>
      </c>
      <c r="H93" s="175">
        <f>H94+H97</f>
        <v>126.2</v>
      </c>
    </row>
    <row r="94" spans="1:8" ht="16.899999999999999" customHeight="1" x14ac:dyDescent="0.2">
      <c r="A94" s="109" t="s">
        <v>459</v>
      </c>
      <c r="B94" s="110" t="s">
        <v>207</v>
      </c>
      <c r="C94" s="110" t="s">
        <v>208</v>
      </c>
      <c r="D94" s="110" t="s">
        <v>366</v>
      </c>
      <c r="E94" s="103">
        <v>200</v>
      </c>
      <c r="F94" s="104">
        <f t="shared" ref="F94:H95" si="19">F95</f>
        <v>15.2</v>
      </c>
      <c r="G94" s="104">
        <f t="shared" si="19"/>
        <v>14.1</v>
      </c>
      <c r="H94" s="104">
        <f t="shared" si="19"/>
        <v>29.3</v>
      </c>
    </row>
    <row r="95" spans="1:8" ht="22.9" customHeight="1" x14ac:dyDescent="0.2">
      <c r="A95" s="109" t="s">
        <v>460</v>
      </c>
      <c r="B95" s="110" t="s">
        <v>207</v>
      </c>
      <c r="C95" s="110" t="s">
        <v>208</v>
      </c>
      <c r="D95" s="110" t="s">
        <v>366</v>
      </c>
      <c r="E95" s="103">
        <v>240</v>
      </c>
      <c r="F95" s="104">
        <f t="shared" si="19"/>
        <v>15.2</v>
      </c>
      <c r="G95" s="104">
        <f t="shared" si="19"/>
        <v>14.1</v>
      </c>
      <c r="H95" s="104">
        <f t="shared" si="19"/>
        <v>29.3</v>
      </c>
    </row>
    <row r="96" spans="1:8" ht="25.15" customHeight="1" x14ac:dyDescent="0.2">
      <c r="A96" s="109" t="s">
        <v>461</v>
      </c>
      <c r="B96" s="110" t="s">
        <v>207</v>
      </c>
      <c r="C96" s="110" t="s">
        <v>208</v>
      </c>
      <c r="D96" s="110" t="s">
        <v>366</v>
      </c>
      <c r="E96" s="103">
        <v>244</v>
      </c>
      <c r="F96" s="104">
        <v>15.2</v>
      </c>
      <c r="G96" s="104">
        <v>14.1</v>
      </c>
      <c r="H96" s="104">
        <v>29.3</v>
      </c>
    </row>
    <row r="97" spans="1:8" x14ac:dyDescent="0.2">
      <c r="A97" s="102" t="s">
        <v>142</v>
      </c>
      <c r="B97" s="110" t="s">
        <v>207</v>
      </c>
      <c r="C97" s="110" t="s">
        <v>208</v>
      </c>
      <c r="D97" s="110" t="s">
        <v>366</v>
      </c>
      <c r="E97" s="103">
        <v>800</v>
      </c>
      <c r="F97" s="104">
        <v>96.9</v>
      </c>
      <c r="G97" s="104"/>
      <c r="H97" s="104">
        <v>96.9</v>
      </c>
    </row>
    <row r="98" spans="1:8" ht="33.75" x14ac:dyDescent="0.2">
      <c r="A98" s="102" t="s">
        <v>188</v>
      </c>
      <c r="B98" s="110" t="s">
        <v>207</v>
      </c>
      <c r="C98" s="110" t="s">
        <v>208</v>
      </c>
      <c r="D98" s="110" t="s">
        <v>366</v>
      </c>
      <c r="E98" s="103">
        <v>850</v>
      </c>
      <c r="F98" s="104">
        <v>96.9</v>
      </c>
      <c r="G98" s="104"/>
      <c r="H98" s="104">
        <v>96.9</v>
      </c>
    </row>
    <row r="99" spans="1:8" ht="33.75" x14ac:dyDescent="0.2">
      <c r="A99" s="176" t="s">
        <v>447</v>
      </c>
      <c r="B99" s="174" t="s">
        <v>207</v>
      </c>
      <c r="C99" s="174" t="s">
        <v>208</v>
      </c>
      <c r="D99" s="174" t="s">
        <v>367</v>
      </c>
      <c r="E99" s="174"/>
      <c r="F99" s="175">
        <f>F100+F105</f>
        <v>1215.5</v>
      </c>
      <c r="G99" s="175">
        <f>G100+G105+G103+G108</f>
        <v>109.60000000000002</v>
      </c>
      <c r="H99" s="175">
        <f>H100+H105+H103+H108</f>
        <v>1325.1</v>
      </c>
    </row>
    <row r="100" spans="1:8" x14ac:dyDescent="0.2">
      <c r="A100" s="109" t="s">
        <v>459</v>
      </c>
      <c r="B100" s="110" t="s">
        <v>207</v>
      </c>
      <c r="C100" s="110" t="s">
        <v>208</v>
      </c>
      <c r="D100" s="110" t="s">
        <v>367</v>
      </c>
      <c r="E100" s="103">
        <v>200</v>
      </c>
      <c r="F100" s="104">
        <f t="shared" ref="F100:H101" si="20">F101</f>
        <v>1204.5999999999999</v>
      </c>
      <c r="G100" s="104">
        <f t="shared" si="20"/>
        <v>-1048</v>
      </c>
      <c r="H100" s="104">
        <f t="shared" si="20"/>
        <v>156.6</v>
      </c>
    </row>
    <row r="101" spans="1:8" ht="22.5" x14ac:dyDescent="0.2">
      <c r="A101" s="109" t="s">
        <v>460</v>
      </c>
      <c r="B101" s="110" t="s">
        <v>207</v>
      </c>
      <c r="C101" s="110" t="s">
        <v>208</v>
      </c>
      <c r="D101" s="110" t="s">
        <v>367</v>
      </c>
      <c r="E101" s="103">
        <v>240</v>
      </c>
      <c r="F101" s="104">
        <f t="shared" si="20"/>
        <v>1204.5999999999999</v>
      </c>
      <c r="G101" s="104">
        <f t="shared" si="20"/>
        <v>-1048</v>
      </c>
      <c r="H101" s="104">
        <f t="shared" si="20"/>
        <v>156.6</v>
      </c>
    </row>
    <row r="102" spans="1:8" ht="22.5" x14ac:dyDescent="0.2">
      <c r="A102" s="109" t="s">
        <v>461</v>
      </c>
      <c r="B102" s="110" t="s">
        <v>207</v>
      </c>
      <c r="C102" s="110" t="s">
        <v>208</v>
      </c>
      <c r="D102" s="110" t="s">
        <v>367</v>
      </c>
      <c r="E102" s="110">
        <v>244</v>
      </c>
      <c r="F102" s="104">
        <v>1204.5999999999999</v>
      </c>
      <c r="G102" s="104">
        <v>-1048</v>
      </c>
      <c r="H102" s="104">
        <v>156.6</v>
      </c>
    </row>
    <row r="103" spans="1:8" ht="22.5" x14ac:dyDescent="0.2">
      <c r="A103" s="109" t="s">
        <v>560</v>
      </c>
      <c r="B103" s="110" t="s">
        <v>207</v>
      </c>
      <c r="C103" s="110" t="s">
        <v>208</v>
      </c>
      <c r="D103" s="110" t="s">
        <v>367</v>
      </c>
      <c r="E103" s="110">
        <v>400</v>
      </c>
      <c r="F103" s="104"/>
      <c r="G103" s="104">
        <v>200</v>
      </c>
      <c r="H103" s="104">
        <v>200</v>
      </c>
    </row>
    <row r="104" spans="1:8" x14ac:dyDescent="0.2">
      <c r="A104" s="109" t="s">
        <v>559</v>
      </c>
      <c r="B104" s="110" t="s">
        <v>207</v>
      </c>
      <c r="C104" s="110" t="s">
        <v>208</v>
      </c>
      <c r="D104" s="110" t="s">
        <v>367</v>
      </c>
      <c r="E104" s="110">
        <v>410</v>
      </c>
      <c r="F104" s="104"/>
      <c r="G104" s="104">
        <v>200</v>
      </c>
      <c r="H104" s="104">
        <v>200</v>
      </c>
    </row>
    <row r="105" spans="1:8" ht="15" customHeight="1" x14ac:dyDescent="0.2">
      <c r="A105" s="102" t="s">
        <v>142</v>
      </c>
      <c r="B105" s="110" t="s">
        <v>207</v>
      </c>
      <c r="C105" s="110" t="s">
        <v>208</v>
      </c>
      <c r="D105" s="110" t="s">
        <v>367</v>
      </c>
      <c r="E105" s="110">
        <v>800</v>
      </c>
      <c r="F105" s="104">
        <v>10.9</v>
      </c>
      <c r="G105" s="104"/>
      <c r="H105" s="104">
        <v>10.9</v>
      </c>
    </row>
    <row r="106" spans="1:8" ht="33.75" x14ac:dyDescent="0.2">
      <c r="A106" s="102" t="s">
        <v>188</v>
      </c>
      <c r="B106" s="110" t="s">
        <v>207</v>
      </c>
      <c r="C106" s="110" t="s">
        <v>208</v>
      </c>
      <c r="D106" s="110" t="s">
        <v>367</v>
      </c>
      <c r="E106" s="110">
        <v>850</v>
      </c>
      <c r="F106" s="104">
        <v>10.9</v>
      </c>
      <c r="G106" s="104"/>
      <c r="H106" s="104">
        <v>10.9</v>
      </c>
    </row>
    <row r="107" spans="1:8" ht="22.5" x14ac:dyDescent="0.2">
      <c r="A107" s="109" t="s">
        <v>558</v>
      </c>
      <c r="B107" s="110" t="s">
        <v>207</v>
      </c>
      <c r="C107" s="110" t="s">
        <v>208</v>
      </c>
      <c r="D107" s="110" t="s">
        <v>557</v>
      </c>
      <c r="E107" s="110"/>
      <c r="F107" s="104"/>
      <c r="G107" s="104">
        <v>957.6</v>
      </c>
      <c r="H107" s="104">
        <v>957.6</v>
      </c>
    </row>
    <row r="108" spans="1:8" x14ac:dyDescent="0.2">
      <c r="A108" s="109" t="s">
        <v>459</v>
      </c>
      <c r="B108" s="110" t="s">
        <v>207</v>
      </c>
      <c r="C108" s="110" t="s">
        <v>208</v>
      </c>
      <c r="D108" s="110" t="s">
        <v>557</v>
      </c>
      <c r="E108" s="103">
        <v>200</v>
      </c>
      <c r="F108" s="104"/>
      <c r="G108" s="104">
        <v>957.6</v>
      </c>
      <c r="H108" s="104">
        <v>957.6</v>
      </c>
    </row>
    <row r="109" spans="1:8" ht="15.6" customHeight="1" x14ac:dyDescent="0.2">
      <c r="A109" s="109" t="s">
        <v>460</v>
      </c>
      <c r="B109" s="110" t="s">
        <v>207</v>
      </c>
      <c r="C109" s="110" t="s">
        <v>208</v>
      </c>
      <c r="D109" s="110" t="s">
        <v>557</v>
      </c>
      <c r="E109" s="103">
        <v>240</v>
      </c>
      <c r="F109" s="104"/>
      <c r="G109" s="104">
        <v>957.6</v>
      </c>
      <c r="H109" s="104">
        <v>957.6</v>
      </c>
    </row>
    <row r="110" spans="1:8" ht="22.5" x14ac:dyDescent="0.2">
      <c r="A110" s="109" t="s">
        <v>461</v>
      </c>
      <c r="B110" s="110" t="s">
        <v>207</v>
      </c>
      <c r="C110" s="110" t="s">
        <v>208</v>
      </c>
      <c r="D110" s="110" t="s">
        <v>557</v>
      </c>
      <c r="E110" s="110">
        <v>244</v>
      </c>
      <c r="F110" s="104"/>
      <c r="G110" s="104">
        <v>957.6</v>
      </c>
      <c r="H110" s="104">
        <v>957.6</v>
      </c>
    </row>
    <row r="111" spans="1:8" ht="33.75" x14ac:dyDescent="0.2">
      <c r="A111" s="172" t="s">
        <v>448</v>
      </c>
      <c r="B111" s="174" t="s">
        <v>207</v>
      </c>
      <c r="C111" s="174" t="s">
        <v>208</v>
      </c>
      <c r="D111" s="174" t="s">
        <v>368</v>
      </c>
      <c r="E111" s="174"/>
      <c r="F111" s="175">
        <f>F112</f>
        <v>500</v>
      </c>
      <c r="G111" s="175">
        <f t="shared" ref="G111:G113" si="21">G112</f>
        <v>-142.9</v>
      </c>
      <c r="H111" s="175">
        <f>H112</f>
        <v>357.1</v>
      </c>
    </row>
    <row r="112" spans="1:8" x14ac:dyDescent="0.2">
      <c r="A112" s="109" t="s">
        <v>459</v>
      </c>
      <c r="B112" s="110" t="s">
        <v>207</v>
      </c>
      <c r="C112" s="110" t="s">
        <v>208</v>
      </c>
      <c r="D112" s="110" t="s">
        <v>368</v>
      </c>
      <c r="E112" s="103">
        <v>200</v>
      </c>
      <c r="F112" s="104">
        <f>F113</f>
        <v>500</v>
      </c>
      <c r="G112" s="104">
        <f t="shared" si="21"/>
        <v>-142.9</v>
      </c>
      <c r="H112" s="104">
        <f>H113</f>
        <v>357.1</v>
      </c>
    </row>
    <row r="113" spans="1:8" ht="22.5" x14ac:dyDescent="0.2">
      <c r="A113" s="109" t="s">
        <v>460</v>
      </c>
      <c r="B113" s="110" t="s">
        <v>207</v>
      </c>
      <c r="C113" s="110" t="s">
        <v>208</v>
      </c>
      <c r="D113" s="110" t="s">
        <v>368</v>
      </c>
      <c r="E113" s="103">
        <v>240</v>
      </c>
      <c r="F113" s="104">
        <f>F114</f>
        <v>500</v>
      </c>
      <c r="G113" s="104">
        <f t="shared" si="21"/>
        <v>-142.9</v>
      </c>
      <c r="H113" s="104">
        <f>H114</f>
        <v>357.1</v>
      </c>
    </row>
    <row r="114" spans="1:8" ht="22.5" x14ac:dyDescent="0.2">
      <c r="A114" s="214" t="s">
        <v>461</v>
      </c>
      <c r="B114" s="215" t="s">
        <v>207</v>
      </c>
      <c r="C114" s="215" t="s">
        <v>208</v>
      </c>
      <c r="D114" s="215" t="s">
        <v>368</v>
      </c>
      <c r="E114" s="216">
        <v>244</v>
      </c>
      <c r="F114" s="217">
        <v>500</v>
      </c>
      <c r="G114" s="217">
        <v>-142.9</v>
      </c>
      <c r="H114" s="217">
        <v>357.1</v>
      </c>
    </row>
    <row r="115" spans="1:8" ht="22.5" x14ac:dyDescent="0.2">
      <c r="A115" s="172" t="s">
        <v>449</v>
      </c>
      <c r="B115" s="174" t="s">
        <v>207</v>
      </c>
      <c r="C115" s="174" t="s">
        <v>208</v>
      </c>
      <c r="D115" s="174" t="s">
        <v>369</v>
      </c>
      <c r="E115" s="174">
        <v>244</v>
      </c>
      <c r="F115" s="175">
        <f>F116</f>
        <v>150</v>
      </c>
      <c r="G115" s="175">
        <f t="shared" ref="G115:G117" si="22">G116</f>
        <v>19.2</v>
      </c>
      <c r="H115" s="175">
        <f>H116</f>
        <v>169.2</v>
      </c>
    </row>
    <row r="116" spans="1:8" x14ac:dyDescent="0.2">
      <c r="A116" s="109" t="s">
        <v>459</v>
      </c>
      <c r="B116" s="110" t="s">
        <v>207</v>
      </c>
      <c r="C116" s="110" t="s">
        <v>208</v>
      </c>
      <c r="D116" s="110" t="s">
        <v>369</v>
      </c>
      <c r="E116" s="103">
        <v>200</v>
      </c>
      <c r="F116" s="104">
        <f>F117</f>
        <v>150</v>
      </c>
      <c r="G116" s="104">
        <f t="shared" si="22"/>
        <v>19.2</v>
      </c>
      <c r="H116" s="104">
        <f>H117</f>
        <v>169.2</v>
      </c>
    </row>
    <row r="117" spans="1:8" ht="22.5" x14ac:dyDescent="0.2">
      <c r="A117" s="109" t="s">
        <v>460</v>
      </c>
      <c r="B117" s="110" t="s">
        <v>207</v>
      </c>
      <c r="C117" s="110" t="s">
        <v>208</v>
      </c>
      <c r="D117" s="110" t="s">
        <v>369</v>
      </c>
      <c r="E117" s="103">
        <v>240</v>
      </c>
      <c r="F117" s="104">
        <f>F118</f>
        <v>150</v>
      </c>
      <c r="G117" s="104">
        <f t="shared" si="22"/>
        <v>19.2</v>
      </c>
      <c r="H117" s="104">
        <f>H118</f>
        <v>169.2</v>
      </c>
    </row>
    <row r="118" spans="1:8" ht="25.9" customHeight="1" x14ac:dyDescent="0.2">
      <c r="A118" s="109" t="s">
        <v>461</v>
      </c>
      <c r="B118" s="110" t="s">
        <v>207</v>
      </c>
      <c r="C118" s="110" t="s">
        <v>208</v>
      </c>
      <c r="D118" s="110" t="s">
        <v>369</v>
      </c>
      <c r="E118" s="103">
        <v>244</v>
      </c>
      <c r="F118" s="104">
        <v>150</v>
      </c>
      <c r="G118" s="104">
        <v>19.2</v>
      </c>
      <c r="H118" s="104">
        <v>169.2</v>
      </c>
    </row>
    <row r="119" spans="1:8" ht="33" customHeight="1" x14ac:dyDescent="0.2">
      <c r="A119" s="106" t="s">
        <v>209</v>
      </c>
      <c r="B119" s="101" t="s">
        <v>60</v>
      </c>
      <c r="C119" s="107"/>
      <c r="D119" s="107"/>
      <c r="E119" s="107"/>
      <c r="F119" s="108">
        <f>F120+F125+F171</f>
        <v>318407.19999999995</v>
      </c>
      <c r="G119" s="108">
        <f>G120+G125+G171+G144</f>
        <v>22221.3</v>
      </c>
      <c r="H119" s="108">
        <f>H120+H125+H171+H144</f>
        <v>340628.5</v>
      </c>
    </row>
    <row r="120" spans="1:8" ht="21" x14ac:dyDescent="0.2">
      <c r="A120" s="168" t="s">
        <v>350</v>
      </c>
      <c r="B120" s="169" t="s">
        <v>60</v>
      </c>
      <c r="C120" s="169" t="s">
        <v>60</v>
      </c>
      <c r="D120" s="169" t="s">
        <v>458</v>
      </c>
      <c r="E120" s="169"/>
      <c r="F120" s="170">
        <f t="shared" ref="F120:H121" si="23">F121</f>
        <v>100</v>
      </c>
      <c r="G120" s="170">
        <f>G121</f>
        <v>0</v>
      </c>
      <c r="H120" s="170">
        <f t="shared" si="23"/>
        <v>100</v>
      </c>
    </row>
    <row r="121" spans="1:8" ht="31.9" customHeight="1" x14ac:dyDescent="0.2">
      <c r="A121" s="109" t="s">
        <v>459</v>
      </c>
      <c r="B121" s="103" t="s">
        <v>60</v>
      </c>
      <c r="C121" s="103" t="s">
        <v>60</v>
      </c>
      <c r="D121" s="110" t="s">
        <v>465</v>
      </c>
      <c r="E121" s="103">
        <v>200</v>
      </c>
      <c r="F121" s="105">
        <f t="shared" si="23"/>
        <v>100</v>
      </c>
      <c r="G121" s="105">
        <f t="shared" si="23"/>
        <v>0</v>
      </c>
      <c r="H121" s="105">
        <f t="shared" si="23"/>
        <v>100</v>
      </c>
    </row>
    <row r="122" spans="1:8" ht="22.5" x14ac:dyDescent="0.2">
      <c r="A122" s="109" t="s">
        <v>460</v>
      </c>
      <c r="B122" s="103" t="s">
        <v>60</v>
      </c>
      <c r="C122" s="103" t="s">
        <v>60</v>
      </c>
      <c r="D122" s="110" t="s">
        <v>465</v>
      </c>
      <c r="E122" s="103">
        <v>240</v>
      </c>
      <c r="F122" s="105">
        <f>F124</f>
        <v>100</v>
      </c>
      <c r="G122" s="105">
        <f>G124+G123</f>
        <v>0</v>
      </c>
      <c r="H122" s="105">
        <f>H124+H123</f>
        <v>100</v>
      </c>
    </row>
    <row r="123" spans="1:8" ht="25.15" customHeight="1" x14ac:dyDescent="0.2">
      <c r="A123" s="102" t="s">
        <v>186</v>
      </c>
      <c r="B123" s="103" t="s">
        <v>60</v>
      </c>
      <c r="C123" s="103" t="s">
        <v>60</v>
      </c>
      <c r="D123" s="110" t="s">
        <v>465</v>
      </c>
      <c r="E123" s="103">
        <v>242</v>
      </c>
      <c r="F123" s="105"/>
      <c r="G123" s="105">
        <v>10.3</v>
      </c>
      <c r="H123" s="105">
        <v>10.3</v>
      </c>
    </row>
    <row r="124" spans="1:8" ht="22.5" x14ac:dyDescent="0.2">
      <c r="A124" s="109" t="s">
        <v>461</v>
      </c>
      <c r="B124" s="103" t="s">
        <v>60</v>
      </c>
      <c r="C124" s="103" t="s">
        <v>60</v>
      </c>
      <c r="D124" s="110" t="s">
        <v>465</v>
      </c>
      <c r="E124" s="103">
        <v>244</v>
      </c>
      <c r="F124" s="105">
        <v>100</v>
      </c>
      <c r="G124" s="105">
        <v>-10.3</v>
      </c>
      <c r="H124" s="105">
        <v>89.7</v>
      </c>
    </row>
    <row r="125" spans="1:8" ht="21" x14ac:dyDescent="0.2">
      <c r="A125" s="179" t="s">
        <v>457</v>
      </c>
      <c r="B125" s="180" t="s">
        <v>60</v>
      </c>
      <c r="C125" s="169" t="s">
        <v>199</v>
      </c>
      <c r="D125" s="169" t="s">
        <v>423</v>
      </c>
      <c r="E125" s="169"/>
      <c r="F125" s="181">
        <f>F126+F132+F140+F156</f>
        <v>308549.29999999993</v>
      </c>
      <c r="G125" s="181">
        <f>G126+G132+G140+G156</f>
        <v>20720</v>
      </c>
      <c r="H125" s="181">
        <f>H126+H132+H140+H156</f>
        <v>329269.3</v>
      </c>
    </row>
    <row r="126" spans="1:8" x14ac:dyDescent="0.2">
      <c r="A126" s="172" t="s">
        <v>245</v>
      </c>
      <c r="B126" s="174" t="s">
        <v>60</v>
      </c>
      <c r="C126" s="174" t="s">
        <v>210</v>
      </c>
      <c r="D126" s="174" t="s">
        <v>466</v>
      </c>
      <c r="E126" s="174"/>
      <c r="F126" s="175">
        <f>F127</f>
        <v>79193.899999999994</v>
      </c>
      <c r="G126" s="175">
        <f>G127</f>
        <v>17714.3</v>
      </c>
      <c r="H126" s="175">
        <f>H127</f>
        <v>96908.2</v>
      </c>
    </row>
    <row r="127" spans="1:8" ht="33.75" x14ac:dyDescent="0.2">
      <c r="A127" s="102" t="s">
        <v>211</v>
      </c>
      <c r="B127" s="103" t="s">
        <v>60</v>
      </c>
      <c r="C127" s="103" t="s">
        <v>210</v>
      </c>
      <c r="D127" s="178" t="s">
        <v>466</v>
      </c>
      <c r="E127" s="103" t="s">
        <v>130</v>
      </c>
      <c r="F127" s="104">
        <f>F128+F130</f>
        <v>79193.899999999994</v>
      </c>
      <c r="G127" s="104">
        <f>G128+G130</f>
        <v>17714.3</v>
      </c>
      <c r="H127" s="104">
        <f>H128+H130</f>
        <v>96908.2</v>
      </c>
    </row>
    <row r="128" spans="1:8" x14ac:dyDescent="0.2">
      <c r="A128" s="102" t="s">
        <v>131</v>
      </c>
      <c r="B128" s="103" t="s">
        <v>60</v>
      </c>
      <c r="C128" s="103" t="s">
        <v>210</v>
      </c>
      <c r="D128" s="178" t="s">
        <v>466</v>
      </c>
      <c r="E128" s="103" t="s">
        <v>132</v>
      </c>
      <c r="F128" s="104">
        <f>F129</f>
        <v>64330.9</v>
      </c>
      <c r="G128" s="104">
        <f>G129</f>
        <v>15667.6</v>
      </c>
      <c r="H128" s="104">
        <f>H129</f>
        <v>79998.5</v>
      </c>
    </row>
    <row r="129" spans="1:8" ht="45" x14ac:dyDescent="0.2">
      <c r="A129" s="102" t="s">
        <v>123</v>
      </c>
      <c r="B129" s="103" t="s">
        <v>60</v>
      </c>
      <c r="C129" s="103" t="s">
        <v>210</v>
      </c>
      <c r="D129" s="178" t="s">
        <v>466</v>
      </c>
      <c r="E129" s="103" t="s">
        <v>98</v>
      </c>
      <c r="F129" s="104">
        <v>64330.9</v>
      </c>
      <c r="G129" s="104">
        <v>15667.6</v>
      </c>
      <c r="H129" s="104">
        <v>79998.5</v>
      </c>
    </row>
    <row r="130" spans="1:8" x14ac:dyDescent="0.2">
      <c r="A130" s="102" t="s">
        <v>147</v>
      </c>
      <c r="B130" s="103" t="s">
        <v>60</v>
      </c>
      <c r="C130" s="103" t="s">
        <v>210</v>
      </c>
      <c r="D130" s="178" t="s">
        <v>466</v>
      </c>
      <c r="E130" s="103" t="s">
        <v>148</v>
      </c>
      <c r="F130" s="104">
        <f>F131</f>
        <v>14863</v>
      </c>
      <c r="G130" s="104">
        <f>G131</f>
        <v>2046.7</v>
      </c>
      <c r="H130" s="104">
        <f>H131</f>
        <v>16909.7</v>
      </c>
    </row>
    <row r="131" spans="1:8" ht="45" x14ac:dyDescent="0.2">
      <c r="A131" s="102" t="s">
        <v>124</v>
      </c>
      <c r="B131" s="103" t="s">
        <v>60</v>
      </c>
      <c r="C131" s="103" t="s">
        <v>210</v>
      </c>
      <c r="D131" s="178" t="s">
        <v>466</v>
      </c>
      <c r="E131" s="103" t="s">
        <v>29</v>
      </c>
      <c r="F131" s="104">
        <v>14863</v>
      </c>
      <c r="G131" s="104">
        <v>2046.7</v>
      </c>
      <c r="H131" s="104">
        <v>16909.7</v>
      </c>
    </row>
    <row r="132" spans="1:8" x14ac:dyDescent="0.2">
      <c r="A132" s="172" t="s">
        <v>246</v>
      </c>
      <c r="B132" s="174" t="s">
        <v>60</v>
      </c>
      <c r="C132" s="174" t="s">
        <v>59</v>
      </c>
      <c r="D132" s="174" t="s">
        <v>467</v>
      </c>
      <c r="E132" s="174" t="s">
        <v>44</v>
      </c>
      <c r="F132" s="175">
        <f>F133</f>
        <v>215728.8</v>
      </c>
      <c r="G132" s="175">
        <f>G133+G136</f>
        <v>571</v>
      </c>
      <c r="H132" s="175">
        <f>H133+H136</f>
        <v>216299.8</v>
      </c>
    </row>
    <row r="133" spans="1:8" ht="33.75" x14ac:dyDescent="0.2">
      <c r="A133" s="102" t="s">
        <v>211</v>
      </c>
      <c r="B133" s="103" t="s">
        <v>60</v>
      </c>
      <c r="C133" s="103" t="s">
        <v>59</v>
      </c>
      <c r="D133" s="178" t="s">
        <v>467</v>
      </c>
      <c r="E133" s="103" t="s">
        <v>130</v>
      </c>
      <c r="F133" s="105">
        <f>F134</f>
        <v>215728.8</v>
      </c>
      <c r="G133" s="105">
        <f t="shared" ref="G133:G134" si="24">G134</f>
        <v>-1146</v>
      </c>
      <c r="H133" s="105">
        <f>H134</f>
        <v>214582.8</v>
      </c>
    </row>
    <row r="134" spans="1:8" ht="36.75" customHeight="1" x14ac:dyDescent="0.2">
      <c r="A134" s="102" t="s">
        <v>131</v>
      </c>
      <c r="B134" s="103" t="s">
        <v>60</v>
      </c>
      <c r="C134" s="103" t="s">
        <v>59</v>
      </c>
      <c r="D134" s="178" t="s">
        <v>467</v>
      </c>
      <c r="E134" s="103" t="s">
        <v>132</v>
      </c>
      <c r="F134" s="105">
        <f>F135</f>
        <v>215728.8</v>
      </c>
      <c r="G134" s="105">
        <f t="shared" si="24"/>
        <v>-1146</v>
      </c>
      <c r="H134" s="105">
        <f>H135</f>
        <v>214582.8</v>
      </c>
    </row>
    <row r="135" spans="1:8" ht="45" x14ac:dyDescent="0.2">
      <c r="A135" s="102" t="s">
        <v>123</v>
      </c>
      <c r="B135" s="103" t="s">
        <v>60</v>
      </c>
      <c r="C135" s="103" t="s">
        <v>59</v>
      </c>
      <c r="D135" s="178" t="s">
        <v>467</v>
      </c>
      <c r="E135" s="103" t="s">
        <v>98</v>
      </c>
      <c r="F135" s="105">
        <v>215728.8</v>
      </c>
      <c r="G135" s="105">
        <v>-1146</v>
      </c>
      <c r="H135" s="105">
        <v>214582.8</v>
      </c>
    </row>
    <row r="136" spans="1:8" ht="22.5" x14ac:dyDescent="0.2">
      <c r="A136" s="109" t="s">
        <v>462</v>
      </c>
      <c r="B136" s="103" t="s">
        <v>60</v>
      </c>
      <c r="C136" s="103" t="s">
        <v>59</v>
      </c>
      <c r="D136" s="178" t="s">
        <v>552</v>
      </c>
      <c r="E136" s="103"/>
      <c r="F136" s="105">
        <f t="shared" ref="F136:H138" si="25">F137</f>
        <v>0</v>
      </c>
      <c r="G136" s="105">
        <f t="shared" si="25"/>
        <v>1717</v>
      </c>
      <c r="H136" s="105">
        <f t="shared" si="25"/>
        <v>1717</v>
      </c>
    </row>
    <row r="137" spans="1:8" ht="16.899999999999999" customHeight="1" x14ac:dyDescent="0.2">
      <c r="A137" s="102" t="s">
        <v>211</v>
      </c>
      <c r="B137" s="103" t="s">
        <v>60</v>
      </c>
      <c r="C137" s="103" t="s">
        <v>59</v>
      </c>
      <c r="D137" s="110" t="s">
        <v>552</v>
      </c>
      <c r="E137" s="103">
        <v>600</v>
      </c>
      <c r="F137" s="105">
        <f t="shared" si="25"/>
        <v>0</v>
      </c>
      <c r="G137" s="105">
        <f t="shared" si="25"/>
        <v>1717</v>
      </c>
      <c r="H137" s="105">
        <f t="shared" si="25"/>
        <v>1717</v>
      </c>
    </row>
    <row r="138" spans="1:8" ht="23.45" customHeight="1" x14ac:dyDescent="0.2">
      <c r="A138" s="102" t="s">
        <v>131</v>
      </c>
      <c r="B138" s="103" t="s">
        <v>60</v>
      </c>
      <c r="C138" s="103" t="s">
        <v>59</v>
      </c>
      <c r="D138" s="110" t="s">
        <v>552</v>
      </c>
      <c r="E138" s="103">
        <v>610</v>
      </c>
      <c r="F138" s="105">
        <f t="shared" si="25"/>
        <v>0</v>
      </c>
      <c r="G138" s="105">
        <f t="shared" si="25"/>
        <v>1717</v>
      </c>
      <c r="H138" s="105">
        <f t="shared" si="25"/>
        <v>1717</v>
      </c>
    </row>
    <row r="139" spans="1:8" ht="45" x14ac:dyDescent="0.2">
      <c r="A139" s="102" t="s">
        <v>123</v>
      </c>
      <c r="B139" s="103" t="s">
        <v>60</v>
      </c>
      <c r="C139" s="103" t="s">
        <v>59</v>
      </c>
      <c r="D139" s="110" t="s">
        <v>552</v>
      </c>
      <c r="E139" s="103">
        <v>611</v>
      </c>
      <c r="F139" s="105"/>
      <c r="G139" s="105">
        <v>1717</v>
      </c>
      <c r="H139" s="105">
        <v>1717</v>
      </c>
    </row>
    <row r="140" spans="1:8" ht="34.15" customHeight="1" x14ac:dyDescent="0.2">
      <c r="A140" s="172" t="s">
        <v>349</v>
      </c>
      <c r="B140" s="174" t="s">
        <v>60</v>
      </c>
      <c r="C140" s="177" t="s">
        <v>47</v>
      </c>
      <c r="D140" s="174" t="s">
        <v>468</v>
      </c>
      <c r="E140" s="174" t="s">
        <v>44</v>
      </c>
      <c r="F140" s="175">
        <f>F141</f>
        <v>9733.2999999999993</v>
      </c>
      <c r="G140" s="175">
        <f t="shared" ref="G140:H142" si="26">G141</f>
        <v>2107.9</v>
      </c>
      <c r="H140" s="175">
        <f t="shared" si="26"/>
        <v>11841.2</v>
      </c>
    </row>
    <row r="141" spans="1:8" ht="33.75" x14ac:dyDescent="0.2">
      <c r="A141" s="102" t="s">
        <v>211</v>
      </c>
      <c r="B141" s="103" t="s">
        <v>60</v>
      </c>
      <c r="C141" s="161" t="s">
        <v>47</v>
      </c>
      <c r="D141" s="178" t="s">
        <v>468</v>
      </c>
      <c r="E141" s="103" t="s">
        <v>130</v>
      </c>
      <c r="F141" s="104">
        <f>F142</f>
        <v>9733.2999999999993</v>
      </c>
      <c r="G141" s="104">
        <f t="shared" si="26"/>
        <v>2107.9</v>
      </c>
      <c r="H141" s="104">
        <f>H142</f>
        <v>11841.2</v>
      </c>
    </row>
    <row r="142" spans="1:8" ht="33.75" customHeight="1" x14ac:dyDescent="0.2">
      <c r="A142" s="102" t="s">
        <v>131</v>
      </c>
      <c r="B142" s="103" t="s">
        <v>60</v>
      </c>
      <c r="C142" s="161" t="s">
        <v>47</v>
      </c>
      <c r="D142" s="178" t="s">
        <v>468</v>
      </c>
      <c r="E142" s="103" t="s">
        <v>132</v>
      </c>
      <c r="F142" s="104">
        <f>F143</f>
        <v>9733.2999999999993</v>
      </c>
      <c r="G142" s="104">
        <f t="shared" si="26"/>
        <v>2107.9</v>
      </c>
      <c r="H142" s="104">
        <f>H143</f>
        <v>11841.2</v>
      </c>
    </row>
    <row r="143" spans="1:8" ht="45" x14ac:dyDescent="0.2">
      <c r="A143" s="102" t="s">
        <v>123</v>
      </c>
      <c r="B143" s="103" t="s">
        <v>60</v>
      </c>
      <c r="C143" s="161" t="s">
        <v>47</v>
      </c>
      <c r="D143" s="178" t="s">
        <v>468</v>
      </c>
      <c r="E143" s="103" t="s">
        <v>98</v>
      </c>
      <c r="F143" s="104">
        <v>9733.2999999999993</v>
      </c>
      <c r="G143" s="104">
        <v>2107.9</v>
      </c>
      <c r="H143" s="104">
        <v>11841.2</v>
      </c>
    </row>
    <row r="144" spans="1:8" ht="36" customHeight="1" x14ac:dyDescent="0.2">
      <c r="A144" s="99" t="s">
        <v>356</v>
      </c>
      <c r="B144" s="101" t="s">
        <v>60</v>
      </c>
      <c r="C144" s="101"/>
      <c r="D144" s="223"/>
      <c r="E144" s="101"/>
      <c r="F144" s="100">
        <f>F145+F150+F153</f>
        <v>0</v>
      </c>
      <c r="G144" s="100">
        <f t="shared" ref="G144:H144" si="27">G145+G150+G153</f>
        <v>1232.5000000000002</v>
      </c>
      <c r="H144" s="100">
        <f t="shared" si="27"/>
        <v>1232.5000000000002</v>
      </c>
    </row>
    <row r="145" spans="1:8" ht="33.75" x14ac:dyDescent="0.2">
      <c r="A145" s="102" t="s">
        <v>211</v>
      </c>
      <c r="B145" s="103" t="s">
        <v>60</v>
      </c>
      <c r="C145" s="103" t="s">
        <v>45</v>
      </c>
      <c r="D145" s="161" t="s">
        <v>339</v>
      </c>
      <c r="E145" s="103">
        <v>600</v>
      </c>
      <c r="F145" s="105">
        <f>F146+F148</f>
        <v>0</v>
      </c>
      <c r="G145" s="105">
        <f>G146+G148</f>
        <v>401.6</v>
      </c>
      <c r="H145" s="105">
        <f>H146+H148</f>
        <v>401.6</v>
      </c>
    </row>
    <row r="146" spans="1:8" x14ac:dyDescent="0.2">
      <c r="A146" s="102" t="s">
        <v>131</v>
      </c>
      <c r="B146" s="103" t="s">
        <v>60</v>
      </c>
      <c r="C146" s="103" t="s">
        <v>45</v>
      </c>
      <c r="D146" s="161" t="s">
        <v>339</v>
      </c>
      <c r="E146" s="103">
        <v>610</v>
      </c>
      <c r="F146" s="105">
        <f>F147</f>
        <v>0</v>
      </c>
      <c r="G146" s="105">
        <f>G147</f>
        <v>330.8</v>
      </c>
      <c r="H146" s="105">
        <f>H147</f>
        <v>330.8</v>
      </c>
    </row>
    <row r="147" spans="1:8" ht="33.75" customHeight="1" x14ac:dyDescent="0.2">
      <c r="A147" s="102" t="s">
        <v>123</v>
      </c>
      <c r="B147" s="103" t="s">
        <v>60</v>
      </c>
      <c r="C147" s="103" t="s">
        <v>45</v>
      </c>
      <c r="D147" s="161" t="s">
        <v>339</v>
      </c>
      <c r="E147" s="103">
        <v>611</v>
      </c>
      <c r="F147" s="105"/>
      <c r="G147" s="105">
        <v>330.8</v>
      </c>
      <c r="H147" s="105">
        <v>330.8</v>
      </c>
    </row>
    <row r="148" spans="1:8" x14ac:dyDescent="0.2">
      <c r="A148" s="109" t="s">
        <v>147</v>
      </c>
      <c r="B148" s="103" t="s">
        <v>60</v>
      </c>
      <c r="C148" s="103" t="s">
        <v>45</v>
      </c>
      <c r="D148" s="161" t="s">
        <v>339</v>
      </c>
      <c r="E148" s="103">
        <v>620</v>
      </c>
      <c r="F148" s="105">
        <f>F149</f>
        <v>0</v>
      </c>
      <c r="G148" s="105">
        <f>G149</f>
        <v>70.8</v>
      </c>
      <c r="H148" s="105">
        <f>H149</f>
        <v>70.8</v>
      </c>
    </row>
    <row r="149" spans="1:8" ht="34.15" customHeight="1" x14ac:dyDescent="0.2">
      <c r="A149" s="102" t="s">
        <v>123</v>
      </c>
      <c r="B149" s="103" t="s">
        <v>60</v>
      </c>
      <c r="C149" s="103" t="s">
        <v>45</v>
      </c>
      <c r="D149" s="161" t="s">
        <v>339</v>
      </c>
      <c r="E149" s="103">
        <v>621</v>
      </c>
      <c r="F149" s="105"/>
      <c r="G149" s="105">
        <v>70.8</v>
      </c>
      <c r="H149" s="105">
        <v>70.8</v>
      </c>
    </row>
    <row r="150" spans="1:8" ht="33.75" x14ac:dyDescent="0.2">
      <c r="A150" s="102" t="s">
        <v>211</v>
      </c>
      <c r="B150" s="103" t="s">
        <v>60</v>
      </c>
      <c r="C150" s="103" t="s">
        <v>59</v>
      </c>
      <c r="D150" s="161" t="s">
        <v>339</v>
      </c>
      <c r="E150" s="103">
        <v>600</v>
      </c>
      <c r="F150" s="105">
        <f t="shared" ref="F150:H151" si="28">F151</f>
        <v>0</v>
      </c>
      <c r="G150" s="105">
        <f t="shared" si="28"/>
        <v>783.7</v>
      </c>
      <c r="H150" s="105">
        <f t="shared" si="28"/>
        <v>783.7</v>
      </c>
    </row>
    <row r="151" spans="1:8" x14ac:dyDescent="0.2">
      <c r="A151" s="102" t="s">
        <v>131</v>
      </c>
      <c r="B151" s="103" t="s">
        <v>60</v>
      </c>
      <c r="C151" s="103" t="s">
        <v>59</v>
      </c>
      <c r="D151" s="161" t="s">
        <v>339</v>
      </c>
      <c r="E151" s="103">
        <v>610</v>
      </c>
      <c r="F151" s="105">
        <f t="shared" si="28"/>
        <v>0</v>
      </c>
      <c r="G151" s="105">
        <f t="shared" si="28"/>
        <v>783.7</v>
      </c>
      <c r="H151" s="105">
        <f t="shared" si="28"/>
        <v>783.7</v>
      </c>
    </row>
    <row r="152" spans="1:8" ht="45" x14ac:dyDescent="0.2">
      <c r="A152" s="102" t="s">
        <v>123</v>
      </c>
      <c r="B152" s="103" t="s">
        <v>60</v>
      </c>
      <c r="C152" s="103" t="s">
        <v>59</v>
      </c>
      <c r="D152" s="161" t="s">
        <v>339</v>
      </c>
      <c r="E152" s="103">
        <v>611</v>
      </c>
      <c r="F152" s="105"/>
      <c r="G152" s="105">
        <v>783.7</v>
      </c>
      <c r="H152" s="105">
        <v>783.7</v>
      </c>
    </row>
    <row r="153" spans="1:8" ht="33.75" x14ac:dyDescent="0.2">
      <c r="A153" s="102" t="s">
        <v>211</v>
      </c>
      <c r="B153" s="103" t="s">
        <v>60</v>
      </c>
      <c r="C153" s="103" t="s">
        <v>47</v>
      </c>
      <c r="D153" s="161" t="s">
        <v>339</v>
      </c>
      <c r="E153" s="103">
        <v>600</v>
      </c>
      <c r="F153" s="105">
        <f t="shared" ref="F153:H154" si="29">F154</f>
        <v>0</v>
      </c>
      <c r="G153" s="105">
        <f t="shared" si="29"/>
        <v>47.2</v>
      </c>
      <c r="H153" s="105">
        <f t="shared" si="29"/>
        <v>47.2</v>
      </c>
    </row>
    <row r="154" spans="1:8" x14ac:dyDescent="0.2">
      <c r="A154" s="102" t="s">
        <v>131</v>
      </c>
      <c r="B154" s="103" t="s">
        <v>60</v>
      </c>
      <c r="C154" s="103" t="s">
        <v>47</v>
      </c>
      <c r="D154" s="161" t="s">
        <v>339</v>
      </c>
      <c r="E154" s="103">
        <v>610</v>
      </c>
      <c r="F154" s="105">
        <f t="shared" si="29"/>
        <v>0</v>
      </c>
      <c r="G154" s="105">
        <f t="shared" si="29"/>
        <v>47.2</v>
      </c>
      <c r="H154" s="105">
        <f t="shared" si="29"/>
        <v>47.2</v>
      </c>
    </row>
    <row r="155" spans="1:8" ht="45" x14ac:dyDescent="0.2">
      <c r="A155" s="102" t="s">
        <v>123</v>
      </c>
      <c r="B155" s="103" t="s">
        <v>60</v>
      </c>
      <c r="C155" s="103" t="s">
        <v>47</v>
      </c>
      <c r="D155" s="161" t="s">
        <v>339</v>
      </c>
      <c r="E155" s="103">
        <v>611</v>
      </c>
      <c r="F155" s="105"/>
      <c r="G155" s="105">
        <v>47.2</v>
      </c>
      <c r="H155" s="105">
        <v>47.2</v>
      </c>
    </row>
    <row r="156" spans="1:8" x14ac:dyDescent="0.2">
      <c r="A156" s="172" t="s">
        <v>247</v>
      </c>
      <c r="B156" s="174" t="s">
        <v>60</v>
      </c>
      <c r="C156" s="174" t="s">
        <v>60</v>
      </c>
      <c r="D156" s="174" t="s">
        <v>469</v>
      </c>
      <c r="E156" s="174" t="s">
        <v>44</v>
      </c>
      <c r="F156" s="175">
        <f>F157</f>
        <v>3893.3</v>
      </c>
      <c r="G156" s="175">
        <f t="shared" ref="G156:G159" si="30">G157</f>
        <v>326.8</v>
      </c>
      <c r="H156" s="175">
        <f>H157</f>
        <v>4220.1000000000004</v>
      </c>
    </row>
    <row r="157" spans="1:8" x14ac:dyDescent="0.2">
      <c r="A157" s="102" t="s">
        <v>214</v>
      </c>
      <c r="B157" s="103" t="s">
        <v>60</v>
      </c>
      <c r="C157" s="103" t="s">
        <v>60</v>
      </c>
      <c r="D157" s="178" t="s">
        <v>469</v>
      </c>
      <c r="E157" s="103" t="s">
        <v>44</v>
      </c>
      <c r="F157" s="104">
        <f>F158</f>
        <v>3893.3</v>
      </c>
      <c r="G157" s="104">
        <f t="shared" si="30"/>
        <v>326.8</v>
      </c>
      <c r="H157" s="104">
        <f>H158</f>
        <v>4220.1000000000004</v>
      </c>
    </row>
    <row r="158" spans="1:8" ht="33.75" x14ac:dyDescent="0.2">
      <c r="A158" s="102" t="s">
        <v>211</v>
      </c>
      <c r="B158" s="103" t="s">
        <v>60</v>
      </c>
      <c r="C158" s="103" t="s">
        <v>60</v>
      </c>
      <c r="D158" s="178" t="s">
        <v>469</v>
      </c>
      <c r="E158" s="103">
        <v>600</v>
      </c>
      <c r="F158" s="104">
        <f>F159</f>
        <v>3893.3</v>
      </c>
      <c r="G158" s="104">
        <f t="shared" si="30"/>
        <v>326.8</v>
      </c>
      <c r="H158" s="104">
        <f>H159</f>
        <v>4220.1000000000004</v>
      </c>
    </row>
    <row r="159" spans="1:8" x14ac:dyDescent="0.2">
      <c r="A159" s="102" t="s">
        <v>131</v>
      </c>
      <c r="B159" s="103" t="s">
        <v>60</v>
      </c>
      <c r="C159" s="103" t="s">
        <v>60</v>
      </c>
      <c r="D159" s="178" t="s">
        <v>469</v>
      </c>
      <c r="E159" s="103">
        <v>610</v>
      </c>
      <c r="F159" s="104">
        <f>F160</f>
        <v>3893.3</v>
      </c>
      <c r="G159" s="104">
        <f t="shared" si="30"/>
        <v>326.8</v>
      </c>
      <c r="H159" s="104">
        <f>H160</f>
        <v>4220.1000000000004</v>
      </c>
    </row>
    <row r="160" spans="1:8" ht="45" x14ac:dyDescent="0.2">
      <c r="A160" s="102" t="s">
        <v>123</v>
      </c>
      <c r="B160" s="103" t="s">
        <v>60</v>
      </c>
      <c r="C160" s="103" t="s">
        <v>60</v>
      </c>
      <c r="D160" s="178" t="s">
        <v>469</v>
      </c>
      <c r="E160" s="103">
        <v>611</v>
      </c>
      <c r="F160" s="104">
        <v>3893.3</v>
      </c>
      <c r="G160" s="104">
        <v>326.8</v>
      </c>
      <c r="H160" s="104">
        <v>4220.1000000000004</v>
      </c>
    </row>
    <row r="161" spans="1:8" x14ac:dyDescent="0.2">
      <c r="A161" s="106" t="s">
        <v>111</v>
      </c>
      <c r="B161" s="107" t="s">
        <v>78</v>
      </c>
      <c r="C161" s="107"/>
      <c r="D161" s="107"/>
      <c r="E161" s="107"/>
      <c r="F161" s="108">
        <f>F163+F167</f>
        <v>24615.599999999999</v>
      </c>
      <c r="G161" s="108">
        <f>G163+G167</f>
        <v>-670.8</v>
      </c>
      <c r="H161" s="108">
        <f>H163+H167</f>
        <v>23944.800000000003</v>
      </c>
    </row>
    <row r="162" spans="1:8" ht="21" x14ac:dyDescent="0.2">
      <c r="A162" s="168" t="s">
        <v>355</v>
      </c>
      <c r="B162" s="169" t="s">
        <v>78</v>
      </c>
      <c r="C162" s="169" t="s">
        <v>45</v>
      </c>
      <c r="D162" s="169" t="s">
        <v>416</v>
      </c>
      <c r="E162" s="169" t="s">
        <v>44</v>
      </c>
      <c r="F162" s="170">
        <f>F163+F167+F172</f>
        <v>34373.5</v>
      </c>
      <c r="G162" s="170">
        <f>G163+G167+G172</f>
        <v>-401.99999999999994</v>
      </c>
      <c r="H162" s="170">
        <f>H163+H167+H172</f>
        <v>33971.5</v>
      </c>
    </row>
    <row r="163" spans="1:8" ht="22.5" x14ac:dyDescent="0.2">
      <c r="A163" s="172" t="s">
        <v>248</v>
      </c>
      <c r="B163" s="174" t="s">
        <v>78</v>
      </c>
      <c r="C163" s="174" t="s">
        <v>45</v>
      </c>
      <c r="D163" s="174" t="s">
        <v>370</v>
      </c>
      <c r="E163" s="174"/>
      <c r="F163" s="175">
        <f>F164</f>
        <v>17652.5</v>
      </c>
      <c r="G163" s="175">
        <f t="shared" ref="G163:G165" si="31">G164</f>
        <v>-670.8</v>
      </c>
      <c r="H163" s="175">
        <f>H164</f>
        <v>16981.7</v>
      </c>
    </row>
    <row r="164" spans="1:8" ht="33.75" x14ac:dyDescent="0.2">
      <c r="A164" s="102" t="s">
        <v>211</v>
      </c>
      <c r="B164" s="103" t="s">
        <v>78</v>
      </c>
      <c r="C164" s="103" t="s">
        <v>45</v>
      </c>
      <c r="D164" s="178" t="s">
        <v>370</v>
      </c>
      <c r="E164" s="103" t="s">
        <v>130</v>
      </c>
      <c r="F164" s="105">
        <f>F165</f>
        <v>17652.5</v>
      </c>
      <c r="G164" s="105">
        <f t="shared" si="31"/>
        <v>-670.8</v>
      </c>
      <c r="H164" s="105">
        <f>H165</f>
        <v>16981.7</v>
      </c>
    </row>
    <row r="165" spans="1:8" x14ac:dyDescent="0.2">
      <c r="A165" s="102" t="s">
        <v>131</v>
      </c>
      <c r="B165" s="103" t="s">
        <v>78</v>
      </c>
      <c r="C165" s="103" t="s">
        <v>45</v>
      </c>
      <c r="D165" s="178" t="s">
        <v>370</v>
      </c>
      <c r="E165" s="103" t="s">
        <v>132</v>
      </c>
      <c r="F165" s="105">
        <f>F166</f>
        <v>17652.5</v>
      </c>
      <c r="G165" s="105">
        <f t="shared" si="31"/>
        <v>-670.8</v>
      </c>
      <c r="H165" s="105">
        <f>H166</f>
        <v>16981.7</v>
      </c>
    </row>
    <row r="166" spans="1:8" ht="45" x14ac:dyDescent="0.2">
      <c r="A166" s="102" t="s">
        <v>123</v>
      </c>
      <c r="B166" s="103" t="s">
        <v>78</v>
      </c>
      <c r="C166" s="103" t="s">
        <v>45</v>
      </c>
      <c r="D166" s="178" t="s">
        <v>370</v>
      </c>
      <c r="E166" s="103" t="s">
        <v>98</v>
      </c>
      <c r="F166" s="105">
        <v>17652.5</v>
      </c>
      <c r="G166" s="105">
        <v>-670.8</v>
      </c>
      <c r="H166" s="105">
        <v>16981.7</v>
      </c>
    </row>
    <row r="167" spans="1:8" x14ac:dyDescent="0.2">
      <c r="A167" s="172" t="s">
        <v>249</v>
      </c>
      <c r="B167" s="174" t="s">
        <v>78</v>
      </c>
      <c r="C167" s="174" t="s">
        <v>45</v>
      </c>
      <c r="D167" s="174" t="s">
        <v>371</v>
      </c>
      <c r="E167" s="174" t="s">
        <v>44</v>
      </c>
      <c r="F167" s="175">
        <f>F168</f>
        <v>6963.1</v>
      </c>
      <c r="G167" s="175">
        <f t="shared" ref="G167:G169" si="32">G168</f>
        <v>0</v>
      </c>
      <c r="H167" s="175">
        <f>H168</f>
        <v>6963.1</v>
      </c>
    </row>
    <row r="168" spans="1:8" ht="33.75" x14ac:dyDescent="0.2">
      <c r="A168" s="102" t="s">
        <v>211</v>
      </c>
      <c r="B168" s="103" t="s">
        <v>78</v>
      </c>
      <c r="C168" s="103" t="s">
        <v>45</v>
      </c>
      <c r="D168" s="178" t="s">
        <v>371</v>
      </c>
      <c r="E168" s="103" t="s">
        <v>130</v>
      </c>
      <c r="F168" s="105">
        <f>F169</f>
        <v>6963.1</v>
      </c>
      <c r="G168" s="105">
        <f t="shared" si="32"/>
        <v>0</v>
      </c>
      <c r="H168" s="105">
        <f>H169</f>
        <v>6963.1</v>
      </c>
    </row>
    <row r="169" spans="1:8" x14ac:dyDescent="0.2">
      <c r="A169" s="102" t="s">
        <v>131</v>
      </c>
      <c r="B169" s="103" t="s">
        <v>78</v>
      </c>
      <c r="C169" s="103" t="s">
        <v>45</v>
      </c>
      <c r="D169" s="178" t="s">
        <v>371</v>
      </c>
      <c r="E169" s="103" t="s">
        <v>132</v>
      </c>
      <c r="F169" s="105">
        <f>F170</f>
        <v>6963.1</v>
      </c>
      <c r="G169" s="105">
        <f t="shared" si="32"/>
        <v>0</v>
      </c>
      <c r="H169" s="105">
        <f>H170</f>
        <v>6963.1</v>
      </c>
    </row>
    <row r="170" spans="1:8" ht="45" x14ac:dyDescent="0.2">
      <c r="A170" s="102" t="s">
        <v>123</v>
      </c>
      <c r="B170" s="103" t="s">
        <v>78</v>
      </c>
      <c r="C170" s="103" t="s">
        <v>45</v>
      </c>
      <c r="D170" s="178" t="s">
        <v>371</v>
      </c>
      <c r="E170" s="103" t="s">
        <v>98</v>
      </c>
      <c r="F170" s="105">
        <v>6963.1</v>
      </c>
      <c r="G170" s="105"/>
      <c r="H170" s="105">
        <v>6963.1</v>
      </c>
    </row>
    <row r="171" spans="1:8" x14ac:dyDescent="0.2">
      <c r="A171" s="106" t="s">
        <v>209</v>
      </c>
      <c r="B171" s="174" t="s">
        <v>60</v>
      </c>
      <c r="C171" s="107"/>
      <c r="D171" s="107"/>
      <c r="E171" s="107"/>
      <c r="F171" s="108">
        <f>F172</f>
        <v>9757.9</v>
      </c>
      <c r="G171" s="108">
        <f t="shared" ref="G171:G174" si="33">G172</f>
        <v>268.8</v>
      </c>
      <c r="H171" s="108">
        <f>H172</f>
        <v>10026.700000000001</v>
      </c>
    </row>
    <row r="172" spans="1:8" x14ac:dyDescent="0.2">
      <c r="A172" s="172" t="s">
        <v>354</v>
      </c>
      <c r="B172" s="174" t="s">
        <v>60</v>
      </c>
      <c r="C172" s="177" t="s">
        <v>47</v>
      </c>
      <c r="D172" s="174" t="s">
        <v>470</v>
      </c>
      <c r="E172" s="174" t="s">
        <v>44</v>
      </c>
      <c r="F172" s="175">
        <f>F173</f>
        <v>9757.9</v>
      </c>
      <c r="G172" s="175">
        <f t="shared" si="33"/>
        <v>268.8</v>
      </c>
      <c r="H172" s="175">
        <f>H173</f>
        <v>10026.700000000001</v>
      </c>
    </row>
    <row r="173" spans="1:8" ht="33.75" x14ac:dyDescent="0.2">
      <c r="A173" s="109" t="s">
        <v>211</v>
      </c>
      <c r="B173" s="103" t="s">
        <v>60</v>
      </c>
      <c r="C173" s="161" t="s">
        <v>47</v>
      </c>
      <c r="D173" s="178" t="s">
        <v>470</v>
      </c>
      <c r="E173" s="103" t="s">
        <v>130</v>
      </c>
      <c r="F173" s="105">
        <f>F174</f>
        <v>9757.9</v>
      </c>
      <c r="G173" s="105">
        <f t="shared" si="33"/>
        <v>268.8</v>
      </c>
      <c r="H173" s="105">
        <f>H174</f>
        <v>10026.700000000001</v>
      </c>
    </row>
    <row r="174" spans="1:8" x14ac:dyDescent="0.2">
      <c r="A174" s="102" t="s">
        <v>131</v>
      </c>
      <c r="B174" s="103" t="s">
        <v>60</v>
      </c>
      <c r="C174" s="161" t="s">
        <v>47</v>
      </c>
      <c r="D174" s="178" t="s">
        <v>470</v>
      </c>
      <c r="E174" s="103" t="s">
        <v>132</v>
      </c>
      <c r="F174" s="105">
        <f>F175</f>
        <v>9757.9</v>
      </c>
      <c r="G174" s="105">
        <f t="shared" si="33"/>
        <v>268.8</v>
      </c>
      <c r="H174" s="105">
        <f>H175</f>
        <v>10026.700000000001</v>
      </c>
    </row>
    <row r="175" spans="1:8" ht="45" x14ac:dyDescent="0.2">
      <c r="A175" s="102" t="s">
        <v>123</v>
      </c>
      <c r="B175" s="103" t="s">
        <v>60</v>
      </c>
      <c r="C175" s="161" t="s">
        <v>47</v>
      </c>
      <c r="D175" s="178" t="s">
        <v>470</v>
      </c>
      <c r="E175" s="103" t="s">
        <v>98</v>
      </c>
      <c r="F175" s="105">
        <v>9757.9</v>
      </c>
      <c r="G175" s="105">
        <v>268.8</v>
      </c>
      <c r="H175" s="105">
        <v>10026.700000000001</v>
      </c>
    </row>
    <row r="176" spans="1:8" ht="21" x14ac:dyDescent="0.2">
      <c r="A176" s="168" t="s">
        <v>348</v>
      </c>
      <c r="B176" s="169" t="s">
        <v>86</v>
      </c>
      <c r="C176" s="169" t="s">
        <v>45</v>
      </c>
      <c r="D176" s="169" t="s">
        <v>417</v>
      </c>
      <c r="E176" s="169" t="s">
        <v>44</v>
      </c>
      <c r="F176" s="170">
        <f>F177</f>
        <v>378</v>
      </c>
      <c r="G176" s="170">
        <f t="shared" ref="G176:G178" si="34">G177</f>
        <v>0</v>
      </c>
      <c r="H176" s="170">
        <f>H177</f>
        <v>378</v>
      </c>
    </row>
    <row r="177" spans="1:8" x14ac:dyDescent="0.2">
      <c r="A177" s="109" t="s">
        <v>459</v>
      </c>
      <c r="B177" s="103" t="s">
        <v>86</v>
      </c>
      <c r="C177" s="103" t="s">
        <v>45</v>
      </c>
      <c r="D177" s="110" t="s">
        <v>471</v>
      </c>
      <c r="E177" s="103" t="s">
        <v>134</v>
      </c>
      <c r="F177" s="104">
        <f>F178</f>
        <v>378</v>
      </c>
      <c r="G177" s="104">
        <f t="shared" si="34"/>
        <v>0</v>
      </c>
      <c r="H177" s="104">
        <f>H178</f>
        <v>378</v>
      </c>
    </row>
    <row r="178" spans="1:8" ht="22.5" x14ac:dyDescent="0.2">
      <c r="A178" s="109" t="s">
        <v>460</v>
      </c>
      <c r="B178" s="103" t="s">
        <v>86</v>
      </c>
      <c r="C178" s="103" t="s">
        <v>45</v>
      </c>
      <c r="D178" s="110" t="s">
        <v>471</v>
      </c>
      <c r="E178" s="103" t="s">
        <v>135</v>
      </c>
      <c r="F178" s="104">
        <f>F179</f>
        <v>378</v>
      </c>
      <c r="G178" s="104">
        <f t="shared" si="34"/>
        <v>0</v>
      </c>
      <c r="H178" s="104">
        <f>H179</f>
        <v>378</v>
      </c>
    </row>
    <row r="179" spans="1:8" ht="22.5" x14ac:dyDescent="0.2">
      <c r="A179" s="109" t="s">
        <v>461</v>
      </c>
      <c r="B179" s="103" t="s">
        <v>86</v>
      </c>
      <c r="C179" s="103" t="s">
        <v>45</v>
      </c>
      <c r="D179" s="110" t="s">
        <v>471</v>
      </c>
      <c r="E179" s="103" t="s">
        <v>27</v>
      </c>
      <c r="F179" s="104">
        <v>378</v>
      </c>
      <c r="G179" s="104"/>
      <c r="H179" s="104">
        <v>378</v>
      </c>
    </row>
  </sheetData>
  <mergeCells count="15">
    <mergeCell ref="A8:F8"/>
    <mergeCell ref="A9:F9"/>
    <mergeCell ref="F1:H1"/>
    <mergeCell ref="E2:H2"/>
    <mergeCell ref="B4:H4"/>
    <mergeCell ref="A5:H5"/>
    <mergeCell ref="F6:H6"/>
    <mergeCell ref="G11:G12"/>
    <mergeCell ref="H11:H12"/>
    <mergeCell ref="A11:A12"/>
    <mergeCell ref="B11:B12"/>
    <mergeCell ref="D11:D12"/>
    <mergeCell ref="E11:E12"/>
    <mergeCell ref="F11:F12"/>
    <mergeCell ref="C11:C12"/>
  </mergeCells>
  <pageMargins left="0.17" right="0.17" top="0.18" bottom="0.17" header="0.17" footer="0.17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C26" sqref="C26"/>
    </sheetView>
  </sheetViews>
  <sheetFormatPr defaultRowHeight="12.75" x14ac:dyDescent="0.2"/>
  <cols>
    <col min="1" max="1" width="7.7109375" customWidth="1"/>
    <col min="2" max="2" width="37" customWidth="1"/>
    <col min="3" max="3" width="12.42578125" customWidth="1"/>
    <col min="4" max="4" width="13" customWidth="1"/>
    <col min="5" max="5" width="10.85546875" customWidth="1"/>
  </cols>
  <sheetData>
    <row r="1" spans="1:5" ht="15.75" x14ac:dyDescent="0.25">
      <c r="A1" s="241"/>
      <c r="B1" s="264" t="s">
        <v>563</v>
      </c>
      <c r="C1" s="264"/>
      <c r="D1" s="264"/>
      <c r="E1" s="264"/>
    </row>
    <row r="2" spans="1:5" ht="15.75" x14ac:dyDescent="0.25">
      <c r="A2" s="242"/>
      <c r="B2" s="274" t="s">
        <v>564</v>
      </c>
      <c r="C2" s="274"/>
      <c r="D2" s="274"/>
      <c r="E2" s="274"/>
    </row>
    <row r="3" spans="1:5" ht="15.75" x14ac:dyDescent="0.25">
      <c r="A3" s="242"/>
      <c r="B3" s="240"/>
      <c r="C3" s="240"/>
      <c r="D3" s="240"/>
      <c r="E3" s="240" t="s">
        <v>476</v>
      </c>
    </row>
    <row r="4" spans="1:5" ht="15.75" x14ac:dyDescent="0.25">
      <c r="A4" s="242"/>
      <c r="B4" s="274" t="s">
        <v>575</v>
      </c>
      <c r="C4" s="274"/>
      <c r="D4" s="274"/>
      <c r="E4" s="274"/>
    </row>
    <row r="5" spans="1:5" ht="15.75" x14ac:dyDescent="0.25">
      <c r="A5" s="242"/>
      <c r="B5" s="274" t="s">
        <v>576</v>
      </c>
      <c r="C5" s="274"/>
      <c r="D5" s="274"/>
      <c r="E5" s="274"/>
    </row>
    <row r="6" spans="1:5" ht="15.75" x14ac:dyDescent="0.25">
      <c r="A6" s="242"/>
      <c r="B6" s="264" t="s">
        <v>491</v>
      </c>
      <c r="C6" s="264"/>
      <c r="D6" s="264"/>
      <c r="E6" s="264"/>
    </row>
    <row r="7" spans="1:5" ht="15.75" x14ac:dyDescent="0.25">
      <c r="A7" s="242"/>
      <c r="B7" s="2"/>
      <c r="C7" s="2"/>
      <c r="D7" s="2"/>
      <c r="E7" s="2"/>
    </row>
    <row r="8" spans="1:5" ht="15.75" x14ac:dyDescent="0.25">
      <c r="A8" s="242"/>
      <c r="B8" s="2"/>
      <c r="C8" s="2"/>
      <c r="D8" s="2"/>
      <c r="E8" s="239" t="s">
        <v>565</v>
      </c>
    </row>
    <row r="9" spans="1:5" ht="15.75" x14ac:dyDescent="0.25">
      <c r="A9" s="295" t="s">
        <v>258</v>
      </c>
      <c r="B9" s="295"/>
      <c r="C9" s="295"/>
      <c r="D9" s="295"/>
      <c r="E9" s="295"/>
    </row>
    <row r="10" spans="1:5" ht="33.75" customHeight="1" x14ac:dyDescent="0.25">
      <c r="A10" s="294" t="s">
        <v>566</v>
      </c>
      <c r="B10" s="294"/>
      <c r="C10" s="294"/>
      <c r="D10" s="294"/>
      <c r="E10" s="294"/>
    </row>
    <row r="11" spans="1:5" ht="15.75" x14ac:dyDescent="0.25">
      <c r="A11" s="243"/>
      <c r="B11" s="243"/>
      <c r="C11" s="243"/>
      <c r="D11" s="243"/>
      <c r="E11" s="240" t="s">
        <v>4</v>
      </c>
    </row>
    <row r="12" spans="1:5" ht="14.25" x14ac:dyDescent="0.2">
      <c r="A12" s="244" t="s">
        <v>67</v>
      </c>
      <c r="B12" s="245" t="s">
        <v>567</v>
      </c>
      <c r="C12" s="244" t="s">
        <v>513</v>
      </c>
      <c r="D12" s="244" t="s">
        <v>516</v>
      </c>
      <c r="E12" s="246" t="s">
        <v>513</v>
      </c>
    </row>
    <row r="13" spans="1:5" ht="15.75" x14ac:dyDescent="0.25">
      <c r="A13" s="247">
        <v>1</v>
      </c>
      <c r="B13" s="248" t="s">
        <v>568</v>
      </c>
      <c r="C13" s="249">
        <v>2032.7</v>
      </c>
      <c r="D13" s="258">
        <f t="shared" ref="D13:D18" si="0">E13-C13</f>
        <v>534.70000000000005</v>
      </c>
      <c r="E13" s="250">
        <v>2567.4</v>
      </c>
    </row>
    <row r="14" spans="1:5" ht="15.75" x14ac:dyDescent="0.25">
      <c r="A14" s="251">
        <v>2</v>
      </c>
      <c r="B14" s="252" t="s">
        <v>569</v>
      </c>
      <c r="C14" s="250">
        <v>2035.3</v>
      </c>
      <c r="D14" s="259">
        <f t="shared" si="0"/>
        <v>396.50000000000023</v>
      </c>
      <c r="E14" s="250">
        <v>2431.8000000000002</v>
      </c>
    </row>
    <row r="15" spans="1:5" ht="15.75" x14ac:dyDescent="0.25">
      <c r="A15" s="251">
        <v>3</v>
      </c>
      <c r="B15" s="252" t="s">
        <v>570</v>
      </c>
      <c r="C15" s="250">
        <v>1974.4</v>
      </c>
      <c r="D15" s="259">
        <f t="shared" si="0"/>
        <v>377.5</v>
      </c>
      <c r="E15" s="250">
        <v>2351.9</v>
      </c>
    </row>
    <row r="16" spans="1:5" ht="15.75" x14ac:dyDescent="0.25">
      <c r="A16" s="251">
        <v>4</v>
      </c>
      <c r="B16" s="252" t="s">
        <v>571</v>
      </c>
      <c r="C16" s="250">
        <v>2027.1</v>
      </c>
      <c r="D16" s="259">
        <f t="shared" si="0"/>
        <v>475.09999999999991</v>
      </c>
      <c r="E16" s="250">
        <v>2502.1999999999998</v>
      </c>
    </row>
    <row r="17" spans="1:5" ht="15.75" x14ac:dyDescent="0.25">
      <c r="A17" s="251">
        <v>5</v>
      </c>
      <c r="B17" s="252" t="s">
        <v>572</v>
      </c>
      <c r="C17" s="250">
        <v>2017.8</v>
      </c>
      <c r="D17" s="259">
        <f t="shared" si="0"/>
        <v>455.70000000000005</v>
      </c>
      <c r="E17" s="250">
        <v>2473.5</v>
      </c>
    </row>
    <row r="18" spans="1:5" ht="15.75" x14ac:dyDescent="0.25">
      <c r="A18" s="251">
        <v>6</v>
      </c>
      <c r="B18" s="252" t="s">
        <v>573</v>
      </c>
      <c r="C18" s="250">
        <v>1860.7</v>
      </c>
      <c r="D18" s="250">
        <f t="shared" si="0"/>
        <v>266.79999999999995</v>
      </c>
      <c r="E18" s="250">
        <v>2127.5</v>
      </c>
    </row>
    <row r="19" spans="1:5" ht="15.75" x14ac:dyDescent="0.25">
      <c r="A19" s="251"/>
      <c r="B19" s="252"/>
      <c r="C19" s="250"/>
      <c r="D19" s="253"/>
      <c r="E19" s="250"/>
    </row>
    <row r="20" spans="1:5" ht="15.75" x14ac:dyDescent="0.25">
      <c r="A20" s="254"/>
      <c r="B20" s="255" t="s">
        <v>574</v>
      </c>
      <c r="C20" s="256">
        <f>SUM(C13:C19)</f>
        <v>11948</v>
      </c>
      <c r="D20" s="260">
        <f>SUM(D13:D19)</f>
        <v>2506.3000000000002</v>
      </c>
      <c r="E20" s="256">
        <f>SUM(E13:E19)</f>
        <v>14454.3</v>
      </c>
    </row>
    <row r="21" spans="1:5" ht="15.75" x14ac:dyDescent="0.25">
      <c r="A21" s="242"/>
      <c r="B21" s="242"/>
      <c r="C21" s="242"/>
      <c r="D21" s="242"/>
      <c r="E21" s="242"/>
    </row>
    <row r="22" spans="1:5" ht="15.75" x14ac:dyDescent="0.25">
      <c r="E22" s="257"/>
    </row>
  </sheetData>
  <mergeCells count="7">
    <mergeCell ref="A10:E10"/>
    <mergeCell ref="B1:E1"/>
    <mergeCell ref="B2:E2"/>
    <mergeCell ref="B4:E4"/>
    <mergeCell ref="B5:E5"/>
    <mergeCell ref="B6:E6"/>
    <mergeCell ref="A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10</vt:i4>
      </vt:variant>
    </vt:vector>
  </HeadingPairs>
  <TitlesOfParts>
    <vt:vector size="18" baseType="lpstr">
      <vt:lpstr>пр1 ист</vt:lpstr>
      <vt:lpstr>Пр 4</vt:lpstr>
      <vt:lpstr>Пр 10 функц18 (2)</vt:lpstr>
      <vt:lpstr>Пр 12 ведом</vt:lpstr>
      <vt:lpstr>Пр14 Прогр расх</vt:lpstr>
      <vt:lpstr>Пр10 ПО</vt:lpstr>
      <vt:lpstr>Пр 14 мун.прог.</vt:lpstr>
      <vt:lpstr>Пр 16 табл.1</vt:lpstr>
      <vt:lpstr>'Пр 10 функц18 (2)'!Заголовки_для_печати</vt:lpstr>
      <vt:lpstr>'Пр 12 ведом'!Заголовки_для_печати</vt:lpstr>
      <vt:lpstr>'Пр 4'!Заголовки_для_печати</vt:lpstr>
      <vt:lpstr>'пр1 ист'!Заголовки_для_печати</vt:lpstr>
      <vt:lpstr>'Пр14 Прогр расх'!Заголовки_для_печати</vt:lpstr>
      <vt:lpstr>'Пр 10 функц18 (2)'!Область_печати</vt:lpstr>
      <vt:lpstr>'Пр 12 ведом'!Область_печати</vt:lpstr>
      <vt:lpstr>'Пр 4'!Область_печати</vt:lpstr>
      <vt:lpstr>'пр1 ист'!Область_печати</vt:lpstr>
      <vt:lpstr>'Пр14 Прогр расх'!Область_печати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Куулар</cp:lastModifiedBy>
  <cp:lastPrinted>2018-10-16T09:59:50Z</cp:lastPrinted>
  <dcterms:created xsi:type="dcterms:W3CDTF">2004-12-03T09:36:36Z</dcterms:created>
  <dcterms:modified xsi:type="dcterms:W3CDTF">2018-11-26T02:43:29Z</dcterms:modified>
</cp:coreProperties>
</file>