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75" yWindow="1830" windowWidth="12945" windowHeight="8445" tabRatio="849" firstSheet="1" activeTab="1"/>
  </bookViews>
  <sheets>
    <sheet name="пр1 ист" sheetId="105" state="hidden" r:id="rId1"/>
    <sheet name="Пр 4" sheetId="116" r:id="rId2"/>
    <sheet name="Пр 10 функц18" sheetId="97" r:id="rId3"/>
    <sheet name="Пр 12 ведом" sheetId="114" r:id="rId4"/>
    <sheet name="Пр14 Прогр расх" sheetId="115" state="hidden" r:id="rId5"/>
    <sheet name="Пр10 ПО" sheetId="121" state="hidden" r:id="rId6"/>
    <sheet name="Пр 14 мун.прог." sheetId="123" r:id="rId7"/>
    <sheet name="прил 16" sheetId="132" r:id="rId8"/>
    <sheet name="пр 16-2" sheetId="133" r:id="rId9"/>
  </sheets>
  <definedNames>
    <definedName name="_xlnm._FilterDatabase" localSheetId="2" hidden="1">'Пр 10 функц18'!$A$12:$H$387</definedName>
    <definedName name="_xlnm._FilterDatabase" localSheetId="3" hidden="1">'Пр 12 ведом'!$A$11:$L$11</definedName>
    <definedName name="_xlnm.Print_Titles" localSheetId="2">'Пр 10 функц18'!$9:$10</definedName>
    <definedName name="_xlnm.Print_Titles" localSheetId="3">'Пр 12 ведом'!$9:$10</definedName>
    <definedName name="_xlnm.Print_Titles" localSheetId="1">'Пр 4'!$9:$10</definedName>
    <definedName name="_xlnm.Print_Titles" localSheetId="0">'пр1 ист'!$9:$9</definedName>
    <definedName name="_xlnm.Print_Titles" localSheetId="4">'Пр14 Прогр расх'!$10:$10</definedName>
    <definedName name="_xlnm.Print_Area" localSheetId="2">'Пр 10 функц18'!$A$1:$H$413</definedName>
    <definedName name="_xlnm.Print_Area" localSheetId="3">'Пр 12 ведом'!$A$1:$I$462</definedName>
    <definedName name="_xlnm.Print_Area" localSheetId="1">'Пр 4'!$A$1:$E$79</definedName>
    <definedName name="_xlnm.Print_Area" localSheetId="0">'пр1 ист'!$A$1:$C$20</definedName>
    <definedName name="_xlnm.Print_Area" localSheetId="4">'Пр14 Прогр расх'!$A$1:$C$19</definedName>
  </definedNames>
  <calcPr calcId="145621"/>
</workbook>
</file>

<file path=xl/calcChain.xml><?xml version="1.0" encoding="utf-8"?>
<calcChain xmlns="http://schemas.openxmlformats.org/spreadsheetml/2006/main">
  <c r="H37" i="114" l="1"/>
  <c r="H436" i="114"/>
  <c r="H441" i="114"/>
  <c r="H446" i="114"/>
  <c r="H445" i="114" s="1"/>
  <c r="H450" i="114"/>
  <c r="H455" i="114"/>
  <c r="H218" i="114"/>
  <c r="H213" i="114"/>
  <c r="H314" i="114"/>
  <c r="H315" i="114"/>
  <c r="H316" i="114"/>
  <c r="H244" i="114"/>
  <c r="H107" i="114"/>
  <c r="H108" i="114"/>
  <c r="H109" i="114"/>
  <c r="H142" i="114"/>
  <c r="H122" i="114"/>
  <c r="H46" i="114"/>
  <c r="H38" i="114" s="1"/>
  <c r="H67" i="114"/>
  <c r="H84" i="114"/>
  <c r="H93" i="114"/>
  <c r="H94" i="114"/>
  <c r="H151" i="114"/>
  <c r="H150" i="114" s="1"/>
  <c r="H164" i="114"/>
  <c r="H177" i="114"/>
  <c r="H225" i="114"/>
  <c r="H254" i="114"/>
  <c r="H371" i="114"/>
  <c r="H370" i="114"/>
  <c r="H368" i="114"/>
  <c r="H317" i="114"/>
  <c r="H282" i="114"/>
  <c r="H287" i="114"/>
  <c r="H281" i="114"/>
  <c r="H280" i="114" s="1"/>
  <c r="H321" i="114"/>
  <c r="H417" i="114"/>
  <c r="H419" i="114"/>
  <c r="H385" i="114"/>
  <c r="H459" i="114"/>
  <c r="H458" i="114" s="1"/>
  <c r="H437" i="114"/>
  <c r="I467" i="114"/>
  <c r="H466" i="114"/>
  <c r="H462" i="114"/>
  <c r="H456" i="114"/>
  <c r="H452" i="114"/>
  <c r="H448" i="114"/>
  <c r="H443" i="114"/>
  <c r="H439" i="114"/>
  <c r="H427" i="114"/>
  <c r="H426" i="114" s="1"/>
  <c r="H424" i="114"/>
  <c r="H420" i="114"/>
  <c r="H421" i="114"/>
  <c r="H410" i="114"/>
  <c r="H412" i="114"/>
  <c r="H408" i="114"/>
  <c r="H402" i="114"/>
  <c r="H403" i="114"/>
  <c r="H392" i="114"/>
  <c r="H386" i="114"/>
  <c r="H381" i="114"/>
  <c r="H377" i="114"/>
  <c r="H376" i="114" s="1"/>
  <c r="H359" i="114"/>
  <c r="H356" i="114"/>
  <c r="H357" i="114"/>
  <c r="H351" i="114"/>
  <c r="H353" i="114"/>
  <c r="H345" i="114"/>
  <c r="H234" i="114"/>
  <c r="H334" i="114"/>
  <c r="H333" i="114" s="1"/>
  <c r="H332" i="114" s="1"/>
  <c r="H331" i="114" s="1"/>
  <c r="H325" i="114"/>
  <c r="H319" i="114"/>
  <c r="H318" i="114" s="1"/>
  <c r="H312" i="114"/>
  <c r="H311" i="114" s="1"/>
  <c r="H310" i="114" s="1"/>
  <c r="H309" i="114" s="1"/>
  <c r="H306" i="114"/>
  <c r="H302" i="114"/>
  <c r="H301" i="114" s="1"/>
  <c r="H300" i="114" s="1"/>
  <c r="H299" i="114" s="1"/>
  <c r="H297" i="114"/>
  <c r="H292" i="114"/>
  <c r="H289" i="114"/>
  <c r="H288" i="114" s="1"/>
  <c r="H284" i="114"/>
  <c r="H277" i="114"/>
  <c r="H271" i="114"/>
  <c r="H267" i="114"/>
  <c r="H266" i="114" s="1"/>
  <c r="H265" i="114" s="1"/>
  <c r="H264" i="114" s="1"/>
  <c r="H263" i="114"/>
  <c r="H262" i="114" s="1"/>
  <c r="H260" i="114"/>
  <c r="H258" i="114"/>
  <c r="H257" i="114" s="1"/>
  <c r="H255" i="114"/>
  <c r="H252" i="114"/>
  <c r="H251" i="114" s="1"/>
  <c r="H249" i="114"/>
  <c r="H246" i="114"/>
  <c r="H245" i="114" s="1"/>
  <c r="H238" i="114"/>
  <c r="H240" i="114"/>
  <c r="H231" i="114"/>
  <c r="H227" i="114"/>
  <c r="H226" i="114" s="1"/>
  <c r="H221" i="114"/>
  <c r="H220" i="114" s="1"/>
  <c r="H216" i="114"/>
  <c r="H209" i="114"/>
  <c r="H205" i="114"/>
  <c r="H193" i="114"/>
  <c r="H186" i="114" s="1"/>
  <c r="H187" i="114"/>
  <c r="H206" i="114"/>
  <c r="H188" i="114"/>
  <c r="H182" i="114"/>
  <c r="H165" i="114"/>
  <c r="I165" i="114" s="1"/>
  <c r="H160" i="114"/>
  <c r="H161" i="114"/>
  <c r="H162" i="114"/>
  <c r="I149" i="114"/>
  <c r="H148" i="114"/>
  <c r="H147" i="114" s="1"/>
  <c r="G466" i="114"/>
  <c r="G465" i="114" s="1"/>
  <c r="G464" i="114" s="1"/>
  <c r="G462" i="114"/>
  <c r="G459" i="114"/>
  <c r="G458" i="114" s="1"/>
  <c r="G456" i="114"/>
  <c r="G452" i="114"/>
  <c r="G451" i="114"/>
  <c r="G448" i="114"/>
  <c r="G447" i="114" s="1"/>
  <c r="G446" i="114" s="1"/>
  <c r="G445" i="114" s="1"/>
  <c r="G443" i="114"/>
  <c r="G442" i="114" s="1"/>
  <c r="G441" i="114" s="1"/>
  <c r="G439" i="114"/>
  <c r="G438" i="114"/>
  <c r="G437" i="114" s="1"/>
  <c r="G427" i="114"/>
  <c r="G426" i="114" s="1"/>
  <c r="G424" i="114"/>
  <c r="G421" i="114"/>
  <c r="G420" i="114"/>
  <c r="G419" i="114" s="1"/>
  <c r="G417" i="114"/>
  <c r="G408" i="114"/>
  <c r="G407" i="114"/>
  <c r="G406" i="114" s="1"/>
  <c r="G404" i="114"/>
  <c r="G403" i="114" s="1"/>
  <c r="G402" i="114" s="1"/>
  <c r="G400" i="114"/>
  <c r="G399" i="114"/>
  <c r="G398" i="114" s="1"/>
  <c r="G396" i="114"/>
  <c r="G395" i="114" s="1"/>
  <c r="G394" i="114" s="1"/>
  <c r="G388" i="114"/>
  <c r="G387" i="114" s="1"/>
  <c r="G386" i="114" s="1"/>
  <c r="G381" i="114"/>
  <c r="G380" i="114"/>
  <c r="G379" i="114"/>
  <c r="G378" i="114" s="1"/>
  <c r="G377" i="114"/>
  <c r="G376" i="114"/>
  <c r="G371" i="114"/>
  <c r="G370" i="114" s="1"/>
  <c r="G367" i="114" s="1"/>
  <c r="G368" i="114"/>
  <c r="G365" i="114"/>
  <c r="G364" i="114" s="1"/>
  <c r="G363" i="114" s="1"/>
  <c r="G361" i="114"/>
  <c r="G360" i="114" s="1"/>
  <c r="G359" i="114" s="1"/>
  <c r="G357" i="114"/>
  <c r="G356" i="114"/>
  <c r="G353" i="114"/>
  <c r="G352" i="114" s="1"/>
  <c r="G351" i="114" s="1"/>
  <c r="G349" i="114"/>
  <c r="G346" i="114"/>
  <c r="G345" i="114" s="1"/>
  <c r="G343" i="114"/>
  <c r="G342" i="114" s="1"/>
  <c r="G340" i="114"/>
  <c r="G338" i="114"/>
  <c r="G334" i="114"/>
  <c r="G333" i="114" s="1"/>
  <c r="G332" i="114" s="1"/>
  <c r="G331" i="114" s="1"/>
  <c r="G329" i="114"/>
  <c r="G328" i="114" s="1"/>
  <c r="G327" i="114" s="1"/>
  <c r="G325" i="114"/>
  <c r="G324" i="114"/>
  <c r="G323" i="114" s="1"/>
  <c r="G321" i="114"/>
  <c r="G318" i="114" s="1"/>
  <c r="G317" i="114" s="1"/>
  <c r="G319" i="114"/>
  <c r="G312" i="114"/>
  <c r="G311" i="114"/>
  <c r="G310" i="114" s="1"/>
  <c r="G309" i="114" s="1"/>
  <c r="G307" i="114"/>
  <c r="G306" i="114"/>
  <c r="G305" i="114"/>
  <c r="G304" i="114" s="1"/>
  <c r="G302" i="114"/>
  <c r="G301" i="114"/>
  <c r="G300" i="114"/>
  <c r="G299" i="114" s="1"/>
  <c r="G297" i="114"/>
  <c r="G296" i="114" s="1"/>
  <c r="G295" i="114" s="1"/>
  <c r="G294" i="114" s="1"/>
  <c r="G292" i="114"/>
  <c r="G289" i="114"/>
  <c r="G288" i="114" s="1"/>
  <c r="G287" i="114" s="1"/>
  <c r="G283" i="114" s="1"/>
  <c r="G282" i="114" s="1"/>
  <c r="G284" i="114"/>
  <c r="G278" i="114"/>
  <c r="G277" i="114"/>
  <c r="G276" i="114" s="1"/>
  <c r="G275" i="114" s="1"/>
  <c r="G274" i="114" s="1"/>
  <c r="G272" i="114"/>
  <c r="G271" i="114" s="1"/>
  <c r="G270" i="114" s="1"/>
  <c r="G269" i="114" s="1"/>
  <c r="G267" i="114"/>
  <c r="G266" i="114"/>
  <c r="G265" i="114" s="1"/>
  <c r="G264" i="114" s="1"/>
  <c r="G263" i="114"/>
  <c r="G262" i="114" s="1"/>
  <c r="G258" i="114"/>
  <c r="G257" i="114"/>
  <c r="G255" i="114"/>
  <c r="G254" i="114" s="1"/>
  <c r="G252" i="114"/>
  <c r="G251" i="114"/>
  <c r="G249" i="114"/>
  <c r="G248" i="114" s="1"/>
  <c r="G246" i="114"/>
  <c r="G245" i="114" s="1"/>
  <c r="G242" i="114"/>
  <c r="G241" i="114" s="1"/>
  <c r="G240" i="114" s="1"/>
  <c r="G239" i="114"/>
  <c r="G238" i="114"/>
  <c r="G236" i="114"/>
  <c r="G235" i="114"/>
  <c r="G234" i="114"/>
  <c r="G233" i="114"/>
  <c r="G231" i="114"/>
  <c r="G230" i="114"/>
  <c r="G229" i="114"/>
  <c r="G227" i="114"/>
  <c r="G226" i="114" s="1"/>
  <c r="G225" i="114" s="1"/>
  <c r="G223" i="114"/>
  <c r="G221" i="114"/>
  <c r="G216" i="114"/>
  <c r="G215" i="114" s="1"/>
  <c r="G214" i="114" s="1"/>
  <c r="G211" i="114"/>
  <c r="G210" i="114" s="1"/>
  <c r="G209" i="114" s="1"/>
  <c r="G207" i="114"/>
  <c r="G206" i="114"/>
  <c r="G205" i="114" s="1"/>
  <c r="G195" i="114"/>
  <c r="G194" i="114"/>
  <c r="G193" i="114" s="1"/>
  <c r="G189" i="114"/>
  <c r="G188" i="114"/>
  <c r="G187" i="114"/>
  <c r="G179" i="114"/>
  <c r="G178" i="114"/>
  <c r="G177" i="114" s="1"/>
  <c r="G175" i="114"/>
  <c r="G174" i="114"/>
  <c r="G173" i="114" s="1"/>
  <c r="G164" i="114" s="1"/>
  <c r="G171" i="114"/>
  <c r="G170" i="114"/>
  <c r="G169" i="114"/>
  <c r="G162" i="114"/>
  <c r="G161" i="114"/>
  <c r="G160" i="114"/>
  <c r="G158" i="114"/>
  <c r="G157" i="114" s="1"/>
  <c r="G156" i="114" s="1"/>
  <c r="G154" i="114"/>
  <c r="G153" i="114" s="1"/>
  <c r="G152" i="114" s="1"/>
  <c r="G148" i="114"/>
  <c r="G147" i="114" s="1"/>
  <c r="G146" i="114" s="1"/>
  <c r="G144" i="114"/>
  <c r="G143" i="114" s="1"/>
  <c r="G142" i="114" s="1"/>
  <c r="G137" i="114"/>
  <c r="G136" i="114"/>
  <c r="G135" i="114"/>
  <c r="G133" i="114"/>
  <c r="G132" i="114" s="1"/>
  <c r="G131" i="114" s="1"/>
  <c r="G129" i="114"/>
  <c r="G128" i="114" s="1"/>
  <c r="G127" i="114" s="1"/>
  <c r="G125" i="114"/>
  <c r="G124" i="114" s="1"/>
  <c r="G123" i="114" s="1"/>
  <c r="G120" i="114"/>
  <c r="G119" i="114"/>
  <c r="G118" i="114" s="1"/>
  <c r="G117" i="114" s="1"/>
  <c r="G114" i="114"/>
  <c r="G113" i="114" s="1"/>
  <c r="G112" i="114" s="1"/>
  <c r="G109" i="114" s="1"/>
  <c r="G110" i="114"/>
  <c r="G105" i="114"/>
  <c r="G104" i="114" s="1"/>
  <c r="G102" i="114"/>
  <c r="G101" i="114" s="1"/>
  <c r="G100" i="114" s="1"/>
  <c r="G98" i="114"/>
  <c r="G97" i="114"/>
  <c r="G96" i="114" s="1"/>
  <c r="G90" i="114"/>
  <c r="G89" i="114"/>
  <c r="G87" i="114"/>
  <c r="G86" i="114"/>
  <c r="G85" i="114" s="1"/>
  <c r="G82" i="114"/>
  <c r="G81" i="114"/>
  <c r="G79" i="114"/>
  <c r="G78" i="114"/>
  <c r="G77" i="114" s="1"/>
  <c r="G75" i="114"/>
  <c r="G74" i="114" s="1"/>
  <c r="G72" i="114"/>
  <c r="G71" i="114"/>
  <c r="G65" i="114"/>
  <c r="G64" i="114"/>
  <c r="G63" i="114"/>
  <c r="G62" i="114" s="1"/>
  <c r="G60" i="114"/>
  <c r="G59" i="114" s="1"/>
  <c r="G58" i="114" s="1"/>
  <c r="G57" i="114" s="1"/>
  <c r="G55" i="114"/>
  <c r="G52" i="114"/>
  <c r="G51" i="114" s="1"/>
  <c r="G50" i="114" s="1"/>
  <c r="G47" i="114" s="1"/>
  <c r="G46" i="114" s="1"/>
  <c r="G48" i="114"/>
  <c r="G44" i="114"/>
  <c r="G43" i="114" s="1"/>
  <c r="G41" i="114"/>
  <c r="G40" i="114" s="1"/>
  <c r="G39" i="114" s="1"/>
  <c r="G35" i="114"/>
  <c r="G34" i="114" s="1"/>
  <c r="G33" i="114" s="1"/>
  <c r="G31" i="114"/>
  <c r="G27" i="114"/>
  <c r="G26" i="114"/>
  <c r="G24" i="114"/>
  <c r="G21" i="114"/>
  <c r="G20" i="114" s="1"/>
  <c r="G19" i="114" s="1"/>
  <c r="G16" i="114" s="1"/>
  <c r="G15" i="114" s="1"/>
  <c r="G17" i="114"/>
  <c r="H367" i="114" l="1"/>
  <c r="H355" i="114" s="1"/>
  <c r="H248" i="114"/>
  <c r="H146" i="114"/>
  <c r="I146" i="114" s="1"/>
  <c r="I147" i="114"/>
  <c r="I148" i="114"/>
  <c r="G14" i="114"/>
  <c r="G13" i="114" s="1"/>
  <c r="G30" i="114"/>
  <c r="G29" i="114" s="1"/>
  <c r="G186" i="114"/>
  <c r="G185" i="114" s="1"/>
  <c r="G184" i="114" s="1"/>
  <c r="G337" i="114"/>
  <c r="G336" i="114" s="1"/>
  <c r="G455" i="114"/>
  <c r="G454" i="114" s="1"/>
  <c r="G67" i="114"/>
  <c r="G151" i="114"/>
  <c r="G150" i="114" s="1"/>
  <c r="G244" i="114"/>
  <c r="G355" i="114"/>
  <c r="G281" i="114"/>
  <c r="G280" i="114" s="1"/>
  <c r="G38" i="114"/>
  <c r="G316" i="114"/>
  <c r="G436" i="114"/>
  <c r="G431" i="114"/>
  <c r="G450" i="114"/>
  <c r="G385" i="114"/>
  <c r="G95" i="114"/>
  <c r="G94" i="114" s="1"/>
  <c r="G93" i="114" s="1"/>
  <c r="G84" i="114" s="1"/>
  <c r="G122" i="114"/>
  <c r="G108" i="114" s="1"/>
  <c r="G107" i="114" s="1"/>
  <c r="G220" i="114"/>
  <c r="G219" i="114" s="1"/>
  <c r="G218" i="114" s="1"/>
  <c r="G213" i="114" s="1"/>
  <c r="G416" i="114"/>
  <c r="G415" i="114" s="1"/>
  <c r="G384" i="114" l="1"/>
  <c r="G383" i="114" s="1"/>
  <c r="G315" i="114"/>
  <c r="G314" i="114" s="1"/>
  <c r="G37" i="114"/>
  <c r="G430" i="114"/>
  <c r="G429" i="114" s="1"/>
  <c r="G12" i="114" l="1"/>
  <c r="E20" i="133" l="1"/>
  <c r="H178" i="123"/>
  <c r="G177" i="123"/>
  <c r="F177" i="123"/>
  <c r="F176" i="123" s="1"/>
  <c r="F175" i="123" s="1"/>
  <c r="H174" i="123"/>
  <c r="G173" i="123"/>
  <c r="F173" i="123"/>
  <c r="F172" i="123" s="1"/>
  <c r="F171" i="123" s="1"/>
  <c r="F170" i="123" s="1"/>
  <c r="H169" i="123"/>
  <c r="G168" i="123"/>
  <c r="G167" i="123" s="1"/>
  <c r="F168" i="123"/>
  <c r="F167" i="123" s="1"/>
  <c r="F166" i="123" s="1"/>
  <c r="H165" i="123"/>
  <c r="G164" i="123"/>
  <c r="G163" i="123" s="1"/>
  <c r="H163" i="123" s="1"/>
  <c r="F164" i="123"/>
  <c r="F163" i="123" s="1"/>
  <c r="F162" i="123" s="1"/>
  <c r="H159" i="123"/>
  <c r="H158" i="123"/>
  <c r="G158" i="123"/>
  <c r="F158" i="123"/>
  <c r="F157" i="123" s="1"/>
  <c r="F156" i="123" s="1"/>
  <c r="F155" i="123" s="1"/>
  <c r="G157" i="123"/>
  <c r="H157" i="123" s="1"/>
  <c r="H154" i="123"/>
  <c r="G153" i="123"/>
  <c r="F153" i="123"/>
  <c r="F152" i="123"/>
  <c r="H151" i="123"/>
  <c r="G150" i="123"/>
  <c r="H150" i="123" s="1"/>
  <c r="F150" i="123"/>
  <c r="F149" i="123" s="1"/>
  <c r="G149" i="123"/>
  <c r="H149" i="123" s="1"/>
  <c r="H148" i="123"/>
  <c r="G147" i="123"/>
  <c r="F147" i="123"/>
  <c r="H146" i="123"/>
  <c r="G145" i="123"/>
  <c r="F145" i="123"/>
  <c r="F144" i="123"/>
  <c r="F143" i="123" s="1"/>
  <c r="H142" i="123"/>
  <c r="G141" i="123"/>
  <c r="F141" i="123"/>
  <c r="F140" i="123"/>
  <c r="F139" i="123" s="1"/>
  <c r="H138" i="123"/>
  <c r="G137" i="123"/>
  <c r="F137" i="123"/>
  <c r="F136" i="123"/>
  <c r="F135" i="123" s="1"/>
  <c r="H134" i="123"/>
  <c r="G133" i="123"/>
  <c r="F133" i="123"/>
  <c r="F132" i="123"/>
  <c r="F131" i="123" s="1"/>
  <c r="H130" i="123"/>
  <c r="G129" i="123"/>
  <c r="F129" i="123"/>
  <c r="H128" i="123"/>
  <c r="G127" i="123"/>
  <c r="F127" i="123"/>
  <c r="F126" i="123"/>
  <c r="F125" i="123" s="1"/>
  <c r="F124" i="123"/>
  <c r="H123" i="123"/>
  <c r="H122" i="123"/>
  <c r="G121" i="123"/>
  <c r="F121" i="123"/>
  <c r="F120" i="123"/>
  <c r="F119" i="123" s="1"/>
  <c r="H117" i="123"/>
  <c r="G116" i="123"/>
  <c r="G115" i="123" s="1"/>
  <c r="F116" i="123"/>
  <c r="F115" i="123" s="1"/>
  <c r="F114" i="123" s="1"/>
  <c r="H113" i="123"/>
  <c r="G112" i="123"/>
  <c r="G111" i="123" s="1"/>
  <c r="F112" i="123"/>
  <c r="F111" i="123" s="1"/>
  <c r="F110" i="123" s="1"/>
  <c r="H109" i="123"/>
  <c r="H108" i="123"/>
  <c r="G108" i="123"/>
  <c r="G107" i="123" s="1"/>
  <c r="G106" i="123" s="1"/>
  <c r="H107" i="123"/>
  <c r="H106" i="123"/>
  <c r="H105" i="123"/>
  <c r="G104" i="123"/>
  <c r="H104" i="123" s="1"/>
  <c r="H103" i="123"/>
  <c r="G102" i="123"/>
  <c r="H102" i="123" s="1"/>
  <c r="H101" i="123"/>
  <c r="G100" i="123"/>
  <c r="F100" i="123"/>
  <c r="F99" i="123"/>
  <c r="F98" i="123" s="1"/>
  <c r="H97" i="123"/>
  <c r="H96" i="123"/>
  <c r="H95" i="123"/>
  <c r="G94" i="123"/>
  <c r="F94" i="123"/>
  <c r="F93" i="123"/>
  <c r="F92" i="123" s="1"/>
  <c r="H88" i="123"/>
  <c r="H87" i="123"/>
  <c r="G87" i="123"/>
  <c r="G86" i="123"/>
  <c r="H86" i="123" s="1"/>
  <c r="H85" i="123"/>
  <c r="G84" i="123"/>
  <c r="F84" i="123"/>
  <c r="F83" i="123"/>
  <c r="F82" i="123" s="1"/>
  <c r="H81" i="123"/>
  <c r="G80" i="123"/>
  <c r="H80" i="123" s="1"/>
  <c r="G79" i="123"/>
  <c r="H79" i="123" s="1"/>
  <c r="G78" i="123"/>
  <c r="H78" i="123" s="1"/>
  <c r="H77" i="123"/>
  <c r="G76" i="123"/>
  <c r="F76" i="123"/>
  <c r="F75" i="123" s="1"/>
  <c r="F74" i="123" s="1"/>
  <c r="F73" i="123" s="1"/>
  <c r="G75" i="123"/>
  <c r="H72" i="123"/>
  <c r="G71" i="123"/>
  <c r="F71" i="123"/>
  <c r="F70" i="123"/>
  <c r="F69" i="123" s="1"/>
  <c r="H68" i="123"/>
  <c r="G67" i="123"/>
  <c r="F67" i="123"/>
  <c r="F66" i="123"/>
  <c r="F65" i="123" s="1"/>
  <c r="H64" i="123"/>
  <c r="G63" i="123"/>
  <c r="F63" i="123"/>
  <c r="F62" i="123"/>
  <c r="F61" i="123" s="1"/>
  <c r="F60" i="123" s="1"/>
  <c r="F59" i="123" s="1"/>
  <c r="H58" i="123"/>
  <c r="G57" i="123"/>
  <c r="F57" i="123"/>
  <c r="F56" i="123"/>
  <c r="F55" i="123" s="1"/>
  <c r="H54" i="123"/>
  <c r="G53" i="123"/>
  <c r="F53" i="123"/>
  <c r="F52" i="123"/>
  <c r="F51" i="123" s="1"/>
  <c r="H50" i="123"/>
  <c r="G49" i="123"/>
  <c r="H49" i="123" s="1"/>
  <c r="G48" i="123"/>
  <c r="H48" i="123" s="1"/>
  <c r="H47" i="123"/>
  <c r="G46" i="123"/>
  <c r="G45" i="123" s="1"/>
  <c r="F46" i="123"/>
  <c r="F45" i="123" s="1"/>
  <c r="F44" i="123" s="1"/>
  <c r="H43" i="123"/>
  <c r="H42" i="123"/>
  <c r="G42" i="123"/>
  <c r="F42" i="123"/>
  <c r="F41" i="123" s="1"/>
  <c r="F40" i="123" s="1"/>
  <c r="G41" i="123"/>
  <c r="H39" i="123"/>
  <c r="G38" i="123"/>
  <c r="H38" i="123" s="1"/>
  <c r="F38" i="123"/>
  <c r="F37" i="123" s="1"/>
  <c r="F36" i="123" s="1"/>
  <c r="G37" i="123"/>
  <c r="H35" i="123"/>
  <c r="G34" i="123"/>
  <c r="G33" i="123" s="1"/>
  <c r="F34" i="123"/>
  <c r="F33" i="123" s="1"/>
  <c r="F32" i="123" s="1"/>
  <c r="H28" i="123"/>
  <c r="G27" i="123"/>
  <c r="F27" i="123"/>
  <c r="F26" i="123" s="1"/>
  <c r="F25" i="123" s="1"/>
  <c r="H24" i="123"/>
  <c r="G23" i="123"/>
  <c r="F23" i="123"/>
  <c r="F22" i="123" s="1"/>
  <c r="F21" i="123" s="1"/>
  <c r="H20" i="123"/>
  <c r="G19" i="123"/>
  <c r="F19" i="123"/>
  <c r="F18" i="123" s="1"/>
  <c r="F17" i="123" s="1"/>
  <c r="F16" i="123" l="1"/>
  <c r="F15" i="123" s="1"/>
  <c r="F14" i="123" s="1"/>
  <c r="F118" i="123"/>
  <c r="H164" i="123"/>
  <c r="H177" i="123"/>
  <c r="H116" i="123"/>
  <c r="H129" i="123"/>
  <c r="H153" i="123"/>
  <c r="H173" i="123"/>
  <c r="H147" i="123"/>
  <c r="F31" i="123"/>
  <c r="F30" i="123"/>
  <c r="F29" i="123" s="1"/>
  <c r="F13" i="123" s="1"/>
  <c r="F91" i="123"/>
  <c r="F90" i="123" s="1"/>
  <c r="F89" i="123" s="1"/>
  <c r="H75" i="123"/>
  <c r="H74" i="123" s="1"/>
  <c r="H73" i="123" s="1"/>
  <c r="G74" i="123"/>
  <c r="G73" i="123" s="1"/>
  <c r="H23" i="123"/>
  <c r="G22" i="123"/>
  <c r="H41" i="123"/>
  <c r="G40" i="123"/>
  <c r="H40" i="123" s="1"/>
  <c r="H67" i="123"/>
  <c r="G66" i="123"/>
  <c r="H84" i="123"/>
  <c r="G83" i="123"/>
  <c r="H94" i="123"/>
  <c r="G93" i="123"/>
  <c r="H100" i="123"/>
  <c r="G99" i="123"/>
  <c r="H121" i="123"/>
  <c r="G120" i="123"/>
  <c r="H137" i="123"/>
  <c r="G136" i="123"/>
  <c r="H34" i="123"/>
  <c r="H37" i="123"/>
  <c r="G36" i="123"/>
  <c r="H36" i="123" s="1"/>
  <c r="H57" i="123"/>
  <c r="G56" i="123"/>
  <c r="H112" i="123"/>
  <c r="H115" i="123"/>
  <c r="G114" i="123"/>
  <c r="H114" i="123" s="1"/>
  <c r="H127" i="123"/>
  <c r="G126" i="123"/>
  <c r="H19" i="123"/>
  <c r="G18" i="123"/>
  <c r="H27" i="123"/>
  <c r="G26" i="123"/>
  <c r="H33" i="123"/>
  <c r="G32" i="123"/>
  <c r="H46" i="123"/>
  <c r="H63" i="123"/>
  <c r="G62" i="123"/>
  <c r="H71" i="123"/>
  <c r="G70" i="123"/>
  <c r="H76" i="123"/>
  <c r="H111" i="123"/>
  <c r="G110" i="123"/>
  <c r="H110" i="123" s="1"/>
  <c r="H133" i="123"/>
  <c r="G132" i="123"/>
  <c r="H141" i="123"/>
  <c r="G140" i="123"/>
  <c r="H145" i="123"/>
  <c r="G144" i="123"/>
  <c r="F161" i="123"/>
  <c r="F160" i="123"/>
  <c r="H167" i="123"/>
  <c r="H45" i="123"/>
  <c r="G44" i="123"/>
  <c r="H44" i="123" s="1"/>
  <c r="H53" i="123"/>
  <c r="G52" i="123"/>
  <c r="H168" i="123"/>
  <c r="G152" i="123"/>
  <c r="H152" i="123" s="1"/>
  <c r="G166" i="123"/>
  <c r="H166" i="123" s="1"/>
  <c r="G172" i="123"/>
  <c r="G156" i="123"/>
  <c r="G162" i="123"/>
  <c r="G176" i="123"/>
  <c r="G117" i="97"/>
  <c r="F117" i="97"/>
  <c r="H172" i="123" l="1"/>
  <c r="G171" i="123"/>
  <c r="H52" i="123"/>
  <c r="G51" i="123"/>
  <c r="H51" i="123" s="1"/>
  <c r="G69" i="123"/>
  <c r="H69" i="123" s="1"/>
  <c r="H70" i="123"/>
  <c r="H18" i="123"/>
  <c r="G17" i="123"/>
  <c r="G98" i="123"/>
  <c r="H98" i="123" s="1"/>
  <c r="H99" i="123"/>
  <c r="G160" i="123"/>
  <c r="H160" i="123" s="1"/>
  <c r="H162" i="123"/>
  <c r="G161" i="123"/>
  <c r="H161" i="123" s="1"/>
  <c r="G61" i="123"/>
  <c r="H62" i="123"/>
  <c r="H156" i="123"/>
  <c r="G155" i="123"/>
  <c r="H155" i="123" s="1"/>
  <c r="H144" i="123"/>
  <c r="G143" i="123"/>
  <c r="H143" i="123" s="1"/>
  <c r="H132" i="123"/>
  <c r="G25" i="123"/>
  <c r="H25" i="123" s="1"/>
  <c r="H26" i="123"/>
  <c r="H126" i="123"/>
  <c r="G125" i="123"/>
  <c r="H120" i="123"/>
  <c r="G119" i="123"/>
  <c r="H93" i="123"/>
  <c r="G92" i="123"/>
  <c r="H66" i="123"/>
  <c r="G65" i="123"/>
  <c r="H65" i="123" s="1"/>
  <c r="H22" i="123"/>
  <c r="G21" i="123"/>
  <c r="H21" i="123" s="1"/>
  <c r="G55" i="123"/>
  <c r="H55" i="123" s="1"/>
  <c r="H56" i="123"/>
  <c r="H176" i="123"/>
  <c r="G175" i="123"/>
  <c r="H175" i="123" s="1"/>
  <c r="G139" i="123"/>
  <c r="H139" i="123" s="1"/>
  <c r="H140" i="123"/>
  <c r="H32" i="123"/>
  <c r="H136" i="123"/>
  <c r="G135" i="123"/>
  <c r="H135" i="123" s="1"/>
  <c r="H83" i="123"/>
  <c r="G82" i="123"/>
  <c r="H82" i="123" s="1"/>
  <c r="F159" i="97"/>
  <c r="G59" i="97"/>
  <c r="G31" i="123" l="1"/>
  <c r="H31" i="123" s="1"/>
  <c r="H119" i="123"/>
  <c r="H61" i="123"/>
  <c r="G60" i="123"/>
  <c r="H171" i="123"/>
  <c r="G170" i="123"/>
  <c r="H170" i="123" s="1"/>
  <c r="H92" i="123"/>
  <c r="G91" i="123"/>
  <c r="H125" i="123"/>
  <c r="G124" i="123"/>
  <c r="H124" i="123" s="1"/>
  <c r="G30" i="123"/>
  <c r="G131" i="123"/>
  <c r="H131" i="123" s="1"/>
  <c r="H17" i="123"/>
  <c r="G16" i="123"/>
  <c r="G148" i="97"/>
  <c r="G255" i="97"/>
  <c r="G241" i="97"/>
  <c r="H30" i="123" l="1"/>
  <c r="G29" i="123"/>
  <c r="H29" i="123" s="1"/>
  <c r="H16" i="123"/>
  <c r="G15" i="123"/>
  <c r="G118" i="123"/>
  <c r="H118" i="123" s="1"/>
  <c r="H91" i="123"/>
  <c r="G90" i="123"/>
  <c r="G59" i="123"/>
  <c r="H59" i="123" s="1"/>
  <c r="H60" i="123"/>
  <c r="H422" i="97"/>
  <c r="G410" i="97"/>
  <c r="H411" i="97"/>
  <c r="G421" i="97"/>
  <c r="G420" i="97" s="1"/>
  <c r="H417" i="97"/>
  <c r="G416" i="97"/>
  <c r="G415" i="97" s="1"/>
  <c r="G414" i="97" s="1"/>
  <c r="G390" i="97"/>
  <c r="G389" i="97" s="1"/>
  <c r="G388" i="97" s="1"/>
  <c r="G387" i="97" s="1"/>
  <c r="G381" i="97"/>
  <c r="G371" i="97"/>
  <c r="G370" i="97" s="1"/>
  <c r="G369" i="97" s="1"/>
  <c r="G367" i="97"/>
  <c r="G366" i="97" s="1"/>
  <c r="G365" i="97" s="1"/>
  <c r="G346" i="97"/>
  <c r="G343" i="97"/>
  <c r="G324" i="97"/>
  <c r="G327" i="97"/>
  <c r="G326" i="97" s="1"/>
  <c r="G330" i="97"/>
  <c r="G317" i="97"/>
  <c r="G316" i="97" s="1"/>
  <c r="G315" i="97" s="1"/>
  <c r="G313" i="97"/>
  <c r="G312" i="97" s="1"/>
  <c r="G310" i="97"/>
  <c r="G307" i="97"/>
  <c r="G306" i="97" s="1"/>
  <c r="G303" i="97"/>
  <c r="G302" i="97" s="1"/>
  <c r="G301" i="97" s="1"/>
  <c r="G300" i="97" s="1"/>
  <c r="G271" i="97"/>
  <c r="G270" i="97" s="1"/>
  <c r="G269" i="97" s="1"/>
  <c r="G267" i="97"/>
  <c r="G261" i="97"/>
  <c r="G260" i="97" s="1"/>
  <c r="G236" i="97"/>
  <c r="G231" i="97"/>
  <c r="G230" i="97" s="1"/>
  <c r="G226" i="97"/>
  <c r="G223" i="97"/>
  <c r="G222" i="97" s="1"/>
  <c r="G221" i="97" s="1"/>
  <c r="G219" i="97"/>
  <c r="G207" i="97"/>
  <c r="G206" i="97" s="1"/>
  <c r="G210" i="97"/>
  <c r="G203" i="97"/>
  <c r="G190" i="97"/>
  <c r="G189" i="97" s="1"/>
  <c r="G199" i="97"/>
  <c r="G186" i="97"/>
  <c r="G196" i="97"/>
  <c r="G195" i="97" s="1"/>
  <c r="H90" i="123" l="1"/>
  <c r="G89" i="123"/>
  <c r="H89" i="123" s="1"/>
  <c r="H15" i="123"/>
  <c r="G14" i="123"/>
  <c r="G413" i="97"/>
  <c r="G409" i="97"/>
  <c r="G419" i="97"/>
  <c r="G323" i="97"/>
  <c r="G309" i="97"/>
  <c r="G218" i="97"/>
  <c r="G205" i="97"/>
  <c r="G202" i="97" s="1"/>
  <c r="G176" i="97"/>
  <c r="G167" i="97"/>
  <c r="G163" i="97"/>
  <c r="G162" i="97" s="1"/>
  <c r="G166" i="97"/>
  <c r="G144" i="97"/>
  <c r="G149" i="97"/>
  <c r="G152" i="97"/>
  <c r="G151" i="97" s="1"/>
  <c r="G157" i="97"/>
  <c r="G156" i="97" s="1"/>
  <c r="G155" i="97" s="1"/>
  <c r="G154" i="97" s="1"/>
  <c r="G136" i="97"/>
  <c r="G135" i="97" s="1"/>
  <c r="G134" i="97" s="1"/>
  <c r="G130" i="97" s="1"/>
  <c r="G132" i="97"/>
  <c r="G131" i="97" s="1"/>
  <c r="G120" i="97"/>
  <c r="G75" i="97"/>
  <c r="G74" i="97" s="1"/>
  <c r="G66" i="97"/>
  <c r="G65" i="97" s="1"/>
  <c r="G64" i="97" s="1"/>
  <c r="G70" i="97"/>
  <c r="G69" i="97" s="1"/>
  <c r="G68" i="97" s="1"/>
  <c r="G62" i="97"/>
  <c r="G61" i="97" s="1"/>
  <c r="G60" i="97" s="1"/>
  <c r="G281" i="97"/>
  <c r="G280" i="97" s="1"/>
  <c r="G279" i="97" s="1"/>
  <c r="G287" i="97"/>
  <c r="G286" i="97" s="1"/>
  <c r="G285" i="97" s="1"/>
  <c r="G284" i="97" s="1"/>
  <c r="G277" i="97"/>
  <c r="G56" i="97"/>
  <c r="G55" i="97" s="1"/>
  <c r="G54" i="97" s="1"/>
  <c r="H14" i="123" l="1"/>
  <c r="G13" i="123"/>
  <c r="H13" i="123" s="1"/>
  <c r="G412" i="97"/>
  <c r="G408" i="97"/>
  <c r="G418" i="97"/>
  <c r="G276" i="97"/>
  <c r="G275" i="97" s="1"/>
  <c r="G73" i="97"/>
  <c r="F421" i="97"/>
  <c r="F416" i="97"/>
  <c r="F410" i="97"/>
  <c r="F404" i="97"/>
  <c r="F403" i="97"/>
  <c r="F401" i="97"/>
  <c r="F398" i="97"/>
  <c r="F397" i="97" s="1"/>
  <c r="F394" i="97"/>
  <c r="F390" i="97"/>
  <c r="F389" i="97" s="1"/>
  <c r="F388" i="97" s="1"/>
  <c r="F387" i="97" s="1"/>
  <c r="F381" i="97"/>
  <c r="F379" i="97"/>
  <c r="F378" i="97" s="1"/>
  <c r="F377" i="97" s="1"/>
  <c r="F375" i="97"/>
  <c r="F374" i="97" s="1"/>
  <c r="F373" i="97" s="1"/>
  <c r="F371" i="97"/>
  <c r="F370" i="97" s="1"/>
  <c r="F369" i="97" s="1"/>
  <c r="F367" i="97"/>
  <c r="F366" i="97" s="1"/>
  <c r="F365" i="97" s="1"/>
  <c r="F363" i="97"/>
  <c r="F362" i="97" s="1"/>
  <c r="F361" i="97" s="1"/>
  <c r="F359" i="97"/>
  <c r="F358" i="97" s="1"/>
  <c r="F357" i="97" s="1"/>
  <c r="F349" i="97"/>
  <c r="F346" i="97"/>
  <c r="F345" i="97" s="1"/>
  <c r="F343" i="97"/>
  <c r="F340" i="97"/>
  <c r="F339" i="97" s="1"/>
  <c r="F333" i="97"/>
  <c r="F327" i="97"/>
  <c r="F326" i="97" s="1"/>
  <c r="F324" i="97"/>
  <c r="F321" i="97"/>
  <c r="F320" i="97" s="1"/>
  <c r="F319" i="97" s="1"/>
  <c r="F317" i="97"/>
  <c r="F316" i="97" s="1"/>
  <c r="F315" i="97" s="1"/>
  <c r="F313" i="97"/>
  <c r="F312" i="97" s="1"/>
  <c r="F310" i="97"/>
  <c r="F307" i="97"/>
  <c r="F306" i="97"/>
  <c r="F303" i="97"/>
  <c r="F302" i="97" s="1"/>
  <c r="F301" i="97" s="1"/>
  <c r="F300" i="97" s="1"/>
  <c r="F299" i="97" s="1"/>
  <c r="F297" i="97"/>
  <c r="F296" i="97" s="1"/>
  <c r="F295" i="97" s="1"/>
  <c r="F292" i="97"/>
  <c r="F291" i="97"/>
  <c r="F290" i="97" s="1"/>
  <c r="F289" i="97" s="1"/>
  <c r="F287" i="97"/>
  <c r="F286" i="97" s="1"/>
  <c r="F285" i="97" s="1"/>
  <c r="F284" i="97" s="1"/>
  <c r="F281" i="97"/>
  <c r="F280" i="97" s="1"/>
  <c r="F279" i="97" s="1"/>
  <c r="F277" i="97"/>
  <c r="F271" i="97"/>
  <c r="F270" i="97" s="1"/>
  <c r="F267" i="97"/>
  <c r="F261" i="97"/>
  <c r="F260" i="97"/>
  <c r="F259" i="97"/>
  <c r="F258" i="97" s="1"/>
  <c r="F256" i="97"/>
  <c r="F255" i="97" s="1"/>
  <c r="F253" i="97"/>
  <c r="F252" i="97" s="1"/>
  <c r="F250" i="97"/>
  <c r="F247" i="97"/>
  <c r="F246" i="97" s="1"/>
  <c r="F245" i="97" s="1"/>
  <c r="F239" i="97"/>
  <c r="F238" i="97" s="1"/>
  <c r="F237" i="97" s="1"/>
  <c r="F236" i="97"/>
  <c r="F234" i="97"/>
  <c r="F231" i="97"/>
  <c r="F230" i="97" s="1"/>
  <c r="F226" i="97"/>
  <c r="F223" i="97"/>
  <c r="F222" i="97" s="1"/>
  <c r="F221" i="97" s="1"/>
  <c r="F219" i="97"/>
  <c r="F215" i="97"/>
  <c r="F214" i="97" s="1"/>
  <c r="F213" i="97" s="1"/>
  <c r="F212" i="97" s="1"/>
  <c r="F210" i="97"/>
  <c r="F207" i="97"/>
  <c r="F206" i="97" s="1"/>
  <c r="F203" i="97"/>
  <c r="F199" i="97"/>
  <c r="F198" i="97" s="1"/>
  <c r="F196" i="97"/>
  <c r="F195" i="97" s="1"/>
  <c r="F193" i="97"/>
  <c r="F190" i="97"/>
  <c r="F189" i="97" s="1"/>
  <c r="F186" i="97"/>
  <c r="F182" i="97"/>
  <c r="F181" i="97" s="1"/>
  <c r="F180" i="97" s="1"/>
  <c r="F176" i="97"/>
  <c r="F175" i="97" s="1"/>
  <c r="F174" i="97" s="1"/>
  <c r="F172" i="97"/>
  <c r="F171" i="97" s="1"/>
  <c r="F170" i="97" s="1"/>
  <c r="F169" i="97" s="1"/>
  <c r="F167" i="97"/>
  <c r="F166" i="97" s="1"/>
  <c r="F165" i="97" s="1"/>
  <c r="F163" i="97"/>
  <c r="F162" i="97" s="1"/>
  <c r="F161" i="97" s="1"/>
  <c r="F157" i="97"/>
  <c r="F156" i="97" s="1"/>
  <c r="F155" i="97" s="1"/>
  <c r="F154" i="97" s="1"/>
  <c r="F152" i="97"/>
  <c r="F151" i="97" s="1"/>
  <c r="F149" i="97"/>
  <c r="F148" i="97" s="1"/>
  <c r="F146" i="97"/>
  <c r="F144" i="97"/>
  <c r="F143" i="97" s="1"/>
  <c r="F140" i="97"/>
  <c r="F139" i="97" s="1"/>
  <c r="F138" i="97" s="1"/>
  <c r="F136" i="97"/>
  <c r="F135" i="97"/>
  <c r="F134" i="97" s="1"/>
  <c r="F132" i="97"/>
  <c r="F131" i="97" s="1"/>
  <c r="F128" i="97"/>
  <c r="F126" i="97"/>
  <c r="F125" i="97" s="1"/>
  <c r="F124" i="97" s="1"/>
  <c r="F120" i="97"/>
  <c r="F119" i="97" s="1"/>
  <c r="F118" i="97" s="1"/>
  <c r="F115" i="97"/>
  <c r="F114" i="97" s="1"/>
  <c r="F113" i="97" s="1"/>
  <c r="F111" i="97"/>
  <c r="F110" i="97" s="1"/>
  <c r="F109" i="97" s="1"/>
  <c r="F99" i="97"/>
  <c r="F98" i="97" s="1"/>
  <c r="F97" i="97" s="1"/>
  <c r="F93" i="97"/>
  <c r="F92" i="97" s="1"/>
  <c r="F91" i="97" s="1"/>
  <c r="F83" i="97"/>
  <c r="F82" i="97" s="1"/>
  <c r="F81" i="97" s="1"/>
  <c r="F75" i="97"/>
  <c r="F74" i="97" s="1"/>
  <c r="F73" i="97" s="1"/>
  <c r="F72" i="97" s="1"/>
  <c r="F70" i="97"/>
  <c r="F69" i="97" s="1"/>
  <c r="F68" i="97" s="1"/>
  <c r="F66" i="97"/>
  <c r="F65" i="97" s="1"/>
  <c r="F64" i="97" s="1"/>
  <c r="F62" i="97"/>
  <c r="F61" i="97" s="1"/>
  <c r="F60" i="97" s="1"/>
  <c r="F56" i="97"/>
  <c r="F55" i="97" s="1"/>
  <c r="F54" i="97" s="1"/>
  <c r="F52" i="97"/>
  <c r="F51" i="97" s="1"/>
  <c r="F50" i="97" s="1"/>
  <c r="F45" i="97"/>
  <c r="F44" i="97" s="1"/>
  <c r="F43" i="97" s="1"/>
  <c r="F41" i="97"/>
  <c r="F40" i="97" s="1"/>
  <c r="F39" i="97" s="1"/>
  <c r="F37" i="97"/>
  <c r="F36" i="97" s="1"/>
  <c r="F35" i="97" s="1"/>
  <c r="F33" i="97"/>
  <c r="F32" i="97" s="1"/>
  <c r="F31" i="97" s="1"/>
  <c r="F26" i="97"/>
  <c r="F25" i="97" s="1"/>
  <c r="F24" i="97" s="1"/>
  <c r="F22" i="97"/>
  <c r="F21" i="97" s="1"/>
  <c r="F20" i="97" s="1"/>
  <c r="F18" i="97"/>
  <c r="F17" i="97" s="1"/>
  <c r="F16" i="97" s="1"/>
  <c r="F415" i="97" l="1"/>
  <c r="H416" i="97"/>
  <c r="F323" i="97"/>
  <c r="F420" i="97"/>
  <c r="H421" i="97"/>
  <c r="F218" i="97"/>
  <c r="F396" i="97"/>
  <c r="F393" i="97" s="1"/>
  <c r="F409" i="97"/>
  <c r="H410" i="97"/>
  <c r="G407" i="97"/>
  <c r="G406" i="97" s="1"/>
  <c r="F30" i="97"/>
  <c r="F309" i="97"/>
  <c r="F266" i="97"/>
  <c r="F265" i="97" s="1"/>
  <c r="F264" i="97" s="1"/>
  <c r="F263" i="97" s="1"/>
  <c r="F269" i="97"/>
  <c r="F15" i="97"/>
  <c r="F14" i="97" s="1"/>
  <c r="F13" i="97" s="1"/>
  <c r="F205" i="97"/>
  <c r="F202" i="97" s="1"/>
  <c r="F201" i="97" s="1"/>
  <c r="F59" i="97"/>
  <c r="F58" i="97" s="1"/>
  <c r="F249" i="97"/>
  <c r="F188" i="97"/>
  <c r="F185" i="97" s="1"/>
  <c r="F184" i="97" s="1"/>
  <c r="F241" i="97"/>
  <c r="F29" i="97"/>
  <c r="F28" i="97" s="1"/>
  <c r="F229" i="97"/>
  <c r="G58" i="97"/>
  <c r="F276" i="97"/>
  <c r="F275" i="97" s="1"/>
  <c r="F274" i="97" s="1"/>
  <c r="F342" i="97"/>
  <c r="F338" i="97" s="1"/>
  <c r="F332" i="97" s="1"/>
  <c r="H60" i="97"/>
  <c r="F356" i="97"/>
  <c r="F160" i="97"/>
  <c r="F90" i="97"/>
  <c r="F89" i="97" s="1"/>
  <c r="F88" i="97" s="1"/>
  <c r="F130" i="97"/>
  <c r="F123" i="97" s="1"/>
  <c r="F305" i="97"/>
  <c r="F294" i="97" s="1"/>
  <c r="F142" i="97"/>
  <c r="F225" i="97"/>
  <c r="F217" i="97" s="1"/>
  <c r="F392" i="97"/>
  <c r="F414" i="97" l="1"/>
  <c r="H415" i="97"/>
  <c r="F419" i="97"/>
  <c r="H420" i="97"/>
  <c r="F408" i="97"/>
  <c r="H409" i="97"/>
  <c r="H59" i="97"/>
  <c r="H58" i="97"/>
  <c r="F179" i="97"/>
  <c r="F355" i="97"/>
  <c r="F12" i="97"/>
  <c r="F418" i="97" l="1"/>
  <c r="H418" i="97" s="1"/>
  <c r="H419" i="97"/>
  <c r="F407" i="97"/>
  <c r="F406" i="97" s="1"/>
  <c r="H408" i="97"/>
  <c r="F413" i="97"/>
  <c r="H414" i="97"/>
  <c r="D57" i="116"/>
  <c r="F412" i="97" l="1"/>
  <c r="H413" i="97"/>
  <c r="D43" i="116"/>
  <c r="C43" i="116"/>
  <c r="E46" i="116"/>
  <c r="H412" i="97" l="1"/>
  <c r="F178" i="97"/>
  <c r="F11" i="97" s="1"/>
  <c r="D34" i="116"/>
  <c r="D14" i="116"/>
  <c r="D17" i="116"/>
  <c r="D20" i="133" l="1"/>
  <c r="C20" i="133"/>
  <c r="E18" i="133"/>
  <c r="E17" i="133"/>
  <c r="E16" i="133"/>
  <c r="E15" i="133"/>
  <c r="E14" i="133"/>
  <c r="E13" i="133"/>
  <c r="D20" i="132"/>
  <c r="C20" i="132"/>
  <c r="E18" i="132"/>
  <c r="E17" i="132"/>
  <c r="E16" i="132"/>
  <c r="E15" i="132"/>
  <c r="E14" i="132"/>
  <c r="E13" i="132"/>
  <c r="E20" i="132" l="1"/>
  <c r="H388" i="114"/>
  <c r="H387" i="114" s="1"/>
  <c r="H400" i="114"/>
  <c r="H399" i="114" s="1"/>
  <c r="H398" i="114" s="1"/>
  <c r="H397" i="114" s="1"/>
  <c r="I389" i="114"/>
  <c r="H181" i="114"/>
  <c r="H69" i="114"/>
  <c r="H68" i="114" s="1"/>
  <c r="H24" i="114"/>
  <c r="I24" i="114" s="1"/>
  <c r="I466" i="114"/>
  <c r="I462" i="114"/>
  <c r="I460" i="114"/>
  <c r="I459" i="114"/>
  <c r="I456" i="114"/>
  <c r="I452" i="114"/>
  <c r="I448" i="114"/>
  <c r="I443" i="114"/>
  <c r="I439" i="114"/>
  <c r="I435" i="114"/>
  <c r="I428" i="114"/>
  <c r="I427" i="114"/>
  <c r="I426" i="114"/>
  <c r="I425" i="114"/>
  <c r="I424" i="114"/>
  <c r="I423" i="114"/>
  <c r="I422" i="114"/>
  <c r="I421" i="114"/>
  <c r="I420" i="114"/>
  <c r="I419" i="114"/>
  <c r="I412" i="114"/>
  <c r="I410" i="114"/>
  <c r="I409" i="114"/>
  <c r="I405" i="114"/>
  <c r="I401" i="114"/>
  <c r="I396" i="114"/>
  <c r="I392" i="114"/>
  <c r="I381" i="114"/>
  <c r="I377" i="114"/>
  <c r="I373" i="114"/>
  <c r="I366" i="114"/>
  <c r="I359" i="114"/>
  <c r="I357" i="114"/>
  <c r="I356" i="114"/>
  <c r="I353" i="114"/>
  <c r="I350" i="114"/>
  <c r="I346" i="114"/>
  <c r="I338" i="114"/>
  <c r="I334" i="114"/>
  <c r="I331" i="114"/>
  <c r="I325" i="114"/>
  <c r="I319" i="114"/>
  <c r="I310" i="114"/>
  <c r="I306" i="114"/>
  <c r="I297" i="114"/>
  <c r="I292" i="114"/>
  <c r="I287" i="114"/>
  <c r="I277" i="114"/>
  <c r="I263" i="114"/>
  <c r="I257" i="114"/>
  <c r="I252" i="114"/>
  <c r="I245" i="114"/>
  <c r="I243" i="114"/>
  <c r="I240" i="114"/>
  <c r="I237" i="114"/>
  <c r="I234" i="114"/>
  <c r="I231" i="114"/>
  <c r="I227" i="114"/>
  <c r="I221" i="114"/>
  <c r="I216" i="114"/>
  <c r="I212" i="114"/>
  <c r="I208" i="114"/>
  <c r="I206" i="114"/>
  <c r="I201" i="114"/>
  <c r="I196" i="114"/>
  <c r="I192" i="114"/>
  <c r="I188" i="114"/>
  <c r="I182" i="114"/>
  <c r="I180" i="114"/>
  <c r="I163" i="114"/>
  <c r="I162" i="114"/>
  <c r="I160" i="114"/>
  <c r="I156" i="114"/>
  <c r="I142" i="114"/>
  <c r="I138" i="114"/>
  <c r="I134" i="114"/>
  <c r="I130" i="114"/>
  <c r="I126" i="114"/>
  <c r="I121" i="114"/>
  <c r="I116" i="114"/>
  <c r="I115" i="114"/>
  <c r="I111" i="114"/>
  <c r="I106" i="114"/>
  <c r="I103" i="114"/>
  <c r="I99" i="114"/>
  <c r="I92" i="114"/>
  <c r="I91" i="114"/>
  <c r="I88" i="114"/>
  <c r="I83" i="114"/>
  <c r="I80" i="114"/>
  <c r="I76" i="114"/>
  <c r="I73" i="114"/>
  <c r="I70" i="114"/>
  <c r="I66" i="114"/>
  <c r="I61" i="114"/>
  <c r="I56" i="114"/>
  <c r="I54" i="114"/>
  <c r="I53" i="114"/>
  <c r="I49" i="114"/>
  <c r="I45" i="114"/>
  <c r="I42" i="114"/>
  <c r="I36" i="114"/>
  <c r="I32" i="114"/>
  <c r="I28" i="114"/>
  <c r="I25" i="114"/>
  <c r="I23" i="114"/>
  <c r="I22" i="114"/>
  <c r="I18" i="114"/>
  <c r="I358" i="114"/>
  <c r="I187" i="114" l="1"/>
  <c r="I181" i="114"/>
  <c r="I388" i="114"/>
  <c r="I273" i="114"/>
  <c r="I387" i="114"/>
  <c r="I400" i="114"/>
  <c r="I397" i="114"/>
  <c r="I398" i="114"/>
  <c r="I399" i="114"/>
  <c r="I68" i="114"/>
  <c r="I69" i="114"/>
  <c r="D47" i="116"/>
  <c r="D42" i="116" s="1"/>
  <c r="D41" i="116" s="1"/>
  <c r="E77" i="116"/>
  <c r="E75" i="116"/>
  <c r="E74" i="116"/>
  <c r="E73" i="116"/>
  <c r="E72" i="116"/>
  <c r="E71" i="116"/>
  <c r="E70" i="116"/>
  <c r="E69" i="116"/>
  <c r="E68" i="116"/>
  <c r="E67" i="116"/>
  <c r="E66" i="116"/>
  <c r="E65" i="116"/>
  <c r="E64" i="116"/>
  <c r="E63" i="116"/>
  <c r="E62" i="116"/>
  <c r="E61" i="116"/>
  <c r="E60" i="116"/>
  <c r="E59" i="116"/>
  <c r="E58" i="116"/>
  <c r="E56" i="116"/>
  <c r="E55" i="116"/>
  <c r="E54" i="116"/>
  <c r="E53" i="116"/>
  <c r="E52" i="116"/>
  <c r="E51" i="116"/>
  <c r="E50" i="116"/>
  <c r="E49" i="116"/>
  <c r="E48" i="116"/>
  <c r="E45" i="116"/>
  <c r="E44" i="116"/>
  <c r="E40" i="116"/>
  <c r="E39" i="116"/>
  <c r="E38" i="116"/>
  <c r="E37" i="116"/>
  <c r="E36" i="116"/>
  <c r="E35" i="116"/>
  <c r="E34" i="116"/>
  <c r="E33" i="116"/>
  <c r="E32" i="116"/>
  <c r="E31" i="116"/>
  <c r="E30" i="116"/>
  <c r="E29" i="116"/>
  <c r="E27" i="116"/>
  <c r="E26" i="116"/>
  <c r="E25" i="116"/>
  <c r="E23" i="116"/>
  <c r="E22" i="116"/>
  <c r="E21" i="116"/>
  <c r="E20" i="116"/>
  <c r="E19" i="116"/>
  <c r="E18" i="116"/>
  <c r="E16" i="116"/>
  <c r="E15" i="116"/>
  <c r="E14" i="116"/>
  <c r="E13" i="116"/>
  <c r="E12" i="116"/>
  <c r="H407" i="97" l="1"/>
  <c r="H402" i="97"/>
  <c r="H390" i="97"/>
  <c r="H387" i="97"/>
  <c r="H385" i="97"/>
  <c r="H384" i="97"/>
  <c r="H380" i="97"/>
  <c r="H376" i="97"/>
  <c r="H371" i="97"/>
  <c r="H370" i="97"/>
  <c r="H369" i="97"/>
  <c r="H368" i="97"/>
  <c r="H367" i="97"/>
  <c r="H365" i="97"/>
  <c r="H354" i="97"/>
  <c r="H350" i="97"/>
  <c r="H346" i="97"/>
  <c r="H336" i="97"/>
  <c r="H330" i="97"/>
  <c r="H329" i="97"/>
  <c r="H326" i="97"/>
  <c r="H319" i="97"/>
  <c r="H318" i="97"/>
  <c r="H317" i="97"/>
  <c r="H316" i="97"/>
  <c r="H315" i="97"/>
  <c r="H314" i="97"/>
  <c r="H313" i="97"/>
  <c r="H312" i="97"/>
  <c r="H311" i="97"/>
  <c r="H310" i="97"/>
  <c r="H309" i="97"/>
  <c r="H308" i="97"/>
  <c r="H304" i="97"/>
  <c r="H303" i="97"/>
  <c r="H302" i="97"/>
  <c r="H293" i="97"/>
  <c r="H287" i="97"/>
  <c r="H283" i="97"/>
  <c r="H280" i="97"/>
  <c r="H277" i="97"/>
  <c r="H272" i="97"/>
  <c r="H267" i="97"/>
  <c r="H262" i="97"/>
  <c r="H261" i="97"/>
  <c r="H257" i="97"/>
  <c r="H251" i="97"/>
  <c r="H247" i="97"/>
  <c r="H236" i="97"/>
  <c r="H233" i="97"/>
  <c r="H230" i="97"/>
  <c r="H227" i="97"/>
  <c r="H223" i="97"/>
  <c r="H222" i="97"/>
  <c r="H221" i="97"/>
  <c r="H219" i="97"/>
  <c r="H214" i="97"/>
  <c r="H211" i="97"/>
  <c r="H207" i="97"/>
  <c r="H206" i="97"/>
  <c r="H203" i="97"/>
  <c r="H199" i="97"/>
  <c r="H195" i="97"/>
  <c r="H190" i="97"/>
  <c r="H187" i="97"/>
  <c r="H183" i="97"/>
  <c r="H176" i="97"/>
  <c r="H173" i="97"/>
  <c r="H166" i="97"/>
  <c r="H162" i="97"/>
  <c r="H156" i="97"/>
  <c r="H155" i="97"/>
  <c r="H154" i="97"/>
  <c r="H153" i="97"/>
  <c r="H152" i="97"/>
  <c r="H151" i="97"/>
  <c r="H150" i="97"/>
  <c r="H149" i="97"/>
  <c r="H148" i="97"/>
  <c r="H135" i="97"/>
  <c r="H129" i="97"/>
  <c r="H120" i="97"/>
  <c r="H116" i="97"/>
  <c r="H104" i="97"/>
  <c r="H100" i="97"/>
  <c r="H96" i="97"/>
  <c r="H95" i="97"/>
  <c r="H94" i="97"/>
  <c r="H76" i="97"/>
  <c r="H75" i="97"/>
  <c r="H74" i="97"/>
  <c r="H73" i="97" s="1"/>
  <c r="H68" i="97"/>
  <c r="H64" i="97"/>
  <c r="H54" i="97"/>
  <c r="H46" i="97"/>
  <c r="H42" i="97"/>
  <c r="H38" i="97"/>
  <c r="H34" i="97"/>
  <c r="H27" i="97"/>
  <c r="H23" i="97"/>
  <c r="H19" i="97"/>
  <c r="G335" i="97"/>
  <c r="C76" i="116"/>
  <c r="E76" i="116" s="1"/>
  <c r="C57" i="116"/>
  <c r="E57" i="116" s="1"/>
  <c r="C47" i="116"/>
  <c r="E47" i="116" s="1"/>
  <c r="C28" i="116"/>
  <c r="E28" i="116" s="1"/>
  <c r="C24" i="116"/>
  <c r="C17" i="116"/>
  <c r="E17" i="116" s="1"/>
  <c r="C11" i="116" l="1"/>
  <c r="C42" i="116"/>
  <c r="C41" i="116" s="1"/>
  <c r="E43" i="116"/>
  <c r="H335" i="97"/>
  <c r="G334" i="97"/>
  <c r="C79" i="116" l="1"/>
  <c r="E41" i="116"/>
  <c r="E42" i="116"/>
  <c r="H334" i="97"/>
  <c r="G333" i="97"/>
  <c r="H333" i="97" s="1"/>
  <c r="H465" i="114" l="1"/>
  <c r="H464" i="114" s="1"/>
  <c r="I465" i="114" l="1"/>
  <c r="H307" i="97" l="1"/>
  <c r="H282" i="97"/>
  <c r="H281" i="97"/>
  <c r="I463" i="114"/>
  <c r="I464" i="114"/>
  <c r="H286" i="97"/>
  <c r="I333" i="114"/>
  <c r="I332" i="114" l="1"/>
  <c r="H329" i="114"/>
  <c r="I330" i="114"/>
  <c r="H284" i="97"/>
  <c r="H285" i="97"/>
  <c r="H242" i="114"/>
  <c r="I242" i="114" s="1"/>
  <c r="H17" i="114"/>
  <c r="I17" i="114" s="1"/>
  <c r="H21" i="114"/>
  <c r="H27" i="114"/>
  <c r="H31" i="114"/>
  <c r="I31" i="114" s="1"/>
  <c r="H35" i="114"/>
  <c r="H41" i="114"/>
  <c r="H44" i="114"/>
  <c r="H48" i="114"/>
  <c r="I48" i="114" s="1"/>
  <c r="H52" i="114"/>
  <c r="H55" i="114"/>
  <c r="I55" i="114" s="1"/>
  <c r="H60" i="114"/>
  <c r="H65" i="114"/>
  <c r="H72" i="114"/>
  <c r="I72" i="114" s="1"/>
  <c r="H75" i="114"/>
  <c r="H79" i="114"/>
  <c r="H82" i="114"/>
  <c r="H87" i="114"/>
  <c r="I87" i="114" s="1"/>
  <c r="H90" i="114"/>
  <c r="H98" i="114"/>
  <c r="H102" i="114"/>
  <c r="H105" i="114"/>
  <c r="H110" i="114"/>
  <c r="I110" i="114" s="1"/>
  <c r="H114" i="114"/>
  <c r="H120" i="114"/>
  <c r="H125" i="114"/>
  <c r="H129" i="114"/>
  <c r="H133" i="114"/>
  <c r="H137" i="114"/>
  <c r="H179" i="114"/>
  <c r="H191" i="114"/>
  <c r="H195" i="114"/>
  <c r="I205" i="114"/>
  <c r="H207" i="114"/>
  <c r="I207" i="114" s="1"/>
  <c r="H211" i="114"/>
  <c r="H215" i="114"/>
  <c r="H214" i="114" s="1"/>
  <c r="H230" i="114"/>
  <c r="H233" i="114"/>
  <c r="I233" i="114" s="1"/>
  <c r="H236" i="114"/>
  <c r="H239" i="114"/>
  <c r="I268" i="114"/>
  <c r="H272" i="114"/>
  <c r="I272" i="114" s="1"/>
  <c r="H276" i="114"/>
  <c r="H296" i="114"/>
  <c r="I303" i="114"/>
  <c r="H305" i="114"/>
  <c r="I322" i="114"/>
  <c r="H324" i="114"/>
  <c r="H323" i="114" s="1"/>
  <c r="I323" i="114" s="1"/>
  <c r="H349" i="114"/>
  <c r="H352" i="114"/>
  <c r="I352" i="114" s="1"/>
  <c r="H361" i="114"/>
  <c r="H365" i="114"/>
  <c r="H380" i="114"/>
  <c r="H391" i="114"/>
  <c r="H395" i="114"/>
  <c r="H404" i="114"/>
  <c r="I404" i="114" s="1"/>
  <c r="H411" i="114"/>
  <c r="I411" i="114" s="1"/>
  <c r="H434" i="114"/>
  <c r="H438" i="114"/>
  <c r="H442" i="114"/>
  <c r="H447" i="114"/>
  <c r="H451" i="114"/>
  <c r="I461" i="114"/>
  <c r="I329" i="114" l="1"/>
  <c r="H328" i="114"/>
  <c r="H454" i="114"/>
  <c r="I455" i="114"/>
  <c r="I436" i="114"/>
  <c r="I305" i="114"/>
  <c r="H304" i="114"/>
  <c r="I304" i="114" s="1"/>
  <c r="I276" i="114"/>
  <c r="H275" i="114"/>
  <c r="I214" i="114"/>
  <c r="I442" i="114"/>
  <c r="H89" i="114"/>
  <c r="I89" i="114" s="1"/>
  <c r="I90" i="114"/>
  <c r="H113" i="114"/>
  <c r="I113" i="114" s="1"/>
  <c r="I114" i="114"/>
  <c r="H360" i="114"/>
  <c r="I360" i="114" s="1"/>
  <c r="I361" i="114"/>
  <c r="I321" i="114"/>
  <c r="I324" i="114"/>
  <c r="I457" i="114"/>
  <c r="I458" i="114"/>
  <c r="I451" i="114"/>
  <c r="I447" i="114"/>
  <c r="I438" i="114"/>
  <c r="H433" i="114"/>
  <c r="I434" i="114"/>
  <c r="I414" i="114"/>
  <c r="H413" i="114"/>
  <c r="I413" i="114" s="1"/>
  <c r="H407" i="114"/>
  <c r="I408" i="114"/>
  <c r="H394" i="114"/>
  <c r="I395" i="114"/>
  <c r="I372" i="114"/>
  <c r="I345" i="114"/>
  <c r="I291" i="114"/>
  <c r="I226" i="114"/>
  <c r="H199" i="114"/>
  <c r="I200" i="114"/>
  <c r="H119" i="114"/>
  <c r="I120" i="114"/>
  <c r="H101" i="114"/>
  <c r="I102" i="114"/>
  <c r="H74" i="114"/>
  <c r="I74" i="114" s="1"/>
  <c r="I75" i="114"/>
  <c r="H364" i="114"/>
  <c r="I365" i="114"/>
  <c r="I349" i="114"/>
  <c r="I326" i="114"/>
  <c r="H235" i="114"/>
  <c r="I235" i="114" s="1"/>
  <c r="I236" i="114"/>
  <c r="H132" i="114"/>
  <c r="I133" i="114"/>
  <c r="H112" i="114"/>
  <c r="I112" i="114" s="1"/>
  <c r="H104" i="114"/>
  <c r="I104" i="114" s="1"/>
  <c r="I105" i="114"/>
  <c r="H78" i="114"/>
  <c r="I79" i="114"/>
  <c r="H34" i="114"/>
  <c r="I35" i="114"/>
  <c r="H390" i="114"/>
  <c r="I391" i="114"/>
  <c r="H144" i="114"/>
  <c r="I145" i="114"/>
  <c r="H379" i="114"/>
  <c r="I380" i="114"/>
  <c r="I376" i="114"/>
  <c r="I354" i="114"/>
  <c r="H340" i="114"/>
  <c r="I341" i="114"/>
  <c r="I318" i="114"/>
  <c r="I313" i="114"/>
  <c r="I309" i="114"/>
  <c r="H295" i="114"/>
  <c r="I296" i="114"/>
  <c r="I286" i="114"/>
  <c r="H241" i="114"/>
  <c r="I241" i="114" s="1"/>
  <c r="I239" i="114"/>
  <c r="H229" i="114"/>
  <c r="I230" i="114"/>
  <c r="I262" i="114"/>
  <c r="I256" i="114"/>
  <c r="I246" i="114"/>
  <c r="I247" i="114"/>
  <c r="I251" i="114"/>
  <c r="H219" i="114"/>
  <c r="I220" i="114"/>
  <c r="I215" i="114"/>
  <c r="H210" i="114"/>
  <c r="I211" i="114"/>
  <c r="H194" i="114"/>
  <c r="I195" i="114"/>
  <c r="H190" i="114"/>
  <c r="I191" i="114"/>
  <c r="H178" i="114"/>
  <c r="I179" i="114"/>
  <c r="H167" i="114"/>
  <c r="I168" i="114"/>
  <c r="H158" i="114"/>
  <c r="I159" i="114"/>
  <c r="H154" i="114"/>
  <c r="I155" i="114"/>
  <c r="H140" i="114"/>
  <c r="I141" i="114"/>
  <c r="H136" i="114"/>
  <c r="I137" i="114"/>
  <c r="H128" i="114"/>
  <c r="I129" i="114"/>
  <c r="H124" i="114"/>
  <c r="I125" i="114"/>
  <c r="H97" i="114"/>
  <c r="I98" i="114"/>
  <c r="H81" i="114"/>
  <c r="I81" i="114" s="1"/>
  <c r="I82" i="114"/>
  <c r="H64" i="114"/>
  <c r="I65" i="114"/>
  <c r="H59" i="114"/>
  <c r="I60" i="114"/>
  <c r="H51" i="114"/>
  <c r="I51" i="114" s="1"/>
  <c r="I52" i="114"/>
  <c r="H43" i="114"/>
  <c r="I43" i="114" s="1"/>
  <c r="I44" i="114"/>
  <c r="H40" i="114"/>
  <c r="I41" i="114"/>
  <c r="H26" i="114"/>
  <c r="I26" i="114" s="1"/>
  <c r="I27" i="114"/>
  <c r="H20" i="114"/>
  <c r="I20" i="114" s="1"/>
  <c r="I21" i="114"/>
  <c r="H270" i="114"/>
  <c r="I232" i="114"/>
  <c r="I328" i="114" l="1"/>
  <c r="H327" i="114"/>
  <c r="I407" i="114"/>
  <c r="H406" i="114"/>
  <c r="I340" i="114"/>
  <c r="H337" i="114"/>
  <c r="H274" i="114"/>
  <c r="I274" i="114" s="1"/>
  <c r="I275" i="114"/>
  <c r="H269" i="114"/>
  <c r="I269" i="114" s="1"/>
  <c r="I270" i="114"/>
  <c r="I229" i="114"/>
  <c r="I218" i="114"/>
  <c r="H19" i="114"/>
  <c r="I351" i="114"/>
  <c r="I453" i="114"/>
  <c r="I109" i="114"/>
  <c r="H71" i="114"/>
  <c r="H86" i="114"/>
  <c r="I440" i="114"/>
  <c r="I441" i="114"/>
  <c r="I454" i="114"/>
  <c r="I450" i="114"/>
  <c r="I449" i="114"/>
  <c r="I446" i="114"/>
  <c r="I437" i="114"/>
  <c r="H432" i="114"/>
  <c r="H431" i="114" s="1"/>
  <c r="H430" i="114" s="1"/>
  <c r="H429" i="114" s="1"/>
  <c r="I433" i="114"/>
  <c r="I393" i="114"/>
  <c r="I394" i="114"/>
  <c r="I320" i="114"/>
  <c r="H143" i="114"/>
  <c r="I143" i="114" s="1"/>
  <c r="I144" i="114"/>
  <c r="I335" i="114"/>
  <c r="I386" i="114"/>
  <c r="I390" i="114"/>
  <c r="H33" i="114"/>
  <c r="I34" i="114"/>
  <c r="H77" i="114"/>
  <c r="I77" i="114" s="1"/>
  <c r="I78" i="114"/>
  <c r="H131" i="114"/>
  <c r="I131" i="114" s="1"/>
  <c r="I132" i="114"/>
  <c r="I347" i="114"/>
  <c r="I348" i="114"/>
  <c r="H363" i="114"/>
  <c r="I364" i="114"/>
  <c r="I382" i="114"/>
  <c r="H100" i="114"/>
  <c r="I100" i="114" s="1"/>
  <c r="I101" i="114"/>
  <c r="H118" i="114"/>
  <c r="I119" i="114"/>
  <c r="I198" i="114"/>
  <c r="I199" i="114"/>
  <c r="I225" i="114"/>
  <c r="I290" i="114"/>
  <c r="H343" i="114"/>
  <c r="I344" i="114"/>
  <c r="I370" i="114"/>
  <c r="I371" i="114"/>
  <c r="H378" i="114"/>
  <c r="I378" i="114" s="1"/>
  <c r="I379" i="114"/>
  <c r="H374" i="114"/>
  <c r="I355" i="114" s="1"/>
  <c r="I375" i="114"/>
  <c r="I317" i="114"/>
  <c r="I311" i="114"/>
  <c r="I312" i="114"/>
  <c r="H307" i="114"/>
  <c r="I307" i="114" s="1"/>
  <c r="I308" i="114"/>
  <c r="I302" i="114"/>
  <c r="H294" i="114"/>
  <c r="I295" i="114"/>
  <c r="I285" i="114"/>
  <c r="I267" i="114"/>
  <c r="I271" i="114"/>
  <c r="I238" i="114"/>
  <c r="I244" i="114"/>
  <c r="I261" i="114"/>
  <c r="I255" i="114"/>
  <c r="I250" i="114"/>
  <c r="I219" i="114"/>
  <c r="I209" i="114"/>
  <c r="I210" i="114"/>
  <c r="I204" i="114"/>
  <c r="I194" i="114"/>
  <c r="I189" i="114"/>
  <c r="I190" i="114"/>
  <c r="I183" i="114"/>
  <c r="I178" i="114"/>
  <c r="I177" i="114" s="1"/>
  <c r="H166" i="114"/>
  <c r="I167" i="114"/>
  <c r="H157" i="114"/>
  <c r="I157" i="114" s="1"/>
  <c r="I158" i="114"/>
  <c r="H153" i="114"/>
  <c r="I154" i="114"/>
  <c r="H139" i="114"/>
  <c r="I139" i="114" s="1"/>
  <c r="I140" i="114"/>
  <c r="H135" i="114"/>
  <c r="I135" i="114" s="1"/>
  <c r="I136" i="114"/>
  <c r="H127" i="114"/>
  <c r="I127" i="114" s="1"/>
  <c r="I128" i="114"/>
  <c r="H123" i="114"/>
  <c r="I124" i="114"/>
  <c r="H96" i="114"/>
  <c r="I97" i="114"/>
  <c r="H85" i="114"/>
  <c r="I85" i="114" s="1"/>
  <c r="I86" i="114"/>
  <c r="I71" i="114"/>
  <c r="H63" i="114"/>
  <c r="I64" i="114"/>
  <c r="H58" i="114"/>
  <c r="I59" i="114"/>
  <c r="H50" i="114"/>
  <c r="H39" i="114"/>
  <c r="I39" i="114" s="1"/>
  <c r="I40" i="114"/>
  <c r="H16" i="114"/>
  <c r="I16" i="114" s="1"/>
  <c r="I19" i="114"/>
  <c r="I228" i="114"/>
  <c r="I316" i="114" l="1"/>
  <c r="I327" i="114"/>
  <c r="I429" i="114"/>
  <c r="I430" i="114"/>
  <c r="I343" i="114"/>
  <c r="H342" i="114"/>
  <c r="I342" i="114" s="1"/>
  <c r="I337" i="114"/>
  <c r="I193" i="114"/>
  <c r="I153" i="114"/>
  <c r="H152" i="114"/>
  <c r="H15" i="114"/>
  <c r="I15" i="114" s="1"/>
  <c r="I406" i="114"/>
  <c r="I339" i="114"/>
  <c r="I444" i="114"/>
  <c r="I445" i="114"/>
  <c r="I432" i="114"/>
  <c r="I431" i="114"/>
  <c r="I67" i="114"/>
  <c r="I288" i="114"/>
  <c r="I289" i="114"/>
  <c r="H278" i="114"/>
  <c r="I278" i="114" s="1"/>
  <c r="I279" i="114"/>
  <c r="H223" i="114"/>
  <c r="I224" i="114"/>
  <c r="H117" i="114"/>
  <c r="I117" i="114" s="1"/>
  <c r="I118" i="114"/>
  <c r="I362" i="114"/>
  <c r="I363" i="114"/>
  <c r="I33" i="114"/>
  <c r="H30" i="114"/>
  <c r="I374" i="114"/>
  <c r="I301" i="114"/>
  <c r="I293" i="114"/>
  <c r="I294" i="114"/>
  <c r="H283" i="114"/>
  <c r="I284" i="114"/>
  <c r="I266" i="114"/>
  <c r="I260" i="114"/>
  <c r="I253" i="114"/>
  <c r="I254" i="114"/>
  <c r="I248" i="114"/>
  <c r="I249" i="114"/>
  <c r="I217" i="114"/>
  <c r="I203" i="114"/>
  <c r="I161" i="114"/>
  <c r="I166" i="114"/>
  <c r="I123" i="114"/>
  <c r="I96" i="114"/>
  <c r="H95" i="114"/>
  <c r="H62" i="114"/>
  <c r="I62" i="114" s="1"/>
  <c r="I63" i="114"/>
  <c r="H57" i="114"/>
  <c r="I57" i="114" s="1"/>
  <c r="I58" i="114"/>
  <c r="H47" i="114"/>
  <c r="I50" i="114"/>
  <c r="F12" i="123"/>
  <c r="I213" i="114" l="1"/>
  <c r="I283" i="114"/>
  <c r="H336" i="114"/>
  <c r="I336" i="114" s="1"/>
  <c r="H185" i="114"/>
  <c r="I186" i="114"/>
  <c r="I152" i="114"/>
  <c r="I265" i="114"/>
  <c r="I202" i="114"/>
  <c r="I300" i="114"/>
  <c r="I403" i="114"/>
  <c r="I418" i="114"/>
  <c r="H416" i="114"/>
  <c r="I30" i="114"/>
  <c r="H29" i="114"/>
  <c r="I223" i="114"/>
  <c r="I369" i="114"/>
  <c r="I264" i="114"/>
  <c r="I258" i="114"/>
  <c r="I259" i="114"/>
  <c r="H175" i="114"/>
  <c r="I176" i="114"/>
  <c r="I122" i="114"/>
  <c r="I95" i="114"/>
  <c r="I47" i="114"/>
  <c r="I282" i="114" l="1"/>
  <c r="H415" i="114"/>
  <c r="H384" i="114" s="1"/>
  <c r="I402" i="114"/>
  <c r="I185" i="114"/>
  <c r="H184" i="114"/>
  <c r="I184" i="114" s="1"/>
  <c r="I150" i="114"/>
  <c r="I151" i="114"/>
  <c r="I299" i="114"/>
  <c r="I416" i="114"/>
  <c r="I417" i="114"/>
  <c r="I29" i="114"/>
  <c r="H14" i="114"/>
  <c r="I222" i="114"/>
  <c r="I197" i="114"/>
  <c r="I367" i="114"/>
  <c r="I368" i="114"/>
  <c r="I298" i="114"/>
  <c r="I175" i="114"/>
  <c r="H174" i="114"/>
  <c r="I108" i="114"/>
  <c r="I94" i="114"/>
  <c r="I46" i="114"/>
  <c r="I107" i="114" l="1"/>
  <c r="I280" i="114"/>
  <c r="I281" i="114"/>
  <c r="I315" i="114"/>
  <c r="I314" i="114"/>
  <c r="I415" i="114"/>
  <c r="I385" i="114"/>
  <c r="I174" i="114"/>
  <c r="H173" i="114"/>
  <c r="I14" i="114"/>
  <c r="H13" i="114"/>
  <c r="I13" i="114" s="1"/>
  <c r="I93" i="114"/>
  <c r="I84" i="114"/>
  <c r="I38" i="114"/>
  <c r="H366" i="97"/>
  <c r="D24" i="116"/>
  <c r="D11" i="116" s="1"/>
  <c r="D79" i="116" s="1"/>
  <c r="H401" i="97"/>
  <c r="G375" i="97"/>
  <c r="H375" i="97" s="1"/>
  <c r="G292" i="97"/>
  <c r="H292" i="97" s="1"/>
  <c r="H279" i="97"/>
  <c r="H273" i="97"/>
  <c r="G266" i="97"/>
  <c r="G265" i="97" s="1"/>
  <c r="G264" i="97" s="1"/>
  <c r="G263" i="97" s="1"/>
  <c r="G256" i="97"/>
  <c r="H256" i="97" s="1"/>
  <c r="H246" i="97"/>
  <c r="H240" i="97"/>
  <c r="H232" i="97"/>
  <c r="G213" i="97"/>
  <c r="G198" i="97"/>
  <c r="H198" i="97" s="1"/>
  <c r="H194" i="97"/>
  <c r="G175" i="97"/>
  <c r="G174" i="97" s="1"/>
  <c r="H174" i="97" s="1"/>
  <c r="G172" i="97"/>
  <c r="G165" i="97"/>
  <c r="H165" i="97" s="1"/>
  <c r="G161" i="97"/>
  <c r="H386" i="97"/>
  <c r="G379" i="97"/>
  <c r="G349" i="97"/>
  <c r="G345" i="97"/>
  <c r="H331" i="97"/>
  <c r="G259" i="97"/>
  <c r="G258" i="97" s="1"/>
  <c r="H215" i="97"/>
  <c r="H189" i="97"/>
  <c r="G182" i="97"/>
  <c r="G146" i="97"/>
  <c r="G128" i="97"/>
  <c r="G119" i="97"/>
  <c r="G118" i="97" s="1"/>
  <c r="G115" i="97"/>
  <c r="G103" i="97"/>
  <c r="G99" i="97"/>
  <c r="G93" i="97"/>
  <c r="G45" i="97"/>
  <c r="G41" i="97"/>
  <c r="G37" i="97"/>
  <c r="G33" i="97"/>
  <c r="G26" i="97"/>
  <c r="G22" i="97"/>
  <c r="G18" i="97"/>
  <c r="H24" i="121"/>
  <c r="C11" i="115"/>
  <c r="H383" i="114" l="1"/>
  <c r="I384" i="114"/>
  <c r="I173" i="114"/>
  <c r="G159" i="97"/>
  <c r="G160" i="97"/>
  <c r="H379" i="97"/>
  <c r="G378" i="97"/>
  <c r="G377" i="97" s="1"/>
  <c r="G342" i="97"/>
  <c r="H342" i="97" s="1"/>
  <c r="H160" i="97"/>
  <c r="H213" i="97"/>
  <c r="G212" i="97"/>
  <c r="H212" i="97" s="1"/>
  <c r="H205" i="97"/>
  <c r="G201" i="97"/>
  <c r="H182" i="97"/>
  <c r="G181" i="97"/>
  <c r="H172" i="97"/>
  <c r="G171" i="97"/>
  <c r="G170" i="97" s="1"/>
  <c r="G169" i="97" s="1"/>
  <c r="H118" i="97"/>
  <c r="H115" i="97"/>
  <c r="G114" i="97"/>
  <c r="E24" i="116"/>
  <c r="H400" i="97"/>
  <c r="G374" i="97"/>
  <c r="H374" i="97" s="1"/>
  <c r="G193" i="97"/>
  <c r="G188" i="97" s="1"/>
  <c r="G185" i="97" s="1"/>
  <c r="G184" i="97" s="1"/>
  <c r="G179" i="97" s="1"/>
  <c r="G21" i="97"/>
  <c r="H22" i="97"/>
  <c r="G40" i="97"/>
  <c r="H41" i="97"/>
  <c r="G48" i="97"/>
  <c r="H49" i="97"/>
  <c r="H67" i="97"/>
  <c r="G92" i="97"/>
  <c r="G91" i="97" s="1"/>
  <c r="H91" i="97" s="1"/>
  <c r="H93" i="97"/>
  <c r="H134" i="97"/>
  <c r="H327" i="97"/>
  <c r="H328" i="97"/>
  <c r="G340" i="97"/>
  <c r="H341" i="97"/>
  <c r="G359" i="97"/>
  <c r="G358" i="97" s="1"/>
  <c r="H360" i="97"/>
  <c r="H175" i="97"/>
  <c r="H226" i="97"/>
  <c r="G234" i="97"/>
  <c r="H235" i="97"/>
  <c r="G17" i="97"/>
  <c r="H18" i="97"/>
  <c r="G25" i="97"/>
  <c r="H26" i="97"/>
  <c r="G36" i="97"/>
  <c r="H37" i="97"/>
  <c r="G44" i="97"/>
  <c r="H45" i="97"/>
  <c r="G52" i="97"/>
  <c r="H53" i="97"/>
  <c r="H63" i="97"/>
  <c r="G98" i="97"/>
  <c r="H99" i="97"/>
  <c r="H119" i="97"/>
  <c r="H128" i="97"/>
  <c r="H147" i="97"/>
  <c r="H260" i="97"/>
  <c r="H325" i="97"/>
  <c r="H345" i="97"/>
  <c r="H353" i="97"/>
  <c r="G363" i="97"/>
  <c r="H364" i="97"/>
  <c r="H382" i="97"/>
  <c r="H383" i="97"/>
  <c r="H161" i="97"/>
  <c r="H177" i="97"/>
  <c r="H218" i="97"/>
  <c r="G239" i="97"/>
  <c r="H266" i="97"/>
  <c r="H278" i="97"/>
  <c r="G291" i="97"/>
  <c r="G321" i="97"/>
  <c r="H322" i="97"/>
  <c r="G32" i="97"/>
  <c r="G31" i="97" s="1"/>
  <c r="H33" i="97"/>
  <c r="H103" i="97"/>
  <c r="H168" i="97"/>
  <c r="H210" i="97"/>
  <c r="G299" i="97"/>
  <c r="H301" i="97"/>
  <c r="H349" i="97"/>
  <c r="H270" i="97"/>
  <c r="H271" i="97"/>
  <c r="H275" i="97"/>
  <c r="H276" i="97"/>
  <c r="H388" i="97"/>
  <c r="H389" i="97"/>
  <c r="H406" i="97"/>
  <c r="I383" i="114" l="1"/>
  <c r="H12" i="114"/>
  <c r="H171" i="114"/>
  <c r="I172" i="114"/>
  <c r="H321" i="97"/>
  <c r="G320" i="97"/>
  <c r="H358" i="97"/>
  <c r="G357" i="97"/>
  <c r="H357" i="97" s="1"/>
  <c r="H299" i="97"/>
  <c r="H234" i="97"/>
  <c r="G229" i="97"/>
  <c r="H31" i="97"/>
  <c r="H202" i="97"/>
  <c r="H193" i="97"/>
  <c r="H171" i="97"/>
  <c r="G113" i="97"/>
  <c r="H113" i="97" s="1"/>
  <c r="H114" i="97"/>
  <c r="G373" i="97"/>
  <c r="E11" i="116"/>
  <c r="E79" i="116"/>
  <c r="H269" i="97"/>
  <c r="H231" i="97"/>
  <c r="H228" i="97"/>
  <c r="H245" i="97"/>
  <c r="G111" i="97"/>
  <c r="G110" i="97" s="1"/>
  <c r="H110" i="97" s="1"/>
  <c r="H112" i="97"/>
  <c r="H248" i="97"/>
  <c r="H347" i="97"/>
  <c r="H348" i="97"/>
  <c r="H300" i="97"/>
  <c r="H32" i="97"/>
  <c r="G297" i="97"/>
  <c r="H298" i="97"/>
  <c r="G290" i="97"/>
  <c r="G289" i="97" s="1"/>
  <c r="G274" i="97" s="1"/>
  <c r="H291" i="97"/>
  <c r="G238" i="97"/>
  <c r="H239" i="97"/>
  <c r="H351" i="97"/>
  <c r="H352" i="97"/>
  <c r="H343" i="97"/>
  <c r="H344" i="97"/>
  <c r="H259" i="97"/>
  <c r="H136" i="97"/>
  <c r="H137" i="97"/>
  <c r="G51" i="97"/>
  <c r="H52" i="97"/>
  <c r="G35" i="97"/>
  <c r="H35" i="97" s="1"/>
  <c r="H36" i="97"/>
  <c r="G180" i="97"/>
  <c r="H265" i="97"/>
  <c r="H191" i="97"/>
  <c r="H192" i="97"/>
  <c r="G404" i="97"/>
  <c r="H405" i="97"/>
  <c r="H209" i="97"/>
  <c r="G101" i="97"/>
  <c r="H101" i="97" s="1"/>
  <c r="H102" i="97"/>
  <c r="H216" i="97"/>
  <c r="H201" i="97"/>
  <c r="H71" i="97"/>
  <c r="G362" i="97"/>
  <c r="H363" i="97"/>
  <c r="H146" i="97"/>
  <c r="G126" i="97"/>
  <c r="G125" i="97" s="1"/>
  <c r="G124" i="97" s="1"/>
  <c r="H127" i="97"/>
  <c r="H98" i="97"/>
  <c r="H61" i="97"/>
  <c r="H62" i="97"/>
  <c r="H44" i="97"/>
  <c r="G24" i="97"/>
  <c r="H24" i="97" s="1"/>
  <c r="H25" i="97"/>
  <c r="G16" i="97"/>
  <c r="H16" i="97" s="1"/>
  <c r="H17" i="97"/>
  <c r="H359" i="97"/>
  <c r="G339" i="97"/>
  <c r="G338" i="97" s="1"/>
  <c r="G332" i="97" s="1"/>
  <c r="H332" i="97" s="1"/>
  <c r="H340" i="97"/>
  <c r="H133" i="97"/>
  <c r="H121" i="97"/>
  <c r="H122" i="97"/>
  <c r="H92" i="97"/>
  <c r="H65" i="97"/>
  <c r="H66" i="97"/>
  <c r="G47" i="97"/>
  <c r="H47" i="97" s="1"/>
  <c r="H48" i="97"/>
  <c r="G39" i="97"/>
  <c r="H39" i="97" s="1"/>
  <c r="H40" i="97"/>
  <c r="G20" i="97"/>
  <c r="H20" i="97" s="1"/>
  <c r="H21" i="97"/>
  <c r="G12" i="123"/>
  <c r="H12" i="123"/>
  <c r="H170" i="114" l="1"/>
  <c r="I171" i="114"/>
  <c r="H274" i="97"/>
  <c r="G178" i="97"/>
  <c r="H362" i="97"/>
  <c r="G361" i="97"/>
  <c r="H361" i="97" s="1"/>
  <c r="H399" i="97"/>
  <c r="G398" i="97"/>
  <c r="G397" i="97" s="1"/>
  <c r="G396" i="97" s="1"/>
  <c r="H372" i="97"/>
  <c r="G305" i="97"/>
  <c r="H323" i="97"/>
  <c r="H297" i="97"/>
  <c r="G296" i="97"/>
  <c r="H51" i="97"/>
  <c r="G50" i="97"/>
  <c r="H50" i="97" s="1"/>
  <c r="G43" i="97"/>
  <c r="G225" i="97"/>
  <c r="H229" i="97"/>
  <c r="H188" i="97"/>
  <c r="H180" i="97"/>
  <c r="H170" i="97"/>
  <c r="H145" i="97"/>
  <c r="G15" i="97"/>
  <c r="H373" i="97"/>
  <c r="H167" i="97"/>
  <c r="H132" i="97"/>
  <c r="H126" i="97"/>
  <c r="H69" i="97"/>
  <c r="H70" i="97"/>
  <c r="H200" i="97"/>
  <c r="G403" i="97"/>
  <c r="H403" i="97" s="1"/>
  <c r="H404" i="97"/>
  <c r="H391" i="97"/>
  <c r="H181" i="97"/>
  <c r="H290" i="97"/>
  <c r="H57" i="97"/>
  <c r="H324" i="97"/>
  <c r="H263" i="97"/>
  <c r="H264" i="97"/>
  <c r="H339" i="97"/>
  <c r="H204" i="97"/>
  <c r="H208" i="97"/>
  <c r="H163" i="97"/>
  <c r="H164" i="97"/>
  <c r="H381" i="97"/>
  <c r="H224" i="97"/>
  <c r="H220" i="97"/>
  <c r="H258" i="97"/>
  <c r="G237" i="97"/>
  <c r="H237" i="97" s="1"/>
  <c r="H238" i="97"/>
  <c r="G140" i="97"/>
  <c r="H141" i="97"/>
  <c r="H111" i="97"/>
  <c r="G243" i="97"/>
  <c r="H244" i="97"/>
  <c r="I170" i="114" l="1"/>
  <c r="H169" i="114"/>
  <c r="H398" i="97"/>
  <c r="H396" i="97"/>
  <c r="H397" i="97"/>
  <c r="H305" i="97"/>
  <c r="G30" i="97"/>
  <c r="H30" i="97" s="1"/>
  <c r="G295" i="97"/>
  <c r="G294" i="97" s="1"/>
  <c r="H296" i="97"/>
  <c r="G14" i="97"/>
  <c r="H15" i="97"/>
  <c r="G217" i="97"/>
  <c r="H217" i="97" s="1"/>
  <c r="H225" i="97"/>
  <c r="H140" i="97"/>
  <c r="G139" i="97"/>
  <c r="G29" i="97"/>
  <c r="G28" i="97" s="1"/>
  <c r="H43" i="97"/>
  <c r="H186" i="97"/>
  <c r="H159" i="97"/>
  <c r="H169" i="97"/>
  <c r="G143" i="97"/>
  <c r="H144" i="97"/>
  <c r="H131" i="97"/>
  <c r="H130" i="97"/>
  <c r="H125" i="97"/>
  <c r="H255" i="97"/>
  <c r="H338" i="97"/>
  <c r="H289" i="97"/>
  <c r="H378" i="97"/>
  <c r="H55" i="97"/>
  <c r="H56" i="97"/>
  <c r="G242" i="97"/>
  <c r="H243" i="97"/>
  <c r="H306" i="97"/>
  <c r="H320" i="97"/>
  <c r="H197" i="97"/>
  <c r="I37" i="114" l="1"/>
  <c r="I12" i="114"/>
  <c r="I169" i="114"/>
  <c r="I164" i="114"/>
  <c r="H395" i="97"/>
  <c r="G394" i="97"/>
  <c r="G393" i="97" s="1"/>
  <c r="G392" i="97" s="1"/>
  <c r="H377" i="97"/>
  <c r="G356" i="97"/>
  <c r="H294" i="97"/>
  <c r="H295" i="97"/>
  <c r="G138" i="97"/>
  <c r="H139" i="97"/>
  <c r="H29" i="97"/>
  <c r="G13" i="97"/>
  <c r="H14" i="97"/>
  <c r="H242" i="97"/>
  <c r="H185" i="97"/>
  <c r="H143" i="97"/>
  <c r="G142" i="97"/>
  <c r="H142" i="97" s="1"/>
  <c r="H124" i="97"/>
  <c r="G109" i="97"/>
  <c r="H109" i="97" s="1"/>
  <c r="H196" i="97"/>
  <c r="H288" i="97"/>
  <c r="H268" i="97"/>
  <c r="H337" i="97"/>
  <c r="G253" i="97"/>
  <c r="H254" i="97"/>
  <c r="H138" i="97" l="1"/>
  <c r="G123" i="97"/>
  <c r="H117" i="97" s="1"/>
  <c r="H13" i="97"/>
  <c r="H394" i="97"/>
  <c r="H356" i="97"/>
  <c r="H253" i="97"/>
  <c r="G252" i="97"/>
  <c r="H184" i="97"/>
  <c r="G107" i="97"/>
  <c r="H108" i="97"/>
  <c r="H158" i="97"/>
  <c r="H123" i="97" l="1"/>
  <c r="H393" i="97"/>
  <c r="H252" i="97"/>
  <c r="G250" i="97"/>
  <c r="G106" i="97"/>
  <c r="G105" i="97" s="1"/>
  <c r="H107" i="97"/>
  <c r="H157" i="97"/>
  <c r="H392" i="97" l="1"/>
  <c r="G355" i="97"/>
  <c r="H355" i="97" s="1"/>
  <c r="G249" i="97"/>
  <c r="H250" i="97"/>
  <c r="H106" i="97"/>
  <c r="G97" i="97"/>
  <c r="H105" i="97"/>
  <c r="H249" i="97" l="1"/>
  <c r="G90" i="97"/>
  <c r="G89" i="97" s="1"/>
  <c r="H97" i="97"/>
  <c r="H87" i="97"/>
  <c r="G86" i="97"/>
  <c r="G85" i="97" s="1"/>
  <c r="H90" i="97" l="1"/>
  <c r="H241" i="97"/>
  <c r="G88" i="97"/>
  <c r="H89" i="97"/>
  <c r="H86" i="97"/>
  <c r="H88" i="97" l="1"/>
  <c r="G12" i="97"/>
  <c r="G11" i="97" s="1"/>
  <c r="H179" i="97"/>
  <c r="H178" i="97"/>
  <c r="H85" i="97"/>
  <c r="G83" i="97" l="1"/>
  <c r="H84" i="97"/>
  <c r="H83" i="97" l="1"/>
  <c r="G82" i="97"/>
  <c r="H82" i="97" l="1"/>
  <c r="G81" i="97"/>
  <c r="H81" i="97" l="1"/>
  <c r="G79" i="97"/>
  <c r="H80" i="97"/>
  <c r="G78" i="97" l="1"/>
  <c r="H79" i="97"/>
  <c r="H78" i="97" l="1"/>
  <c r="G77" i="97"/>
  <c r="G72" i="97" l="1"/>
  <c r="H77" i="97"/>
  <c r="H72" i="97" s="1"/>
  <c r="H28" i="97" l="1"/>
  <c r="H12" i="97" l="1"/>
  <c r="H11" i="97"/>
</calcChain>
</file>

<file path=xl/sharedStrings.xml><?xml version="1.0" encoding="utf-8"?>
<sst xmlns="http://schemas.openxmlformats.org/spreadsheetml/2006/main" count="4629" uniqueCount="577">
  <si>
    <t>Субвенции на оплату жилищно-коммунальных услуг отдельным категориям граждан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</si>
  <si>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</si>
  <si>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</si>
  <si>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</t>
  </si>
  <si>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</si>
  <si>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</si>
  <si>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</si>
  <si>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</si>
  <si>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</si>
  <si>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</si>
  <si>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</si>
  <si>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Налог на доходы физических лиц</t>
  </si>
  <si>
    <t>1 03 00000 00 0000 000</t>
  </si>
  <si>
    <t>НАЛОГИ НА ТОВАРЫ (РАБОТЫ,  УСЛУГИ), РЕАЛИЗУЕМЫЕ НА ТЕРРИТОРИИ РОССИЙСКОЙ ФЕДЕРАЦИИ</t>
  </si>
  <si>
    <t>1 03 02000 01 0000 110</t>
  </si>
  <si>
    <t xml:space="preserve"> 1 05 00000 00 0000 000</t>
  </si>
  <si>
    <t>НАЛОГИ НА СОВОКУПНЫЙ ДОХОД</t>
  </si>
  <si>
    <t>1 06 00000 00 0000 110</t>
  </si>
  <si>
    <t>НАЛОГИ НА ИМУЩЕСТВО</t>
  </si>
  <si>
    <t>Налог на имущество организаций</t>
  </si>
  <si>
    <t>ГОСУДАРСТВЕННАЯ ПОШЛИНА</t>
  </si>
  <si>
    <t>Код</t>
  </si>
  <si>
    <t xml:space="preserve">Сумма                     </t>
  </si>
  <si>
    <t xml:space="preserve">Бюджетные кредиты от других бюджетов бюджетной системы Российской Федерации </t>
  </si>
  <si>
    <t>01 06 00 00 00 0000 000</t>
  </si>
  <si>
    <t>Иные источники внутреннего финансирования дефицита бюджета</t>
  </si>
  <si>
    <t>Всего</t>
  </si>
  <si>
    <t>244</t>
  </si>
  <si>
    <t>242</t>
  </si>
  <si>
    <t>621</t>
  </si>
  <si>
    <t>Дотации на поддержку мер по обеспечению сбалансированности бюджетов</t>
  </si>
  <si>
    <t>Мероприятия по предупреждению и ликвидации последствий чрезвычайных ситуаций и стихийных бедствий</t>
  </si>
  <si>
    <t>Субвенции</t>
  </si>
  <si>
    <t>530</t>
  </si>
  <si>
    <t>Приложение 14</t>
  </si>
  <si>
    <t>(тыс.рублей)</t>
  </si>
  <si>
    <t>Мин</t>
  </si>
  <si>
    <t>РЗ</t>
  </si>
  <si>
    <t>ПР</t>
  </si>
  <si>
    <t>ЦСР</t>
  </si>
  <si>
    <t>ВР</t>
  </si>
  <si>
    <t>В С Е Г О</t>
  </si>
  <si>
    <t xml:space="preserve">  </t>
  </si>
  <si>
    <t xml:space="preserve">         </t>
  </si>
  <si>
    <t xml:space="preserve">   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</si>
  <si>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</si>
  <si>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</si>
  <si>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</si>
  <si>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1 14 00000 00 0000 000</t>
  </si>
  <si>
    <t>ДОХОДЫ ОТ ПРОДАЖИ МАТЕРИАЛЬНЫХ И НЕМАТЕРИАЛЬНЫХ АКТИВОВ</t>
  </si>
  <si>
    <t xml:space="preserve"> 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</si>
  <si>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</si>
  <si>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</si>
  <si>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</si>
  <si>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</si>
  <si>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</si>
  <si>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</si>
  <si>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</si>
  <si>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Функционирование высшего должностного лица субъекта Российской Федерации и муниципального образования</t>
  </si>
  <si>
    <t>02</t>
  </si>
  <si>
    <t>07</t>
  </si>
  <si>
    <t>Профессиональная подготовка, переподготовка и повышение квалификации</t>
  </si>
  <si>
    <t>05</t>
  </si>
  <si>
    <t>Периодическая печать и издательства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</si>
  <si>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муниципальных предприятий, в том числе казенных) </t>
  </si>
  <si>
    <t>ДОХОДЫ ОТ ОКАЗАНИЯ ПЛАТНЫХ УСЛУГ (РАБОТ) И КОМПЕНСАЦИИ ЗАТРАТ ГОСУДАРСТВА</t>
  </si>
  <si>
    <t>Субвенции бюджетам субъектов Российской Федерации и муниципальных образований</t>
  </si>
  <si>
    <t>№ п/п</t>
  </si>
  <si>
    <t>Другие вопросы в области социальной политики</t>
  </si>
  <si>
    <t>Охрана семьи и детства</t>
  </si>
  <si>
    <t>Сельское хозяйство и рыболовство</t>
  </si>
  <si>
    <t>Наименование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</si>
  <si>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</si>
  <si>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</si>
  <si>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10</t>
  </si>
  <si>
    <t>Другие общегосударственные вопросы</t>
  </si>
  <si>
    <t>13</t>
  </si>
  <si>
    <t>Учреждения по обеспечению хозяйственного обслуживания</t>
  </si>
  <si>
    <t>08</t>
  </si>
  <si>
    <t>Другие вопросы в области национальной экономики</t>
  </si>
  <si>
    <t>12</t>
  </si>
  <si>
    <t>Мобилизационная и вневойсковая подготовка</t>
  </si>
  <si>
    <t>Иные межбюджетные трансферты</t>
  </si>
  <si>
    <t xml:space="preserve">ИТОГО ДОХОДОВ </t>
  </si>
  <si>
    <t xml:space="preserve">Приложение 1 </t>
  </si>
  <si>
    <t>Резервные фонды</t>
  </si>
  <si>
    <t>11</t>
  </si>
  <si>
    <t>Сумма на год</t>
  </si>
  <si>
    <t xml:space="preserve"> 1 09 00000 0 0 0000 000</t>
  </si>
  <si>
    <t>ЗАДОЛЖЕННОСТЬ И ПЕРЕРАСЧЕТЫ ПО ОТМЕНЕННЫМ НАЛОГАМ, СБОРАМ И ИНЫМ ОБЯЗАТЕЛЬНЫМ ПЛАТЕЖАМ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</si>
  <si>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</si>
  <si>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</si>
  <si>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1 11 09000 00 0000 120</t>
  </si>
  <si>
    <t xml:space="preserve"> 1 12 00000 00 0000 000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</si>
  <si>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</si>
  <si>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</si>
  <si>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14</t>
  </si>
  <si>
    <t>09</t>
  </si>
  <si>
    <t>611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</si>
  <si>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</si>
  <si>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культуры, кинематографии</t>
  </si>
  <si>
    <t>Резервный фонд исполнительного органа государственной власти Республики Тыва</t>
  </si>
  <si>
    <t>Резервные средства</t>
  </si>
  <si>
    <t>870</t>
  </si>
  <si>
    <t>720</t>
  </si>
  <si>
    <t>510</t>
  </si>
  <si>
    <t>511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</si>
  <si>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</si>
  <si>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Социальное обеспечение населения</t>
  </si>
  <si>
    <t>Реализация государственных функций в области социальной политики</t>
  </si>
  <si>
    <t>Другие вопросы в области образования</t>
  </si>
  <si>
    <t>Культура</t>
  </si>
  <si>
    <t>Дотации на выравнивание бюджетной обеспеченности субъектов Российской Федерации и муниципальных образований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</si>
  <si>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</si>
  <si>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Субвенции на предоставление гражданам субсидий на оплату жилого помещения и коммунальных услуг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</si>
  <si>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</si>
  <si>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01 0 0000</t>
  </si>
  <si>
    <t>04 0 0000</t>
  </si>
  <si>
    <t>05 0 0000</t>
  </si>
  <si>
    <t>07 0 0000</t>
  </si>
  <si>
    <t>08 0 0000</t>
  </si>
  <si>
    <t>11 0 0000</t>
  </si>
  <si>
    <t>15 0 0000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</si>
  <si>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</si>
  <si>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</si>
  <si>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Оплата жилищно-коммунальных услуг отдельным категориям граждан</t>
  </si>
  <si>
    <t>на 2015 год и на плановый период 2016 и 2017 годов"</t>
  </si>
  <si>
    <t>РАСПРЕДЕЛЕНИЕ БЮДЖЕТНЫХ АССИГНОВАНИЙ НА 2015 ГОД</t>
  </si>
  <si>
    <t>Обеспечение деятельности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</si>
  <si>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</si>
  <si>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600</t>
  </si>
  <si>
    <t>Субсидии бюджетным учреждениям</t>
  </si>
  <si>
    <t>610</t>
  </si>
  <si>
    <t>Закупка товаров, работ и услуг для государственных (муниципальных) нужд</t>
  </si>
  <si>
    <t>200</t>
  </si>
  <si>
    <t>240</t>
  </si>
  <si>
    <t>Социальное обеспечение и иные выплаты населению</t>
  </si>
  <si>
    <t>500</t>
  </si>
  <si>
    <t>Публичные нормативные социальные выплаты гражданам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</si>
  <si>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</si>
  <si>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</si>
  <si>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</si>
  <si>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</si>
  <si>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</si>
  <si>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850</t>
  </si>
  <si>
    <t>Обслуживание государственного (муниципального) долга</t>
  </si>
  <si>
    <t>700</t>
  </si>
  <si>
    <t>Субсидии автономным учреждениям</t>
  </si>
  <si>
    <t>620</t>
  </si>
  <si>
    <t>"О кожуунном бюджете муниципального района</t>
  </si>
  <si>
    <t>НА РЕАЛИЗАЦИЮ МУНИЦИПАЛЬНЫХ ПРОГРАММ</t>
  </si>
  <si>
    <t>Налог, взимаемый  в связи с применением патентной системы налогооблажения</t>
  </si>
  <si>
    <t>Единый налог на вмененный доход для отдельных видов деятельности</t>
  </si>
  <si>
    <t>Единый сельскохозяйственный налог</t>
  </si>
  <si>
    <t>Доходы от сдачи в аренду имущества</t>
  </si>
  <si>
    <t>Субсидии на долевое финансирование расходов на оплату коммунальных услуг ( 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</t>
  </si>
  <si>
    <t>Субсидии на закупку и доставки угля учреждениям расположенных в труднодоступных населенных пунктах</t>
  </si>
  <si>
    <t>Субсидии на оздоровление детей и подростков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</si>
  <si>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общеобразовательных программ в области общего образования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</si>
  <si>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образовательных программ в области дошкольного образования</t>
  </si>
  <si>
    <t>Субвенции на реализацию Закона Республики Тыва " О мерах социальной поддержки ветеранов труда и труженников тыла"</t>
  </si>
  <si>
    <t>Субвенции на реализацию Закона Республики Тыва " О порядке назначения и выплаты ежемесячного пособия на ребенка"</t>
  </si>
  <si>
    <t>Субвенции на реализацию Закона Республики Тыва " 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</si>
  <si>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</si>
  <si>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Субвенции на компенсацию части родительской платы за содержание ребенка в муниципальных образовательных учреждениях, реализующих основную образовательную программу дошкольного образования</t>
  </si>
  <si>
    <t>Субвенции на осуществление переданных полномочий по комиссии по делам несовершеннолетних</t>
  </si>
  <si>
    <t>Субвенции на реализацию Закона РТ " О погребении и похоронном деле в РТ"</t>
  </si>
  <si>
    <t>Межбюджетные трансферты, передаваемые бюджетам муниципальных районов из бюджетам поселений  на осуществление части полномочий по решению вопросов местного значения в соответствии заключенным соглашением</t>
  </si>
  <si>
    <t xml:space="preserve"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ликвидацией организаций( прекращение деятельности, полномочий физическими лицами), в соответствии с ФЗ от 19 мая 1995 года " 81-ФЗ" " О государственных пособиях гражданам, имеющим детей" </t>
  </si>
  <si>
    <t>Финансовое управление администрации Тес-Хемского кожууна</t>
  </si>
  <si>
    <t>1 11 05035 05 0000 120</t>
  </si>
  <si>
    <t>1 11 05025 05 0000 120</t>
  </si>
  <si>
    <t>1  14 06013 05 0000 430</t>
  </si>
  <si>
    <t>1 05 02000 00 0000 110</t>
  </si>
  <si>
    <t>01 03 01 00 05 0000 710</t>
  </si>
  <si>
    <t>01 03 01 00 05 0000 810</t>
  </si>
  <si>
    <t>01 06 05 02 05 0000 640</t>
  </si>
  <si>
    <t>01 06 05 02 05 0000 540</t>
  </si>
  <si>
    <t>01 03 00 00 00 0000 000</t>
  </si>
  <si>
    <t>Получение бюджетных кредитов от  других бюджетов бюджетной системы Российской Федерации в валюте Российской Федерации</t>
  </si>
  <si>
    <t>Погашение бюджетных кредитов  от других бюджетов бюджетной системы Российской Федерации в валюте Росссийской Федерации</t>
  </si>
  <si>
    <t>Возврат бюджетных кредитов, предоставленных другим бюджетам бюджетной системы  Российской Федерации из бюджета муниципального района в валюте Российской Федерации</t>
  </si>
  <si>
    <t>Предоставление бюджетных кредитов другим бюджетам Российской Федерации из бюджета муниципального района в валюте Российской Федерации</t>
  </si>
  <si>
    <t>Источники внутреннего финансирования дефицита кожуунного бюджета  на 2015 год</t>
  </si>
  <si>
    <t>Общегосударственные вопросы</t>
  </si>
  <si>
    <t>Иные закупки товаров, работ и услуг для государственных (муниципальных) нужд</t>
  </si>
  <si>
    <t>Закупка товаров, работ, услуг в сфере информационно-коммуникационных услуг</t>
  </si>
  <si>
    <t>Прочая закупка товаров, работ и услуг для государственных (муниципальных) нужд</t>
  </si>
  <si>
    <t>Уплата налогов, сборов, обязательных платежей в бюджетную систему Российской Федерации, взносов и иных платежей</t>
  </si>
  <si>
    <t xml:space="preserve">Резервный фонд исполнительного органа </t>
  </si>
  <si>
    <t>Иные безвозмездные и безвозвратные перечисления</t>
  </si>
  <si>
    <t>Мероприятия по установлению запрета на розничную продажу алкогольной продукции РТ</t>
  </si>
  <si>
    <t>Безвозмездные перечисления бюджетам</t>
  </si>
  <si>
    <t>Перечисления другим бюджетам бюджетной системы</t>
  </si>
  <si>
    <t>Субвенции на осуществление переданных полномочий по созданию, организации и обеспечению деятельности административных комиссий в Республике Тыва</t>
  </si>
  <si>
    <t>Расходы на выплаты 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</si>
  <si>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</si>
  <si>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</si>
  <si>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</si>
  <si>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О0</t>
  </si>
  <si>
    <t>Защита насления и территории от чрезвычайных ситуаций природного и техногенного характера, гражданская оборона</t>
  </si>
  <si>
    <t>О9</t>
  </si>
  <si>
    <t>Предупреждение и ликвидация последствий чрезвычайных ситуаций и стихийных бедствий природного и техногенного характера</t>
  </si>
  <si>
    <t>Национальная экономика</t>
  </si>
  <si>
    <t>Реализация государственных функций в области национальной экономики</t>
  </si>
  <si>
    <t>Мероприятия по землеустройству и землепользования</t>
  </si>
  <si>
    <t>Жилищно-коммунальное хозяйство</t>
  </si>
  <si>
    <t>О5</t>
  </si>
  <si>
    <t>О3</t>
  </si>
  <si>
    <t>Образование</t>
  </si>
  <si>
    <t>О1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</si>
  <si>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</si>
  <si>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Учебные заведения и курсы по переподготовке кадров</t>
  </si>
  <si>
    <t>Переподготовка и повышение квалификации кадров</t>
  </si>
  <si>
    <t>Оздоровление детей</t>
  </si>
  <si>
    <t>Культура и кинематография</t>
  </si>
  <si>
    <t>Социальная политика</t>
  </si>
  <si>
    <t>Меры социальной поддержки населения по публичным нормативным обязательствам</t>
  </si>
  <si>
    <t>Федеральный закон от 12 января 1996 г. № 8-ФЗ "О погребении и похоронном деле"</t>
  </si>
  <si>
    <t>Предоставление гражданам субсидий на оплату жилого помещения и коммунальных услуг</t>
  </si>
  <si>
    <t>Ежемесячное пособие на ребенка</t>
  </si>
  <si>
    <t>Обеспечение мер социальной поддержки ветеранов труда и тружеников тыла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</si>
  <si>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</si>
  <si>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Физическая культура и спорт</t>
  </si>
  <si>
    <t>Средства массовой информации</t>
  </si>
  <si>
    <t>Периодические издания, учрежденные органами законодательной и исполнительной власти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</si>
  <si>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</si>
  <si>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</si>
  <si>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</si>
  <si>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 xml:space="preserve">Процентные платежи по государственному долгу </t>
  </si>
  <si>
    <t>Обслуживание государственного (муниципального) долга Республики Тыва</t>
  </si>
  <si>
    <t>Межбюджетные трансферты общего характера бюджетам субъектов Российской Федерации и муниципальных образований</t>
  </si>
  <si>
    <t>Выравнивание бюджетной обеспечености</t>
  </si>
  <si>
    <t>Дотация на выравнивание бюджетной обеспеченности сельских из районного фонда финансовой поддержки</t>
  </si>
  <si>
    <t>Дотации на выравнивание уровня бюджетной обеспеченности субъектов Российской Федерации и муниципальных образований</t>
  </si>
  <si>
    <t>Местный Хурал представителей</t>
  </si>
  <si>
    <t>Администрация Тес-Хемского кожууна</t>
  </si>
  <si>
    <t>Функционирование местных администраций</t>
  </si>
  <si>
    <t>Управление труда и социального развития</t>
  </si>
  <si>
    <t>О98</t>
  </si>
  <si>
    <t>Управление культуры и туризма Тес-Хемского кожууна</t>
  </si>
  <si>
    <t>Пособия, компенсации, меры социальной поддержки населения по публичным нормативным обязательствам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</si>
  <si>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уврленным в связи с ликвидацией организаций</t>
  </si>
  <si>
    <t xml:space="preserve">"О кожуунном бюджете муниципального района </t>
  </si>
  <si>
    <t>ПМП " Предупреждение и ликвидация последствий чрезвычайных ситуаций, реализация мер пожарной безопасности</t>
  </si>
  <si>
    <t>ПМП " Развитие дошкольного образования"</t>
  </si>
  <si>
    <t>ПМП " Развитие общего образования"</t>
  </si>
  <si>
    <t>ПМП " Отдых и оздоровление детей"</t>
  </si>
  <si>
    <t>ПМП " Организация досуга и предоставление услуг организаций культуры"</t>
  </si>
  <si>
    <t>ПМП " Библиотечное обслуживание населения"</t>
  </si>
  <si>
    <t>Муниципальная программа  "Безопасность в Тес-Хемском кожууне"</t>
  </si>
  <si>
    <t>Муниципальная программа  " Создание условий для устойчивого экономического развития"</t>
  </si>
  <si>
    <t>Муниципальная программа  "Содержание и развитие муниципального хозяйства Тес-Хемского кожууна Республики Тыва на 2015-2017 годы""</t>
  </si>
  <si>
    <t>Муниципальная программа  " Развитие образования на 2014-2020 годы""</t>
  </si>
  <si>
    <t>Муниципальная программа " Развитие культуры Тес-Хемского кожууна на 2015-2016 годы""</t>
  </si>
  <si>
    <t>Муниципальная  программа  "Развитие физической культуры и спорта в Тес-Хемском кожууне " на 2015-2016 годы</t>
  </si>
  <si>
    <t>Муниципальная  программа  "Энергосбережение и повышение энергетической эффективности муниципального района " Тес-Хемский кожуун Республики Тыва до 2020 года""</t>
  </si>
  <si>
    <t>Приложение 10</t>
  </si>
  <si>
    <t>РАСПРЕДЕЛЕНИЕ</t>
  </si>
  <si>
    <t>Исполнитель</t>
  </si>
  <si>
    <t>Рз</t>
  </si>
  <si>
    <t>Пр</t>
  </si>
  <si>
    <t>ЦС</t>
  </si>
  <si>
    <t>Вр</t>
  </si>
  <si>
    <t>Наименование программ</t>
  </si>
  <si>
    <t>1</t>
  </si>
  <si>
    <t>2</t>
  </si>
  <si>
    <t>3</t>
  </si>
  <si>
    <t>4</t>
  </si>
  <si>
    <t>5</t>
  </si>
  <si>
    <t>6</t>
  </si>
  <si>
    <t>7</t>
  </si>
  <si>
    <t>8</t>
  </si>
  <si>
    <t>Управление труда</t>
  </si>
  <si>
    <t>капитальные вложения</t>
  </si>
  <si>
    <t>мероприятия</t>
  </si>
  <si>
    <t>Субвенции на реализацию Закона Республики Т ыва"О погребении и похороннем деле в Республике Тыва"</t>
  </si>
  <si>
    <t>Обеспечение равной доступности услуг общественного транспорта для отдельных категорий граждан</t>
  </si>
  <si>
    <t>Обеспечение мер социальной поддержки ветеранов труда и труженников тыла</t>
  </si>
  <si>
    <t>Финансовое управление</t>
  </si>
  <si>
    <t>Компенсация части родительской платы за содержание ребенка муниципальных образовательных учреждениях, реализующих основную общеобразовательную программу дошкольного образования</t>
  </si>
  <si>
    <t>Лимит на 2015 год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</si>
  <si>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</t>
  </si>
  <si>
    <t>313</t>
  </si>
  <si>
    <t xml:space="preserve">бюджетных ассигнований на исполнение публичных нормативных обязательств на 2015 год </t>
  </si>
  <si>
    <t xml:space="preserve">Акцизы по подакцизным товарам (продукции), производимым на территории Российской Федерации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</si>
  <si>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</si>
  <si>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</t>
  </si>
  <si>
    <t>Налог, взимаемый  в связи с применением патентной системы налогооблажения, зачисляемый в бюджеты муниципальных районов</t>
  </si>
  <si>
    <t>1 05 02010 02 0000 110</t>
  </si>
  <si>
    <t>1 05 03000 01 0000 110</t>
  </si>
  <si>
    <t>1 05 03010 01 0000 110</t>
  </si>
  <si>
    <t xml:space="preserve"> 1 13 00000 00 0000 000</t>
  </si>
  <si>
    <t xml:space="preserve"> 1 13 01995 05 0000 130</t>
  </si>
  <si>
    <t>Прочие доходы от оказания платных услуг ( работ) получателями средств бюджетов муниципальных районов</t>
  </si>
  <si>
    <t>1  14 00000 00 0000 000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</si>
  <si>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межселенческих территорий муниципальных районов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</si>
  <si>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</si>
  <si>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1 16 90050 05 0000 140</t>
  </si>
  <si>
    <t>2 02 04000 00 0000 000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</si>
  <si>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</si>
  <si>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01 03 01 00 00 0000 000</t>
  </si>
  <si>
    <t>01 03 01 00 00 0000 700</t>
  </si>
  <si>
    <t>Аппарат представительного органа муниципального образования</t>
  </si>
  <si>
    <t>Глава муниципального образования</t>
  </si>
  <si>
    <t>Аппарат исполнительного органа муниципального образования</t>
  </si>
  <si>
    <t>Расходы на обеспечение функций исполнительного органа муниципального образования</t>
  </si>
  <si>
    <t>Финансовый орган муниципального образования</t>
  </si>
  <si>
    <t>Расходы на обеспечение функций финансового органа муниципального образования</t>
  </si>
  <si>
    <t>Контрольно-счетный орган</t>
  </si>
  <si>
    <t>Расходы на обеспечение функций контрольно-счетного органа муниципального образования</t>
  </si>
  <si>
    <t xml:space="preserve">Программные расходы </t>
  </si>
  <si>
    <t>Председатель администрации муниципального района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</si>
  <si>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</si>
  <si>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фнукций представительного органа муниципального образования</t>
  </si>
  <si>
    <t>Субвенции на осуществление воинского учета</t>
  </si>
  <si>
    <t>Расходы на выплаты персоналу казенных учреждений</t>
  </si>
  <si>
    <t>Образование и организация деятельности комиссий по делам несовершеннолетних</t>
  </si>
  <si>
    <t>Мероприятия в области поддержки молодых талантов</t>
  </si>
  <si>
    <t xml:space="preserve">Проведение культурно-массовых и спортивных мероприятий </t>
  </si>
  <si>
    <t>041 53 80</t>
  </si>
  <si>
    <t>041 56 07</t>
  </si>
  <si>
    <t>042 56 06</t>
  </si>
  <si>
    <t>042 56 11</t>
  </si>
  <si>
    <t>042 52 50</t>
  </si>
  <si>
    <t>042 56 03</t>
  </si>
  <si>
    <t>042 56 12</t>
  </si>
  <si>
    <t>011 56 09</t>
  </si>
  <si>
    <t>Расходы на обеспечение функций органов местного самоуправления</t>
  </si>
  <si>
    <t>Расходы на выплаты персоналу муниципальных органов</t>
  </si>
  <si>
    <t>Непрограммные направления расходов</t>
  </si>
  <si>
    <t xml:space="preserve">к  Решению Хурала представителей </t>
  </si>
  <si>
    <t xml:space="preserve">к   Решению Хурала представителей </t>
  </si>
  <si>
    <t>Доходы от сдачи в аренду земельных участков</t>
  </si>
  <si>
    <t>97 0 00 76130</t>
  </si>
  <si>
    <t>97 0 00 76100</t>
  </si>
  <si>
    <t>97 0 00 76050</t>
  </si>
  <si>
    <t>99 9 00 51180</t>
  </si>
  <si>
    <t>07 1 04 76090</t>
  </si>
  <si>
    <t>87 2 00 76140</t>
  </si>
  <si>
    <t>01 1 03 76120</t>
  </si>
  <si>
    <t>01 1 00 52500</t>
  </si>
  <si>
    <t>01 1 00 76030</t>
  </si>
  <si>
    <t>10 3 01 76070</t>
  </si>
  <si>
    <t>01 1 01 76060</t>
  </si>
  <si>
    <t>10 3 06 53800</t>
  </si>
  <si>
    <t>01 1 00 76040</t>
  </si>
  <si>
    <t xml:space="preserve"> ВЕДОМСТВЕННАЯ СТРУКТУРА РАСХОДОВ </t>
  </si>
  <si>
    <t>МП "Развитие физической культуры и спорта в Тес-Хемском кожууне на 2017-2019 годы"</t>
  </si>
  <si>
    <t>ПМП "Дополнительное образование и воспитание детей"</t>
  </si>
  <si>
    <t>МП "Реализация молодежной политики в Тес-Хемском кожууне на 2017-2019 годы"</t>
  </si>
  <si>
    <t>Социальные выплаты гражданам, кроме публичных нормативных социальных выплат</t>
  </si>
  <si>
    <t xml:space="preserve">ПМП "Профилактика правонарушений"  </t>
  </si>
  <si>
    <t>ПМП "Противодействие терроризму и экстремизму"</t>
  </si>
  <si>
    <t>ПМП " Развитие дополнительного образования детей"</t>
  </si>
  <si>
    <t>МП " Развитие культуры и туризма в Тес-Хемском кожууне на 2017-2019 годы"</t>
  </si>
  <si>
    <t>Субвенция на компенсацию расходов на оплату жилых помещений,отопления и освещения педагогическими работникам,проживающим и работающим в сельской местности</t>
  </si>
  <si>
    <t>01 1 52 25400</t>
  </si>
  <si>
    <t>01 2 52 25400</t>
  </si>
  <si>
    <t>01 3 52 25400</t>
  </si>
  <si>
    <t>02 1 02 17200</t>
  </si>
  <si>
    <t>02 2 02 17200</t>
  </si>
  <si>
    <t>02 3 02 17200</t>
  </si>
  <si>
    <t>02 4 02 17200</t>
  </si>
  <si>
    <t>03 1 03 07300</t>
  </si>
  <si>
    <t>05 1 52 25700</t>
  </si>
  <si>
    <t>06 1 04 27400</t>
  </si>
  <si>
    <t>06 2 04 27400</t>
  </si>
  <si>
    <t>06 3 04 27400</t>
  </si>
  <si>
    <t>06 4 04 27400</t>
  </si>
  <si>
    <t>09 1 06 17600</t>
  </si>
  <si>
    <t>09 1 06 27600</t>
  </si>
  <si>
    <t>09 1 06 37600</t>
  </si>
  <si>
    <t>94 1 78 50011</t>
  </si>
  <si>
    <t>97 1 79 50011</t>
  </si>
  <si>
    <t>97 1 79 50019</t>
  </si>
  <si>
    <t>97 1 79 60011</t>
  </si>
  <si>
    <t>94 1 79 60011</t>
  </si>
  <si>
    <t>94 1 78 60000</t>
  </si>
  <si>
    <t>94 1 78 60011</t>
  </si>
  <si>
    <t>94 1 78 60019</t>
  </si>
  <si>
    <t>97 1 79 80000</t>
  </si>
  <si>
    <t>97 1 79 80011</t>
  </si>
  <si>
    <t>97 1 79 80019</t>
  </si>
  <si>
    <t>95 1 80 040000</t>
  </si>
  <si>
    <t>95 1 80 040011</t>
  </si>
  <si>
    <t>95 1 80 040019</t>
  </si>
  <si>
    <t>94 1 97 50400</t>
  </si>
  <si>
    <t>95 1 80 40000</t>
  </si>
  <si>
    <t>95 1 80 40011</t>
  </si>
  <si>
    <t>95 1 80 40019</t>
  </si>
  <si>
    <t>94 3 78 70011</t>
  </si>
  <si>
    <t>94 1 09 17016</t>
  </si>
  <si>
    <t>94 1 78 80000</t>
  </si>
  <si>
    <t>94 1 78 80011</t>
  </si>
  <si>
    <t>94 1 78 80019</t>
  </si>
  <si>
    <t>94 1 05 17006</t>
  </si>
  <si>
    <t>94 1 87 77800</t>
  </si>
  <si>
    <t>94 1 87 77900</t>
  </si>
  <si>
    <t>94 1 87 77911</t>
  </si>
  <si>
    <t>94 1 01 47250</t>
  </si>
  <si>
    <t>94 1 01 47020</t>
  </si>
  <si>
    <t>94 1 87 77959</t>
  </si>
  <si>
    <t>96 4 87 80211</t>
  </si>
  <si>
    <t>96 4 87 74559</t>
  </si>
  <si>
    <t>98 1 86 70400</t>
  </si>
  <si>
    <t>98 1 86 70411</t>
  </si>
  <si>
    <t>98 1 86 70419</t>
  </si>
  <si>
    <t>94 1 09 17560</t>
  </si>
  <si>
    <t>97 1 79 50000</t>
  </si>
  <si>
    <t>94 1 78 50000</t>
  </si>
  <si>
    <t>94 1 79 60000</t>
  </si>
  <si>
    <t>95 1 09 27003</t>
  </si>
  <si>
    <t>95 1 02 70010</t>
  </si>
  <si>
    <t>Сумма</t>
  </si>
  <si>
    <t>01 0 00 00000</t>
  </si>
  <si>
    <t>09 0 00 00000</t>
  </si>
  <si>
    <t>10 0 00 00000</t>
  </si>
  <si>
    <t>06 0 00 00000</t>
  </si>
  <si>
    <t>02 0 00 00000</t>
  </si>
  <si>
    <t>03 0 00 00000</t>
  </si>
  <si>
    <t>04 0 00 00000</t>
  </si>
  <si>
    <t>05 0 00 00000</t>
  </si>
  <si>
    <t>08 0 00 00000</t>
  </si>
  <si>
    <t xml:space="preserve"> ПОСТУПЛЕНИЯ ДОХОДОВ, В ТОМ ЧИСЛЕ БЕЗВОЗМЕЗДНЫЕ ПОСТУПЛЕНИЯ, ПОЛУЧАЕМЫЕ ИЗ РЕСПУБЛИКАНСКОГО БЮДЖЕТА  на 2018 год</t>
  </si>
  <si>
    <t>МП "Обеспечение общественного порядка и противодействие преступности в Тес-Хемском кожууне на 2018-2020 годы"</t>
  </si>
  <si>
    <t>МП " Развитие сельского хозяйства и расширение рынка сельскохозяйственной продукции в Тес-Хемском кожууне на 2018-2020 годы"</t>
  </si>
  <si>
    <t>ПМП "Развитие земельно-имущественных отношений в муниципальном образовании "Тес-Хемский район Республики Тыва" на 2018-2020 годы"</t>
  </si>
  <si>
    <t>Субсидии на создание в общеобразовательных организациях, расположенных в сельской местности , условий для занятий физической культурой и спортом</t>
  </si>
  <si>
    <t>Субвенции на составление (изменение) списков кандитатов в присяжные заседатели федеральных судов общей юрисдикции в Республике Тыва на 2018 год</t>
  </si>
  <si>
    <t>Мероприятие " Развитие мелиоризации земель сельскохозяйственного назначения"</t>
  </si>
  <si>
    <t>Мероприятие " Развитие овцеводства"</t>
  </si>
  <si>
    <t>Мероприятие " Развитие скотоводства"</t>
  </si>
  <si>
    <t>Мероприятие " Устойчивое развитие сельских территорий"</t>
  </si>
  <si>
    <t>Мероприятие " Меры по профилактике злоупотребления наркотиками и их незаконному обороту на 2018-2020 годы"</t>
  </si>
  <si>
    <t>Обеспечение пожарной безопасности</t>
  </si>
  <si>
    <t>02 5 02 17200</t>
  </si>
  <si>
    <t>02 6 02 17200</t>
  </si>
  <si>
    <t>Другие вопросы национальной экономики</t>
  </si>
  <si>
    <t>МП " Обеспечение жильем молодых семей в ТесХемском кожууне на 2017-2019 годы"</t>
  </si>
  <si>
    <t>Софинансирование подпрограммы  " Обеспечение жильем молодых семей"</t>
  </si>
  <si>
    <t>Благоустройство</t>
  </si>
  <si>
    <t>МП " Развитие жилищно-коммунального хозяйства на территории Тес-Хемского кожууна Республики Тыва на 2018-2020 годы"</t>
  </si>
  <si>
    <t>ПМП  " Формирование современной городской среды  муниципального района на территории Тес-Хемского кожууна на 2018-2020 годы"</t>
  </si>
  <si>
    <t>ПМП " Снабжение населения Тес-Хемского кожууна Республики Тыва чистой водопроводной водой на 2018-2020 годы"</t>
  </si>
  <si>
    <t>ПМП" Обеспечение организаций ЖКХ Тес-Хемского кожууна специализированной техникой на 2018-2020 годы"</t>
  </si>
  <si>
    <t>ПМП" Организация полигонов бытовых отходов на территории Тес-Хемского кожууна на 2018-2020 годы"</t>
  </si>
  <si>
    <t>Дорожное хозяйство</t>
  </si>
  <si>
    <t>МП " Развитие транспортной системы на территории Тес-Хемского района Республики Тыва на 2018-2020 годы"</t>
  </si>
  <si>
    <t xml:space="preserve">ПМП " Развитие улично-дорожной сети Тес-Хемского района на 2018-2020 годы" </t>
  </si>
  <si>
    <t xml:space="preserve">ПМП " Организация транспортного обслуживания населения на территории Тес-Хемского кожууна на 2018-2020 годы" </t>
  </si>
  <si>
    <t>03 2 03 07300</t>
  </si>
  <si>
    <t>ПМП " Повышение безопасности дорожного движения на территории Тес-Хемского района на 2018-2020 годы"</t>
  </si>
  <si>
    <t>03 3 03 07300</t>
  </si>
  <si>
    <t>МП" Развитие образования и воспитания в Тес-Хемском кожууне на 2018 и 2020 г.г."</t>
  </si>
  <si>
    <t>07 0 00 00000</t>
  </si>
  <si>
    <t>Закупка товаров, работ и услуг для муниципальных нужд</t>
  </si>
  <si>
    <t>Иные закупки товаров, работ и услуг для муниципальных нужд</t>
  </si>
  <si>
    <t>Прочая закупка товаров, работ и услуг для муниципальных нужд</t>
  </si>
  <si>
    <t>Создание условий для занятий физической культурой и спортом</t>
  </si>
  <si>
    <t>Составление списков кандитатов в присяжные заседатели федеральных судов  общей юрисдикции в Республике Тыва на 2018 год</t>
  </si>
  <si>
    <t>МП " Создание благоприятных условий для ведения бизнеса в Тес-Хемском кожууне на 2017-2019 гг."</t>
  </si>
  <si>
    <t>07 1 07 07701</t>
  </si>
  <si>
    <t>08 1 01 76020</t>
  </si>
  <si>
    <t>08 2 01 76020</t>
  </si>
  <si>
    <t>08 3 05 37500</t>
  </si>
  <si>
    <t>08 4 06 75040</t>
  </si>
  <si>
    <t>09 2 05 37500</t>
  </si>
  <si>
    <t>10 1 07 07700</t>
  </si>
  <si>
    <t xml:space="preserve"> </t>
  </si>
  <si>
    <t>2 02 35118 05 0000 151</t>
  </si>
  <si>
    <t xml:space="preserve">Судебная система </t>
  </si>
  <si>
    <t>92 0 00 51200</t>
  </si>
  <si>
    <t>Тес-Хемского кожууна Республики Тыва</t>
  </si>
  <si>
    <t xml:space="preserve">РАСПРЕДЕЛЕНИЕ БЮДЖЕТНЫХ АССИГНОВАНИЙ </t>
  </si>
  <si>
    <t xml:space="preserve">НА РЕАЛИЗАЦИЮ МУНИЦИПАЛЬНЫХ ПРОГРАММ НА 2018 ГОД </t>
  </si>
  <si>
    <t>Приложение № 4</t>
  </si>
  <si>
    <t xml:space="preserve">к  Решению Хурала представителей                            </t>
  </si>
  <si>
    <t>Приложение № 10</t>
  </si>
  <si>
    <t xml:space="preserve">к   Решению Хурала представителей                            </t>
  </si>
  <si>
    <t>Приложение № 12</t>
  </si>
  <si>
    <t>РАСПРЕДЕЛЕНИЕ БЮДЖЕТНЫХ АССИГНОВАНИЙ ПО РАЗДЕЛАМ, ПОДРАЗДЕЛАМ, ЦЕЛЕВЫМ СТАТЬЯМ И ГРУППАМ ВИДОВ РАСХОДОВ КЛАССИФИКАЦИИ РАСХОДОВ БЮДЖЕТА МУНИЦИПАЛЬНОГО РАЙОНА "ТЕС-ХЕМСКИЙ КОЖУУН РЕСПУБЛИКИ ТЫВА" НА 2018 год</t>
  </si>
  <si>
    <t>БЮДЖЕТА МУНИЦИПАЛЬНОГО РАЙОНА "ТЕС-ХЕМСКИЙ КОЖУУН РЕСПУБЛИКИ ТЫВА" НА 2018 ГОД</t>
  </si>
  <si>
    <t>1 05 04000 02 0000 110</t>
  </si>
  <si>
    <t>1 05 04020 02 1000 110</t>
  </si>
  <si>
    <t xml:space="preserve">1 01 02010 01 1000 110 </t>
  </si>
  <si>
    <t>1 06 02010 02 0000 110</t>
  </si>
  <si>
    <t>1 08 03000 00 0000 000</t>
  </si>
  <si>
    <t>1 12 01010 01 6000 120</t>
  </si>
  <si>
    <t>2 02 15000 00 0000 151</t>
  </si>
  <si>
    <t>2 02 15001 05 0000 151</t>
  </si>
  <si>
    <t>2 02 15002 05 0000 151</t>
  </si>
  <si>
    <t>2 02 29999 05 0000 151</t>
  </si>
  <si>
    <t>2 02 30000 00 0000 151</t>
  </si>
  <si>
    <t>2 02 30022 05 0000 151</t>
  </si>
  <si>
    <t>2 02 30024 05 0000 151</t>
  </si>
  <si>
    <t>2 02 35380 05 0000 151</t>
  </si>
  <si>
    <t>2 02 20000 00 0000 151</t>
  </si>
  <si>
    <t>2 02 35250 05 0000 151</t>
  </si>
  <si>
    <t>Бюджет</t>
  </si>
  <si>
    <t>изм ( +,-)</t>
  </si>
  <si>
    <t>изм.(+,-)</t>
  </si>
  <si>
    <t>Субвенции на компенсацию расходов на оплату жилых помещений, отопления и освящения педагогическим работникам, проживающими и работающим в сельской местности</t>
  </si>
  <si>
    <t>2 02 35573 05 0000 151</t>
  </si>
  <si>
    <t>Субвенции на выплату ежемесячных пособий на первого ребенка, рожденного с 1 января 2018, в соответствии с Федеральным Законом от 28.12.2017 № 418 ФЗ " О ежемесячных выплатах семьям, имеющим детей" на 2018 год</t>
  </si>
  <si>
    <t>Субсидии на проведение комплексных кадастровых работ в рамках федеральной целевой программы " Развитие единой государственной системы регистрации прав и кадастрового учета недвижимости (2014-2020 годы) на 2018 год</t>
  </si>
  <si>
    <t>Субсидии на поддержку отрасли культуры на 2018 год</t>
  </si>
  <si>
    <t xml:space="preserve">Субсидии на капитальный ремонт и ремонт автомобильных дорог общего пользования населенных пунктов за счет средств Дорожного фонда республики Тыва на 2018 год </t>
  </si>
  <si>
    <t>Субсидии на строительство и реконструкцию локальных систем водоснабжения на 2018 год</t>
  </si>
  <si>
    <t>07 1 04 55730</t>
  </si>
  <si>
    <t>02 1 02L 5110</t>
  </si>
  <si>
    <t>Проведение комплексных кадастровых работ в рамках федеральной целевой программы " Развитие единой государственной системы регистрации прав и кадастрового учета недвижимости (2014-2020 годы0</t>
  </si>
  <si>
    <t>Культура и искусство</t>
  </si>
  <si>
    <t xml:space="preserve">Ежемесячное пособие на первого ребенка, рожденного с 1 января 2018, в соответствии с Федеральным Законом от 28.12.2017 № 418-ФЗ " О ежемесячных выплатах семьям, имеющим детей" на 2018 год </t>
  </si>
  <si>
    <t>Членский взнос на ОСМО</t>
  </si>
  <si>
    <t>Иные межбюджетные ассигнования</t>
  </si>
  <si>
    <t>Уплата иных платежей</t>
  </si>
  <si>
    <t>867 00 0119</t>
  </si>
  <si>
    <t>2 02 25097 05 0000 151</t>
  </si>
  <si>
    <t>2 02 35120 05 0000 151</t>
  </si>
  <si>
    <t>2 02 40014 05 0000 151</t>
  </si>
  <si>
    <t>Субсидии на поддержку культуры</t>
  </si>
  <si>
    <t>091 02 55190</t>
  </si>
  <si>
    <t>Субсидии на реализацию мероприятий по обеспечению жильем молодых семей на 2018 год</t>
  </si>
  <si>
    <t>2 02 25519 05 0000 151</t>
  </si>
  <si>
    <t>202 20051 05 0000 151</t>
  </si>
  <si>
    <t>202 25497 05 0000 151</t>
  </si>
  <si>
    <t>Созддание условий для развития туризма</t>
  </si>
  <si>
    <t>Создание условий для развития туризма</t>
  </si>
  <si>
    <t>уточненный план</t>
  </si>
  <si>
    <t>исполнено</t>
  </si>
  <si>
    <t>% исп.</t>
  </si>
  <si>
    <t>Уточненный план</t>
  </si>
  <si>
    <t>Исполнение</t>
  </si>
  <si>
    <t>Приложение  № 16</t>
  </si>
  <si>
    <t>к  Решению Хурала представителей</t>
  </si>
  <si>
    <t>Таблица 1</t>
  </si>
  <si>
    <t xml:space="preserve"> на 2018 год дотаций на выравнивание бюджетной обеспеченности бюджетам сельских поселений</t>
  </si>
  <si>
    <t xml:space="preserve">Наименование </t>
  </si>
  <si>
    <t>Исполнено</t>
  </si>
  <si>
    <t>Администрация сумона Чыргаланды</t>
  </si>
  <si>
    <t>Администрация сумона Берт-Даг</t>
  </si>
  <si>
    <t>Администрация сумона Кызыл-Чыраа</t>
  </si>
  <si>
    <t>Администрация сумона О-Шынаа</t>
  </si>
  <si>
    <t>Администрация сумона У-Шынаа</t>
  </si>
  <si>
    <t>Администрация сумона Шуурмак</t>
  </si>
  <si>
    <t>Итого</t>
  </si>
  <si>
    <t>Таблица 2</t>
  </si>
  <si>
    <t xml:space="preserve"> на 2018 год субвенций на осуществление первичного воинского учета на территориях, где отсутствуют военные комиссариаты</t>
  </si>
  <si>
    <t xml:space="preserve">"Об исполнении бюджета муниципального района </t>
  </si>
  <si>
    <t xml:space="preserve">"Тес-Хемский кожуун Республики Тыва" за 9 месяцев 2018 года" </t>
  </si>
  <si>
    <t>2 02 19999 05 0000 151</t>
  </si>
  <si>
    <t>Прочие дотации бюджетам муниципальных районов</t>
  </si>
  <si>
    <t>2 19 60010 05 0000 151</t>
  </si>
  <si>
    <t>Возврат прочих остатков субсидий, субвенций и иных межбюджетных трансфертов прошлых лет</t>
  </si>
  <si>
    <t xml:space="preserve">" Об исполнении бюджета муниципального района  </t>
  </si>
  <si>
    <t>"Тес-Хемский кожуун Республики Тыва" за 9 месяцев 2018 года "</t>
  </si>
  <si>
    <t>Субсидии юридическим лицам, индивидуальным предпринимателям, физическим лицам-производителям товаров, работ и услуг</t>
  </si>
  <si>
    <t>Субсидии на финансовое обеспечение затрат в связи с производством</t>
  </si>
  <si>
    <t>02 2 02L 5110</t>
  </si>
  <si>
    <t>04 5 02L 4970</t>
  </si>
  <si>
    <t>04 5 021 7200</t>
  </si>
  <si>
    <t>Капитальные вложения в объекты государственной (муниципальной) собственности</t>
  </si>
  <si>
    <t>Бюджетные инвестиции</t>
  </si>
  <si>
    <t>Субсидии на строительство и реконструкцию локальных систем водоснабжения</t>
  </si>
  <si>
    <t>06 2 04 75030</t>
  </si>
  <si>
    <t>08 2 02 L0970</t>
  </si>
  <si>
    <t>Грант Главы Республики Тыва</t>
  </si>
  <si>
    <t>941 05 00590</t>
  </si>
  <si>
    <t>091 02 L5190</t>
  </si>
  <si>
    <t>Субсидии бюджетным учреждениям на иные цели</t>
  </si>
  <si>
    <t xml:space="preserve">"Об исполнении бюджета муниципального района  </t>
  </si>
  <si>
    <t xml:space="preserve">                                    "Тес-Хемский кожуун Республики Тыва" за 9 месяцев 2018 года"</t>
  </si>
  <si>
    <t>"Тес-Хемский кожуун Республики Тыва"за 9 месяцев 2018 года"</t>
  </si>
  <si>
    <t xml:space="preserve">           " Об исполнении бюджета муниципального района </t>
  </si>
  <si>
    <t>МП " Обеспечение жильем молодых семей в Тес-Хемском кожууне на 2017-2019 годы"</t>
  </si>
  <si>
    <t>Управление образования Тес-Хемского кожууна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</si>
</sst>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_(* #,##0.00_);_(* \(#,##0.00\);_(* &quot;-&quot;??_);_(@_)"/>
    <numFmt numFmtId="167" formatCode="#,##0.0_ ;[Red]\-#,##0.0\ "/>
    <numFmt numFmtId="168" formatCode="#,##0.0"/>
    <numFmt numFmtId="169" formatCode="0.0%"/>
    <numFmt numFmtId="170" formatCode="&quot;Да&quot;;&quot;Да&quot;;&quot;Нет&quot;"/>
    <numFmt numFmtId="171" formatCode="_(* #,##0.0_);_(* \(#,##0.0\);_(* &quot;-&quot;??_);_(@_)"/>
    <numFmt numFmtId="172" formatCode="_-* #,##0_р_._-;\-* #,##0_р_._-;_-* &quot;-&quot;??_р_._-;_-@_-"/>
    <numFmt numFmtId="173" formatCode="_-* #,##0.0_р_._-;\-* #,##0.0_р_._-;_-* &quot;-&quot;??_р_._-;_-@_-"/>
    <numFmt numFmtId="174" formatCode="0.0"/>
  </numFmts>
  <fonts count="74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 Cyr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i/>
      <sz val="9"/>
      <color indexed="8"/>
      <name val="Times New Roman"/>
      <family val="1"/>
      <charset val="204"/>
    </font>
    <font>
      <b/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name val="Arial"/>
      <family val="2"/>
      <charset val="204"/>
    </font>
    <font>
      <i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i/>
      <sz val="11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7" borderId="1" applyNumberFormat="0" applyAlignment="0" applyProtection="0"/>
    <xf numFmtId="0" fontId="28" fillId="20" borderId="2" applyNumberFormat="0" applyAlignment="0" applyProtection="0"/>
    <xf numFmtId="0" fontId="29" fillId="20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21" borderId="7" applyNumberFormat="0" applyAlignment="0" applyProtection="0"/>
    <xf numFmtId="0" fontId="35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45" fillId="0" borderId="0"/>
    <xf numFmtId="0" fontId="63" fillId="0" borderId="0"/>
    <xf numFmtId="0" fontId="50" fillId="0" borderId="0"/>
    <xf numFmtId="0" fontId="6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1" fillId="4" borderId="0" applyNumberFormat="0" applyBorder="0" applyAlignment="0" applyProtection="0"/>
  </cellStyleXfs>
  <cellXfs count="293">
    <xf numFmtId="0" fontId="0" fillId="0" borderId="0" xfId="0"/>
    <xf numFmtId="0" fontId="4" fillId="0" borderId="0" xfId="41" applyFont="1" applyFill="1"/>
    <xf numFmtId="0" fontId="8" fillId="0" borderId="0" xfId="0" applyFont="1" applyFill="1" applyAlignment="1">
      <alignment horizontal="right"/>
    </xf>
    <xf numFmtId="0" fontId="3" fillId="0" borderId="10" xfId="45" applyFont="1" applyFill="1" applyBorder="1" applyAlignment="1">
      <alignment horizontal="center" vertical="center" wrapText="1"/>
    </xf>
    <xf numFmtId="0" fontId="4" fillId="0" borderId="0" xfId="45" applyFont="1" applyFill="1"/>
    <xf numFmtId="0" fontId="3" fillId="0" borderId="0" xfId="45" applyFont="1" applyFill="1"/>
    <xf numFmtId="0" fontId="4" fillId="0" borderId="0" xfId="45" applyFont="1" applyFill="1" applyAlignment="1">
      <alignment horizontal="right"/>
    </xf>
    <xf numFmtId="0" fontId="4" fillId="0" borderId="10" xfId="45" applyFont="1" applyFill="1" applyBorder="1" applyAlignment="1">
      <alignment horizontal="center" vertical="top" wrapText="1"/>
    </xf>
    <xf numFmtId="0" fontId="4" fillId="0" borderId="11" xfId="45" applyFont="1" applyFill="1" applyBorder="1" applyAlignment="1">
      <alignment horizontal="center"/>
    </xf>
    <xf numFmtId="0" fontId="4" fillId="0" borderId="10" xfId="45" applyFont="1" applyFill="1" applyBorder="1" applyAlignment="1">
      <alignment horizontal="center"/>
    </xf>
    <xf numFmtId="0" fontId="10" fillId="0" borderId="0" xfId="45" applyFont="1" applyFill="1"/>
    <xf numFmtId="0" fontId="11" fillId="0" borderId="0" xfId="45" applyFont="1" applyFill="1" applyBorder="1" applyAlignment="1">
      <alignment horizontal="center" vertical="top" wrapText="1"/>
    </xf>
    <xf numFmtId="0" fontId="3" fillId="0" borderId="0" xfId="45" applyFont="1" applyFill="1" applyAlignment="1">
      <alignment vertical="top" wrapText="1"/>
    </xf>
    <xf numFmtId="0" fontId="2" fillId="0" borderId="0" xfId="45" applyFont="1" applyFill="1" applyBorder="1" applyAlignment="1">
      <alignment horizontal="center" vertical="top" wrapText="1"/>
    </xf>
    <xf numFmtId="0" fontId="4" fillId="0" borderId="0" xfId="45" applyFont="1" applyFill="1" applyAlignment="1">
      <alignment vertical="top" wrapText="1"/>
    </xf>
    <xf numFmtId="0" fontId="12" fillId="0" borderId="0" xfId="45" applyFont="1" applyFill="1" applyBorder="1" applyAlignment="1">
      <alignment vertical="top" wrapText="1"/>
    </xf>
    <xf numFmtId="3" fontId="11" fillId="0" borderId="0" xfId="45" applyNumberFormat="1" applyFont="1" applyFill="1" applyBorder="1" applyAlignment="1">
      <alignment horizontal="center" vertical="top" wrapText="1"/>
    </xf>
    <xf numFmtId="0" fontId="6" fillId="0" borderId="0" xfId="45" applyFont="1" applyFill="1" applyBorder="1" applyAlignment="1">
      <alignment vertical="top" wrapText="1"/>
    </xf>
    <xf numFmtId="0" fontId="6" fillId="0" borderId="0" xfId="45" applyFont="1" applyFill="1" applyBorder="1" applyAlignment="1">
      <alignment horizontal="justify" vertical="top" wrapText="1"/>
    </xf>
    <xf numFmtId="0" fontId="4" fillId="0" borderId="0" xfId="40" applyFont="1" applyFill="1" applyBorder="1" applyAlignment="1">
      <alignment vertical="top" wrapText="1"/>
    </xf>
    <xf numFmtId="0" fontId="16" fillId="0" borderId="0" xfId="40" applyFont="1" applyFill="1" applyBorder="1" applyAlignment="1">
      <alignment vertical="top" wrapText="1"/>
    </xf>
    <xf numFmtId="0" fontId="3" fillId="0" borderId="0" xfId="45" applyFont="1" applyFill="1" applyBorder="1" applyAlignment="1">
      <alignment horizontal="center" vertical="top" wrapText="1"/>
    </xf>
    <xf numFmtId="0" fontId="4" fillId="0" borderId="0" xfId="45" applyFont="1" applyFill="1" applyAlignment="1">
      <alignment horizontal="justify"/>
    </xf>
    <xf numFmtId="0" fontId="5" fillId="0" borderId="0" xfId="44"/>
    <xf numFmtId="0" fontId="7" fillId="0" borderId="0" xfId="44" applyFont="1" applyAlignment="1">
      <alignment horizontal="right"/>
    </xf>
    <xf numFmtId="0" fontId="3" fillId="0" borderId="12" xfId="45" applyFont="1" applyFill="1" applyBorder="1" applyAlignment="1">
      <alignment horizontal="center" vertical="center" wrapText="1"/>
    </xf>
    <xf numFmtId="0" fontId="20" fillId="0" borderId="13" xfId="44" applyFont="1" applyBorder="1" applyAlignment="1">
      <alignment horizontal="left" vertical="center" wrapText="1"/>
    </xf>
    <xf numFmtId="0" fontId="4" fillId="0" borderId="14" xfId="44" applyFont="1" applyBorder="1" applyAlignment="1">
      <alignment horizontal="center" vertical="center"/>
    </xf>
    <xf numFmtId="0" fontId="8" fillId="0" borderId="13" xfId="44" applyFont="1" applyFill="1" applyBorder="1" applyAlignment="1">
      <alignment vertical="center" wrapText="1"/>
    </xf>
    <xf numFmtId="0" fontId="22" fillId="0" borderId="0" xfId="44" applyFont="1"/>
    <xf numFmtId="0" fontId="8" fillId="0" borderId="13" xfId="44" applyFont="1" applyBorder="1" applyAlignment="1">
      <alignment horizontal="justify"/>
    </xf>
    <xf numFmtId="49" fontId="9" fillId="0" borderId="15" xfId="44" applyNumberFormat="1" applyFont="1" applyBorder="1" applyAlignment="1">
      <alignment horizontal="center" vertical="top"/>
    </xf>
    <xf numFmtId="0" fontId="19" fillId="0" borderId="16" xfId="44" applyFont="1" applyBorder="1" applyAlignment="1">
      <alignment horizontal="center" vertical="top" wrapText="1"/>
    </xf>
    <xf numFmtId="0" fontId="23" fillId="0" borderId="0" xfId="44" applyFont="1" applyBorder="1" applyAlignment="1">
      <alignment vertical="top"/>
    </xf>
    <xf numFmtId="0" fontId="23" fillId="0" borderId="0" xfId="44" applyFont="1" applyBorder="1" applyAlignment="1">
      <alignment horizontal="justify" vertical="top" wrapText="1"/>
    </xf>
    <xf numFmtId="0" fontId="5" fillId="0" borderId="0" xfId="44" applyBorder="1"/>
    <xf numFmtId="0" fontId="5" fillId="0" borderId="0" xfId="44" applyFont="1" applyBorder="1" applyAlignment="1">
      <alignment horizontal="right"/>
    </xf>
    <xf numFmtId="0" fontId="5" fillId="0" borderId="0" xfId="44" applyFont="1" applyAlignment="1">
      <alignment horizontal="right"/>
    </xf>
    <xf numFmtId="0" fontId="4" fillId="0" borderId="14" xfId="44" applyFont="1" applyFill="1" applyBorder="1" applyAlignment="1">
      <alignment horizontal="center" vertical="center"/>
    </xf>
    <xf numFmtId="0" fontId="21" fillId="0" borderId="13" xfId="44" applyFont="1" applyBorder="1" applyAlignment="1">
      <alignment horizontal="left" vertical="center" wrapText="1"/>
    </xf>
    <xf numFmtId="0" fontId="18" fillId="0" borderId="0" xfId="44" applyFont="1" applyAlignment="1">
      <alignment horizontal="center" wrapText="1"/>
    </xf>
    <xf numFmtId="168" fontId="4" fillId="0" borderId="17" xfId="44" applyNumberFormat="1" applyFont="1" applyFill="1" applyBorder="1" applyAlignment="1">
      <alignment horizontal="center" vertical="center"/>
    </xf>
    <xf numFmtId="168" fontId="3" fillId="0" borderId="17" xfId="44" applyNumberFormat="1" applyFont="1" applyBorder="1" applyAlignment="1">
      <alignment horizontal="center" vertical="center"/>
    </xf>
    <xf numFmtId="168" fontId="4" fillId="0" borderId="17" xfId="44" applyNumberFormat="1" applyFont="1" applyBorder="1" applyAlignment="1">
      <alignment horizontal="center" vertical="center"/>
    </xf>
    <xf numFmtId="168" fontId="7" fillId="0" borderId="17" xfId="44" applyNumberFormat="1" applyFont="1" applyBorder="1" applyAlignment="1">
      <alignment horizontal="center" vertical="center"/>
    </xf>
    <xf numFmtId="168" fontId="42" fillId="0" borderId="18" xfId="44" applyNumberFormat="1" applyFont="1" applyBorder="1" applyAlignment="1">
      <alignment horizontal="center" vertical="center"/>
    </xf>
    <xf numFmtId="168" fontId="5" fillId="0" borderId="0" xfId="44" applyNumberFormat="1"/>
    <xf numFmtId="169" fontId="5" fillId="0" borderId="0" xfId="44" applyNumberFormat="1"/>
    <xf numFmtId="168" fontId="5" fillId="0" borderId="0" xfId="44" applyNumberFormat="1" applyFont="1" applyAlignment="1">
      <alignment horizontal="right"/>
    </xf>
    <xf numFmtId="0" fontId="4" fillId="0" borderId="0" xfId="45" applyFont="1" applyFill="1" applyBorder="1" applyAlignment="1">
      <alignment horizontal="justify" wrapText="1"/>
    </xf>
    <xf numFmtId="173" fontId="4" fillId="0" borderId="0" xfId="45" applyNumberFormat="1" applyFont="1" applyFill="1" applyAlignment="1">
      <alignment horizontal="right"/>
    </xf>
    <xf numFmtId="167" fontId="4" fillId="0" borderId="0" xfId="45" applyNumberFormat="1" applyFont="1" applyFill="1"/>
    <xf numFmtId="0" fontId="65" fillId="0" borderId="0" xfId="36" applyFont="1"/>
    <xf numFmtId="0" fontId="65" fillId="0" borderId="0" xfId="36" applyFont="1" applyAlignment="1">
      <alignment wrapText="1" shrinkToFit="1"/>
    </xf>
    <xf numFmtId="0" fontId="65" fillId="0" borderId="0" xfId="36" applyFont="1" applyFill="1"/>
    <xf numFmtId="0" fontId="12" fillId="0" borderId="19" xfId="36" applyNumberFormat="1" applyFont="1" applyFill="1" applyBorder="1" applyAlignment="1">
      <alignment horizontal="right" vertical="center" wrapText="1"/>
    </xf>
    <xf numFmtId="0" fontId="47" fillId="0" borderId="0" xfId="36" applyNumberFormat="1" applyFont="1" applyFill="1" applyBorder="1" applyAlignment="1">
      <alignment horizontal="left" vertical="center" wrapText="1" shrinkToFit="1"/>
    </xf>
    <xf numFmtId="168" fontId="47" fillId="0" borderId="0" xfId="36" applyNumberFormat="1" applyFont="1" applyFill="1" applyBorder="1" applyAlignment="1">
      <alignment horizontal="right" vertical="center" wrapText="1"/>
    </xf>
    <xf numFmtId="0" fontId="66" fillId="0" borderId="0" xfId="36" applyFont="1" applyFill="1"/>
    <xf numFmtId="168" fontId="12" fillId="0" borderId="0" xfId="36" applyNumberFormat="1" applyFont="1" applyFill="1" applyBorder="1" applyAlignment="1">
      <alignment horizontal="right" vertical="center" wrapText="1"/>
    </xf>
    <xf numFmtId="0" fontId="12" fillId="0" borderId="0" xfId="36" applyNumberFormat="1" applyFont="1" applyFill="1" applyBorder="1" applyAlignment="1">
      <alignment horizontal="left" vertical="center" wrapText="1" shrinkToFit="1"/>
    </xf>
    <xf numFmtId="0" fontId="12" fillId="0" borderId="0" xfId="36" applyNumberFormat="1" applyFont="1" applyFill="1" applyBorder="1" applyAlignment="1">
      <alignment horizontal="center" vertical="center" wrapText="1"/>
    </xf>
    <xf numFmtId="0" fontId="4" fillId="0" borderId="0" xfId="36" applyFont="1" applyFill="1" applyAlignment="1">
      <alignment horizontal="center"/>
    </xf>
    <xf numFmtId="0" fontId="4" fillId="0" borderId="0" xfId="36" applyFont="1" applyFill="1" applyAlignment="1"/>
    <xf numFmtId="172" fontId="3" fillId="0" borderId="0" xfId="55" applyNumberFormat="1" applyFont="1" applyFill="1" applyBorder="1" applyAlignment="1">
      <alignment horizontal="center" vertical="center" wrapText="1"/>
    </xf>
    <xf numFmtId="172" fontId="4" fillId="0" borderId="0" xfId="55" applyNumberFormat="1" applyFont="1" applyFill="1" applyBorder="1" applyAlignment="1">
      <alignment horizontal="center" vertical="center" wrapText="1"/>
    </xf>
    <xf numFmtId="172" fontId="12" fillId="0" borderId="0" xfId="55" applyNumberFormat="1" applyFont="1" applyFill="1" applyBorder="1" applyAlignment="1">
      <alignment horizontal="center" vertical="center" wrapText="1"/>
    </xf>
    <xf numFmtId="172" fontId="6" fillId="0" borderId="0" xfId="55" applyNumberFormat="1" applyFont="1" applyFill="1" applyBorder="1" applyAlignment="1">
      <alignment horizontal="center" vertical="center" wrapText="1"/>
    </xf>
    <xf numFmtId="0" fontId="13" fillId="0" borderId="0" xfId="36" applyFont="1" applyFill="1" applyAlignment="1">
      <alignment horizontal="center" vertical="top" wrapText="1"/>
    </xf>
    <xf numFmtId="0" fontId="12" fillId="0" borderId="0" xfId="36" applyFont="1" applyFill="1" applyAlignment="1">
      <alignment vertical="top" wrapText="1"/>
    </xf>
    <xf numFmtId="0" fontId="6" fillId="0" borderId="0" xfId="36" applyFont="1" applyFill="1" applyAlignment="1">
      <alignment horizontal="justify" vertical="top" wrapText="1"/>
    </xf>
    <xf numFmtId="167" fontId="3" fillId="0" borderId="0" xfId="36" applyNumberFormat="1" applyFont="1" applyFill="1" applyAlignment="1">
      <alignment horizontal="right" vertical="center"/>
    </xf>
    <xf numFmtId="0" fontId="3" fillId="0" borderId="0" xfId="36" applyFont="1" applyFill="1"/>
    <xf numFmtId="167" fontId="4" fillId="0" borderId="0" xfId="36" applyNumberFormat="1" applyFont="1" applyFill="1" applyAlignment="1">
      <alignment horizontal="right" vertical="center"/>
    </xf>
    <xf numFmtId="167" fontId="4" fillId="0" borderId="0" xfId="36" applyNumberFormat="1" applyFont="1" applyFill="1"/>
    <xf numFmtId="0" fontId="4" fillId="0" borderId="0" xfId="36" applyFont="1" applyFill="1"/>
    <xf numFmtId="0" fontId="15" fillId="0" borderId="0" xfId="36" applyFont="1" applyFill="1" applyAlignment="1">
      <alignment vertical="top" wrapText="1"/>
    </xf>
    <xf numFmtId="167" fontId="16" fillId="0" borderId="0" xfId="36" applyNumberFormat="1" applyFont="1" applyFill="1" applyAlignment="1">
      <alignment horizontal="right" vertical="center"/>
    </xf>
    <xf numFmtId="0" fontId="16" fillId="0" borderId="0" xfId="36" applyFont="1" applyFill="1"/>
    <xf numFmtId="0" fontId="24" fillId="0" borderId="0" xfId="36" applyFont="1" applyAlignment="1">
      <alignment horizontal="center" vertical="top" wrapText="1"/>
    </xf>
    <xf numFmtId="0" fontId="24" fillId="0" borderId="0" xfId="36" applyFont="1" applyAlignment="1">
      <alignment horizontal="justify" vertical="top" wrapText="1"/>
    </xf>
    <xf numFmtId="0" fontId="12" fillId="0" borderId="0" xfId="36" applyFont="1" applyFill="1" applyAlignment="1">
      <alignment vertical="center" wrapText="1"/>
    </xf>
    <xf numFmtId="0" fontId="15" fillId="0" borderId="0" xfId="36" applyFont="1" applyFill="1" applyAlignment="1">
      <alignment vertical="center" wrapText="1"/>
    </xf>
    <xf numFmtId="0" fontId="24" fillId="0" borderId="0" xfId="36" applyFont="1" applyAlignment="1">
      <alignment horizontal="justify" vertical="top"/>
    </xf>
    <xf numFmtId="0" fontId="4" fillId="0" borderId="0" xfId="36" applyFont="1" applyAlignment="1">
      <alignment vertical="top" wrapText="1"/>
    </xf>
    <xf numFmtId="0" fontId="24" fillId="0" borderId="0" xfId="36" applyFont="1"/>
    <xf numFmtId="0" fontId="46" fillId="0" borderId="0" xfId="36" applyFont="1"/>
    <xf numFmtId="173" fontId="3" fillId="0" borderId="0" xfId="55" applyNumberFormat="1" applyFont="1" applyFill="1" applyBorder="1" applyAlignment="1">
      <alignment horizontal="center" vertical="center" wrapText="1"/>
    </xf>
    <xf numFmtId="0" fontId="12" fillId="0" borderId="12" xfId="36" applyNumberFormat="1" applyFont="1" applyFill="1" applyBorder="1" applyAlignment="1">
      <alignment horizontal="center" vertical="center" wrapText="1" shrinkToFit="1"/>
    </xf>
    <xf numFmtId="0" fontId="12" fillId="0" borderId="12" xfId="36" applyNumberFormat="1" applyFont="1" applyFill="1" applyBorder="1" applyAlignment="1">
      <alignment horizontal="center" vertical="center" wrapText="1"/>
    </xf>
    <xf numFmtId="168" fontId="12" fillId="24" borderId="0" xfId="0" applyNumberFormat="1" applyFont="1" applyFill="1" applyBorder="1" applyAlignment="1">
      <alignment horizontal="left" vertical="center" wrapText="1"/>
    </xf>
    <xf numFmtId="0" fontId="15" fillId="24" borderId="0" xfId="36" applyNumberFormat="1" applyFont="1" applyFill="1" applyBorder="1" applyAlignment="1">
      <alignment horizontal="center" vertical="center" wrapText="1"/>
    </xf>
    <xf numFmtId="168" fontId="12" fillId="24" borderId="0" xfId="0" applyNumberFormat="1" applyFont="1" applyFill="1" applyBorder="1" applyAlignment="1">
      <alignment horizontal="right" vertical="center" wrapText="1"/>
    </xf>
    <xf numFmtId="168" fontId="4" fillId="24" borderId="0" xfId="0" applyNumberFormat="1" applyFont="1" applyFill="1" applyBorder="1" applyAlignment="1">
      <alignment horizontal="right" vertical="center" wrapText="1"/>
    </xf>
    <xf numFmtId="0" fontId="45" fillId="0" borderId="0" xfId="0" applyFont="1"/>
    <xf numFmtId="0" fontId="12" fillId="0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21" fillId="0" borderId="13" xfId="44" applyFont="1" applyBorder="1" applyAlignment="1">
      <alignment vertical="top" wrapText="1"/>
    </xf>
    <xf numFmtId="0" fontId="52" fillId="0" borderId="0" xfId="0" applyNumberFormat="1" applyFont="1" applyFill="1" applyBorder="1" applyAlignment="1">
      <alignment horizontal="left" vertical="center" wrapText="1"/>
    </xf>
    <xf numFmtId="168" fontId="52" fillId="0" borderId="0" xfId="0" applyNumberFormat="1" applyFont="1" applyFill="1" applyBorder="1" applyAlignment="1">
      <alignment horizontal="right" vertical="center" wrapText="1"/>
    </xf>
    <xf numFmtId="0" fontId="52" fillId="0" borderId="0" xfId="0" applyNumberFormat="1" applyFont="1" applyFill="1" applyBorder="1" applyAlignment="1">
      <alignment horizontal="center" vertical="center" wrapText="1"/>
    </xf>
    <xf numFmtId="168" fontId="48" fillId="0" borderId="0" xfId="0" applyNumberFormat="1" applyFont="1" applyFill="1" applyBorder="1" applyAlignment="1">
      <alignment horizontal="right" vertical="center" wrapText="1"/>
    </xf>
    <xf numFmtId="168" fontId="51" fillId="0" borderId="0" xfId="0" applyNumberFormat="1" applyFont="1" applyFill="1" applyBorder="1" applyAlignment="1">
      <alignment horizontal="right" vertical="center" wrapText="1"/>
    </xf>
    <xf numFmtId="168" fontId="53" fillId="0" borderId="0" xfId="0" applyNumberFormat="1" applyFont="1" applyFill="1" applyBorder="1" applyAlignment="1">
      <alignment horizontal="right" vertical="center" wrapText="1"/>
    </xf>
    <xf numFmtId="0" fontId="48" fillId="0" borderId="0" xfId="0" applyNumberFormat="1" applyFont="1" applyFill="1" applyBorder="1" applyAlignment="1">
      <alignment horizontal="left" vertical="center" wrapText="1"/>
    </xf>
    <xf numFmtId="0" fontId="48" fillId="0" borderId="0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1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Fill="1" applyAlignment="1"/>
    <xf numFmtId="0" fontId="11" fillId="0" borderId="0" xfId="43" applyFont="1" applyFill="1" applyAlignment="1">
      <alignment horizontal="center" vertical="center" wrapText="1"/>
    </xf>
    <xf numFmtId="0" fontId="11" fillId="0" borderId="0" xfId="43" applyFont="1" applyFill="1" applyAlignment="1">
      <alignment wrapText="1"/>
    </xf>
    <xf numFmtId="0" fontId="2" fillId="0" borderId="12" xfId="43" applyFont="1" applyFill="1" applyBorder="1" applyAlignment="1">
      <alignment horizontal="center" vertical="center" wrapText="1"/>
    </xf>
    <xf numFmtId="165" fontId="2" fillId="0" borderId="12" xfId="5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2" xfId="43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/>
    <xf numFmtId="0" fontId="11" fillId="0" borderId="12" xfId="0" applyFont="1" applyFill="1" applyBorder="1" applyAlignment="1">
      <alignment horizontal="center" vertical="center"/>
    </xf>
    <xf numFmtId="0" fontId="2" fillId="0" borderId="12" xfId="43" applyFont="1" applyFill="1" applyBorder="1" applyAlignment="1">
      <alignment horizontal="center" vertical="top" wrapText="1"/>
    </xf>
    <xf numFmtId="0" fontId="11" fillId="0" borderId="12" xfId="43" applyFont="1" applyFill="1" applyBorder="1" applyAlignment="1">
      <alignment vertical="top" wrapText="1"/>
    </xf>
    <xf numFmtId="0" fontId="11" fillId="0" borderId="12" xfId="43" applyFont="1" applyFill="1" applyBorder="1" applyAlignment="1">
      <alignment horizontal="center" vertical="top" wrapText="1"/>
    </xf>
    <xf numFmtId="168" fontId="11" fillId="0" borderId="12" xfId="43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/>
    <xf numFmtId="0" fontId="11" fillId="0" borderId="12" xfId="43" applyFont="1" applyFill="1" applyBorder="1" applyAlignment="1">
      <alignment horizontal="right" vertical="top" wrapText="1"/>
    </xf>
    <xf numFmtId="0" fontId="13" fillId="0" borderId="12" xfId="0" applyFont="1" applyFill="1" applyBorder="1" applyAlignment="1">
      <alignment vertical="center" wrapText="1"/>
    </xf>
    <xf numFmtId="171" fontId="2" fillId="0" borderId="12" xfId="51" applyNumberFormat="1" applyFont="1" applyFill="1" applyBorder="1" applyAlignment="1">
      <alignment vertical="center"/>
    </xf>
    <xf numFmtId="0" fontId="2" fillId="0" borderId="12" xfId="43" applyFont="1" applyFill="1" applyBorder="1" applyAlignment="1">
      <alignment vertical="top" wrapText="1"/>
    </xf>
    <xf numFmtId="0" fontId="2" fillId="0" borderId="12" xfId="42" applyFont="1" applyFill="1" applyBorder="1" applyAlignment="1">
      <alignment vertical="center" wrapText="1"/>
    </xf>
    <xf numFmtId="171" fontId="2" fillId="0" borderId="12" xfId="51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49" fontId="11" fillId="0" borderId="12" xfId="43" applyNumberFormat="1" applyFont="1" applyFill="1" applyBorder="1" applyAlignment="1">
      <alignment horizontal="center" vertical="center" wrapText="1"/>
    </xf>
    <xf numFmtId="49" fontId="11" fillId="0" borderId="12" xfId="43" applyNumberFormat="1" applyFont="1" applyFill="1" applyBorder="1" applyAlignment="1">
      <alignment vertical="center" wrapText="1"/>
    </xf>
    <xf numFmtId="0" fontId="11" fillId="0" borderId="12" xfId="42" applyFont="1" applyFill="1" applyBorder="1" applyAlignment="1">
      <alignment vertical="center" wrapText="1"/>
    </xf>
    <xf numFmtId="171" fontId="11" fillId="0" borderId="12" xfId="51" applyNumberFormat="1" applyFont="1" applyFill="1" applyBorder="1" applyAlignment="1">
      <alignment vertical="center"/>
    </xf>
    <xf numFmtId="0" fontId="4" fillId="0" borderId="0" xfId="45" applyFont="1" applyFill="1" applyAlignment="1">
      <alignment horizontal="left" wrapText="1"/>
    </xf>
    <xf numFmtId="0" fontId="55" fillId="0" borderId="0" xfId="0" applyNumberFormat="1" applyFont="1" applyFill="1" applyBorder="1" applyAlignment="1">
      <alignment horizontal="left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168" fontId="55" fillId="0" borderId="0" xfId="0" applyNumberFormat="1" applyFont="1" applyFill="1" applyBorder="1" applyAlignment="1">
      <alignment horizontal="right" vertical="center" wrapText="1"/>
    </xf>
    <xf numFmtId="0" fontId="56" fillId="0" borderId="0" xfId="0" applyFont="1"/>
    <xf numFmtId="168" fontId="56" fillId="0" borderId="0" xfId="0" applyNumberFormat="1" applyFont="1"/>
    <xf numFmtId="0" fontId="57" fillId="0" borderId="0" xfId="0" applyFont="1"/>
    <xf numFmtId="0" fontId="58" fillId="0" borderId="0" xfId="0" applyFont="1" applyAlignment="1">
      <alignment horizontal="center" wrapText="1" shrinkToFit="1"/>
    </xf>
    <xf numFmtId="0" fontId="58" fillId="0" borderId="0" xfId="0" applyFont="1" applyAlignment="1">
      <alignment wrapText="1" shrinkToFit="1"/>
    </xf>
    <xf numFmtId="0" fontId="13" fillId="0" borderId="0" xfId="0" applyNumberFormat="1" applyFont="1" applyFill="1" applyBorder="1" applyAlignment="1">
      <alignment vertical="center" wrapText="1" shrinkToFit="1"/>
    </xf>
    <xf numFmtId="0" fontId="58" fillId="0" borderId="0" xfId="0" applyFont="1"/>
    <xf numFmtId="0" fontId="59" fillId="0" borderId="0" xfId="0" applyNumberFormat="1" applyFont="1" applyFill="1" applyBorder="1" applyAlignment="1">
      <alignment horizontal="left" vertical="center" wrapText="1" shrinkToFit="1"/>
    </xf>
    <xf numFmtId="0" fontId="48" fillId="0" borderId="0" xfId="0" applyFont="1"/>
    <xf numFmtId="49" fontId="48" fillId="0" borderId="0" xfId="0" applyNumberFormat="1" applyFont="1" applyFill="1" applyBorder="1" applyAlignment="1">
      <alignment horizontal="center" vertical="center" wrapText="1"/>
    </xf>
    <xf numFmtId="3" fontId="48" fillId="0" borderId="0" xfId="0" applyNumberFormat="1" applyFont="1" applyFill="1" applyBorder="1" applyAlignment="1">
      <alignment horizontal="center" vertical="center" wrapText="1"/>
    </xf>
    <xf numFmtId="0" fontId="51" fillId="0" borderId="0" xfId="0" applyNumberFormat="1" applyFont="1" applyFill="1" applyBorder="1" applyAlignment="1">
      <alignment vertical="center" wrapText="1" shrinkToFit="1"/>
    </xf>
    <xf numFmtId="0" fontId="48" fillId="0" borderId="0" xfId="0" applyNumberFormat="1" applyFont="1" applyFill="1" applyBorder="1" applyAlignment="1">
      <alignment vertical="top" wrapText="1" shrinkToFit="1"/>
    </xf>
    <xf numFmtId="0" fontId="60" fillId="0" borderId="0" xfId="0" applyNumberFormat="1" applyFont="1" applyFill="1" applyBorder="1" applyAlignment="1">
      <alignment horizontal="left" vertical="center" wrapText="1"/>
    </xf>
    <xf numFmtId="0" fontId="61" fillId="0" borderId="0" xfId="0" applyFont="1"/>
    <xf numFmtId="0" fontId="60" fillId="0" borderId="0" xfId="0" applyNumberFormat="1" applyFont="1" applyFill="1" applyBorder="1" applyAlignment="1">
      <alignment horizontal="center" vertical="center" wrapText="1"/>
    </xf>
    <xf numFmtId="168" fontId="60" fillId="0" borderId="0" xfId="0" applyNumberFormat="1" applyFont="1" applyFill="1" applyBorder="1" applyAlignment="1">
      <alignment horizontal="right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2" fillId="0" borderId="0" xfId="0" applyNumberFormat="1" applyFont="1" applyFill="1" applyBorder="1" applyAlignment="1">
      <alignment horizontal="center" vertical="center" wrapText="1"/>
    </xf>
    <xf numFmtId="0" fontId="52" fillId="25" borderId="0" xfId="0" applyNumberFormat="1" applyFont="1" applyFill="1" applyBorder="1" applyAlignment="1">
      <alignment horizontal="left" vertical="center" wrapText="1"/>
    </xf>
    <xf numFmtId="0" fontId="52" fillId="25" borderId="0" xfId="0" applyNumberFormat="1" applyFont="1" applyFill="1" applyBorder="1" applyAlignment="1">
      <alignment horizontal="center" vertical="center" wrapText="1"/>
    </xf>
    <xf numFmtId="168" fontId="52" fillId="25" borderId="0" xfId="0" applyNumberFormat="1" applyFont="1" applyFill="1" applyBorder="1" applyAlignment="1">
      <alignment horizontal="right" vertical="center" wrapText="1"/>
    </xf>
    <xf numFmtId="0" fontId="60" fillId="25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0" fillId="0" borderId="0" xfId="0" applyFill="1"/>
    <xf numFmtId="0" fontId="4" fillId="0" borderId="20" xfId="45" applyFont="1" applyFill="1" applyBorder="1" applyAlignment="1">
      <alignment horizontal="center"/>
    </xf>
    <xf numFmtId="0" fontId="4" fillId="0" borderId="21" xfId="45" applyFont="1" applyFill="1" applyBorder="1" applyAlignment="1">
      <alignment horizontal="center"/>
    </xf>
    <xf numFmtId="0" fontId="48" fillId="25" borderId="0" xfId="0" applyNumberFormat="1" applyFont="1" applyFill="1" applyBorder="1" applyAlignment="1">
      <alignment horizontal="center" vertical="center" wrapText="1"/>
    </xf>
    <xf numFmtId="0" fontId="62" fillId="0" borderId="0" xfId="0" applyNumberFormat="1" applyFont="1" applyFill="1" applyBorder="1" applyAlignment="1">
      <alignment horizontal="left" vertical="center" wrapText="1"/>
    </xf>
    <xf numFmtId="49" fontId="62" fillId="0" borderId="0" xfId="0" applyNumberFormat="1" applyFont="1" applyFill="1" applyBorder="1" applyAlignment="1">
      <alignment horizontal="center" vertical="center" wrapText="1"/>
    </xf>
    <xf numFmtId="168" fontId="62" fillId="0" borderId="0" xfId="0" applyNumberFormat="1" applyFont="1" applyFill="1" applyBorder="1" applyAlignment="1">
      <alignment horizontal="right" vertical="center" wrapText="1"/>
    </xf>
    <xf numFmtId="0" fontId="24" fillId="0" borderId="0" xfId="36" applyFont="1" applyFill="1" applyAlignment="1">
      <alignment horizontal="center" vertical="top"/>
    </xf>
    <xf numFmtId="0" fontId="24" fillId="0" borderId="0" xfId="36" applyFont="1" applyFill="1"/>
    <xf numFmtId="2" fontId="24" fillId="0" borderId="0" xfId="36" applyNumberFormat="1" applyFont="1" applyFill="1"/>
    <xf numFmtId="0" fontId="2" fillId="0" borderId="0" xfId="45" applyFont="1" applyFill="1" applyBorder="1" applyAlignment="1">
      <alignment horizontal="center" vertical="center" wrapText="1"/>
    </xf>
    <xf numFmtId="0" fontId="14" fillId="0" borderId="0" xfId="45" applyFont="1" applyFill="1" applyBorder="1" applyAlignment="1">
      <alignment horizontal="center" vertical="center" wrapText="1"/>
    </xf>
    <xf numFmtId="0" fontId="11" fillId="0" borderId="0" xfId="45" applyFont="1" applyFill="1" applyBorder="1" applyAlignment="1">
      <alignment horizontal="center" vertical="center" wrapText="1"/>
    </xf>
    <xf numFmtId="0" fontId="13" fillId="0" borderId="0" xfId="36" applyFont="1" applyFill="1" applyAlignment="1">
      <alignment horizontal="center" vertical="center" wrapText="1"/>
    </xf>
    <xf numFmtId="0" fontId="49" fillId="0" borderId="0" xfId="36" applyFont="1" applyFill="1" applyAlignment="1">
      <alignment horizontal="center" vertical="center" wrapText="1"/>
    </xf>
    <xf numFmtId="49" fontId="52" fillId="25" borderId="0" xfId="0" applyNumberFormat="1" applyFont="1" applyFill="1" applyBorder="1" applyAlignment="1">
      <alignment horizontal="center" vertical="center" wrapText="1"/>
    </xf>
    <xf numFmtId="0" fontId="59" fillId="0" borderId="0" xfId="0" applyNumberFormat="1" applyFont="1" applyFill="1" applyBorder="1" applyAlignment="1">
      <alignment horizontal="left" vertical="center" wrapText="1"/>
    </xf>
    <xf numFmtId="0" fontId="67" fillId="0" borderId="0" xfId="44" applyFont="1"/>
    <xf numFmtId="0" fontId="68" fillId="0" borderId="0" xfId="0" applyFont="1" applyFill="1" applyAlignment="1">
      <alignment horizontal="right"/>
    </xf>
    <xf numFmtId="0" fontId="68" fillId="0" borderId="0" xfId="0" applyFont="1" applyAlignment="1">
      <alignment horizontal="right"/>
    </xf>
    <xf numFmtId="0" fontId="69" fillId="0" borderId="0" xfId="0" applyFont="1"/>
    <xf numFmtId="0" fontId="69" fillId="0" borderId="0" xfId="0" applyFont="1" applyAlignment="1">
      <alignment horizontal="right"/>
    </xf>
    <xf numFmtId="0" fontId="58" fillId="0" borderId="0" xfId="0" applyNumberFormat="1" applyFont="1" applyFill="1" applyBorder="1" applyAlignment="1">
      <alignment horizontal="right" vertical="center" wrapText="1" shrinkToFit="1"/>
    </xf>
    <xf numFmtId="173" fontId="4" fillId="0" borderId="0" xfId="55" applyNumberFormat="1" applyFont="1" applyFill="1" applyBorder="1" applyAlignment="1">
      <alignment horizontal="center" vertical="center" wrapText="1"/>
    </xf>
    <xf numFmtId="173" fontId="6" fillId="0" borderId="0" xfId="55" applyNumberFormat="1" applyFont="1" applyFill="1" applyBorder="1" applyAlignment="1">
      <alignment horizontal="center" vertical="center" wrapText="1"/>
    </xf>
    <xf numFmtId="173" fontId="12" fillId="0" borderId="0" xfId="55" applyNumberFormat="1" applyFont="1" applyFill="1" applyBorder="1" applyAlignment="1">
      <alignment horizontal="center" vertical="center" wrapText="1"/>
    </xf>
    <xf numFmtId="173" fontId="4" fillId="0" borderId="0" xfId="36" applyNumberFormat="1" applyFont="1" applyFill="1" applyAlignment="1">
      <alignment horizontal="right" vertical="center"/>
    </xf>
    <xf numFmtId="173" fontId="16" fillId="0" borderId="0" xfId="36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0" fontId="8" fillId="0" borderId="0" xfId="44" applyFont="1"/>
    <xf numFmtId="0" fontId="8" fillId="0" borderId="0" xfId="0" applyFont="1"/>
    <xf numFmtId="0" fontId="2" fillId="0" borderId="0" xfId="0" applyFont="1" applyFill="1" applyAlignment="1">
      <alignment horizontal="right"/>
    </xf>
    <xf numFmtId="0" fontId="18" fillId="0" borderId="0" xfId="0" applyFont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/>
    </xf>
    <xf numFmtId="0" fontId="4" fillId="0" borderId="29" xfId="0" applyFont="1" applyBorder="1" applyAlignment="1"/>
    <xf numFmtId="168" fontId="4" fillId="0" borderId="26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68" fontId="4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0" borderId="0" xfId="0" applyFont="1" applyBorder="1" applyAlignment="1"/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3" fillId="0" borderId="31" xfId="0" applyFont="1" applyBorder="1" applyAlignment="1"/>
    <xf numFmtId="168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0" fontId="70" fillId="0" borderId="0" xfId="0" applyNumberFormat="1" applyFont="1" applyFill="1" applyBorder="1" applyAlignment="1">
      <alignment horizontal="left" vertical="center" wrapText="1"/>
    </xf>
    <xf numFmtId="0" fontId="71" fillId="0" borderId="0" xfId="0" applyFont="1"/>
    <xf numFmtId="49" fontId="52" fillId="0" borderId="0" xfId="0" applyNumberFormat="1" applyFont="1" applyFill="1" applyBorder="1" applyAlignment="1">
      <alignment horizontal="center" vertical="center" wrapText="1"/>
    </xf>
    <xf numFmtId="0" fontId="48" fillId="24" borderId="0" xfId="0" applyNumberFormat="1" applyFont="1" applyFill="1" applyBorder="1" applyAlignment="1">
      <alignment horizontal="left" vertical="center" wrapText="1"/>
    </xf>
    <xf numFmtId="0" fontId="48" fillId="24" borderId="0" xfId="0" applyNumberFormat="1" applyFont="1" applyFill="1" applyBorder="1" applyAlignment="1">
      <alignment horizontal="center" vertical="center" wrapText="1"/>
    </xf>
    <xf numFmtId="168" fontId="70" fillId="0" borderId="0" xfId="0" applyNumberFormat="1" applyFont="1" applyFill="1" applyBorder="1" applyAlignment="1">
      <alignment horizontal="right" vertical="center" wrapText="1"/>
    </xf>
    <xf numFmtId="168" fontId="48" fillId="24" borderId="0" xfId="0" applyNumberFormat="1" applyFont="1" applyFill="1" applyBorder="1" applyAlignment="1">
      <alignment horizontal="right" vertical="center" wrapText="1"/>
    </xf>
    <xf numFmtId="0" fontId="0" fillId="24" borderId="0" xfId="0" applyFill="1"/>
    <xf numFmtId="0" fontId="58" fillId="24" borderId="0" xfId="0" applyNumberFormat="1" applyFont="1" applyFill="1" applyBorder="1" applyAlignment="1">
      <alignment horizontal="right" vertical="center" wrapText="1" shrinkToFit="1"/>
    </xf>
    <xf numFmtId="0" fontId="68" fillId="24" borderId="0" xfId="0" applyFont="1" applyFill="1" applyAlignment="1">
      <alignment horizontal="right"/>
    </xf>
    <xf numFmtId="0" fontId="13" fillId="24" borderId="0" xfId="0" applyNumberFormat="1" applyFont="1" applyFill="1" applyBorder="1" applyAlignment="1">
      <alignment horizontal="right" vertical="center" wrapText="1" shrinkToFit="1"/>
    </xf>
    <xf numFmtId="0" fontId="2" fillId="24" borderId="0" xfId="0" applyFont="1" applyFill="1" applyAlignment="1">
      <alignment horizontal="right"/>
    </xf>
    <xf numFmtId="168" fontId="53" fillId="24" borderId="0" xfId="0" applyNumberFormat="1" applyFont="1" applyFill="1" applyBorder="1" applyAlignment="1">
      <alignment horizontal="right" vertical="center" wrapText="1"/>
    </xf>
    <xf numFmtId="168" fontId="52" fillId="24" borderId="0" xfId="0" applyNumberFormat="1" applyFont="1" applyFill="1" applyBorder="1" applyAlignment="1">
      <alignment horizontal="right" vertical="center" wrapText="1"/>
    </xf>
    <xf numFmtId="168" fontId="51" fillId="24" borderId="0" xfId="0" applyNumberFormat="1" applyFont="1" applyFill="1" applyBorder="1" applyAlignment="1">
      <alignment horizontal="right" vertical="center" wrapText="1"/>
    </xf>
    <xf numFmtId="168" fontId="60" fillId="24" borderId="0" xfId="0" applyNumberFormat="1" applyFont="1" applyFill="1" applyBorder="1" applyAlignment="1">
      <alignment horizontal="right"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58" fillId="0" borderId="0" xfId="0" applyNumberFormat="1" applyFont="1" applyFill="1" applyBorder="1" applyAlignment="1">
      <alignment vertical="center" wrapText="1" shrinkToFit="1"/>
    </xf>
    <xf numFmtId="174" fontId="52" fillId="25" borderId="0" xfId="0" applyNumberFormat="1" applyFont="1" applyFill="1" applyBorder="1" applyAlignment="1">
      <alignment horizontal="right" vertical="center" wrapText="1"/>
    </xf>
    <xf numFmtId="168" fontId="59" fillId="0" borderId="0" xfId="0" applyNumberFormat="1" applyFont="1"/>
    <xf numFmtId="0" fontId="18" fillId="0" borderId="0" xfId="44" applyFont="1" applyAlignment="1">
      <alignment horizontal="center" wrapText="1"/>
    </xf>
    <xf numFmtId="0" fontId="68" fillId="0" borderId="0" xfId="0" applyFont="1" applyFill="1" applyAlignment="1">
      <alignment horizontal="right"/>
    </xf>
    <xf numFmtId="0" fontId="3" fillId="0" borderId="0" xfId="45" applyFont="1" applyFill="1" applyAlignment="1">
      <alignment horizontal="center" wrapText="1"/>
    </xf>
    <xf numFmtId="0" fontId="51" fillId="0" borderId="22" xfId="0" applyNumberFormat="1" applyFont="1" applyFill="1" applyBorder="1" applyAlignment="1">
      <alignment horizontal="center" vertical="center" wrapText="1"/>
    </xf>
    <xf numFmtId="0" fontId="51" fillId="0" borderId="23" xfId="0" applyNumberFormat="1" applyFont="1" applyFill="1" applyBorder="1" applyAlignment="1">
      <alignment horizontal="center" vertical="center" wrapText="1"/>
    </xf>
    <xf numFmtId="0" fontId="48" fillId="24" borderId="22" xfId="0" applyNumberFormat="1" applyFont="1" applyFill="1" applyBorder="1" applyAlignment="1">
      <alignment horizontal="center" vertical="center" wrapText="1"/>
    </xf>
    <xf numFmtId="0" fontId="48" fillId="24" borderId="23" xfId="0" applyNumberFormat="1" applyFont="1" applyFill="1" applyBorder="1" applyAlignment="1">
      <alignment horizontal="center" vertical="center" wrapText="1"/>
    </xf>
    <xf numFmtId="0" fontId="58" fillId="0" borderId="0" xfId="0" applyNumberFormat="1" applyFont="1" applyFill="1" applyBorder="1" applyAlignment="1">
      <alignment horizontal="right" vertical="center" wrapText="1" shrinkToFit="1"/>
    </xf>
    <xf numFmtId="0" fontId="44" fillId="0" borderId="0" xfId="0" applyNumberFormat="1" applyFont="1" applyFill="1" applyBorder="1" applyAlignment="1">
      <alignment horizontal="center" vertical="center" wrapText="1"/>
    </xf>
    <xf numFmtId="0" fontId="48" fillId="0" borderId="22" xfId="0" applyNumberFormat="1" applyFont="1" applyFill="1" applyBorder="1" applyAlignment="1">
      <alignment horizontal="center" vertical="center" wrapText="1"/>
    </xf>
    <xf numFmtId="0" fontId="51" fillId="24" borderId="2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13" fillId="0" borderId="26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51" fillId="0" borderId="27" xfId="0" applyNumberFormat="1" applyFont="1" applyFill="1" applyBorder="1" applyAlignment="1">
      <alignment horizontal="center" vertical="center" wrapText="1"/>
    </xf>
    <xf numFmtId="0" fontId="51" fillId="0" borderId="28" xfId="0" applyNumberFormat="1" applyFont="1" applyFill="1" applyBorder="1" applyAlignment="1">
      <alignment horizontal="center" vertical="center" wrapText="1"/>
    </xf>
    <xf numFmtId="0" fontId="48" fillId="0" borderId="26" xfId="0" applyNumberFormat="1" applyFont="1" applyFill="1" applyBorder="1" applyAlignment="1">
      <alignment horizontal="center" vertical="center" wrapText="1"/>
    </xf>
    <xf numFmtId="0" fontId="48" fillId="0" borderId="16" xfId="0" applyNumberFormat="1" applyFont="1" applyFill="1" applyBorder="1" applyAlignment="1">
      <alignment horizontal="center" vertical="center" wrapText="1"/>
    </xf>
    <xf numFmtId="0" fontId="47" fillId="0" borderId="0" xfId="36" applyNumberFormat="1" applyFont="1" applyFill="1" applyBorder="1" applyAlignment="1">
      <alignment horizontal="center" vertical="center" wrapText="1"/>
    </xf>
    <xf numFmtId="0" fontId="12" fillId="0" borderId="0" xfId="36" applyNumberFormat="1" applyFont="1" applyFill="1" applyBorder="1" applyAlignment="1">
      <alignment horizontal="right" vertical="center" wrapText="1"/>
    </xf>
    <xf numFmtId="0" fontId="18" fillId="0" borderId="0" xfId="43" applyFont="1" applyFill="1" applyAlignment="1">
      <alignment horizontal="center" vertical="center" wrapText="1"/>
    </xf>
    <xf numFmtId="0" fontId="49" fillId="0" borderId="0" xfId="0" applyFont="1" applyAlignment="1">
      <alignment horizontal="center" wrapText="1" shrinkToFit="1"/>
    </xf>
    <xf numFmtId="0" fontId="49" fillId="0" borderId="0" xfId="0" applyNumberFormat="1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wrapText="1" shrinkToFit="1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8" fillId="0" borderId="24" xfId="0" applyNumberFormat="1" applyFont="1" applyFill="1" applyBorder="1" applyAlignment="1">
      <alignment horizontal="center" vertical="center" wrapText="1" shrinkToFit="1"/>
    </xf>
    <xf numFmtId="0" fontId="58" fillId="0" borderId="24" xfId="0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18" fillId="0" borderId="0" xfId="0" applyFont="1" applyAlignment="1">
      <alignment horizontal="center"/>
    </xf>
    <xf numFmtId="168" fontId="6" fillId="0" borderId="0" xfId="0" applyNumberFormat="1" applyFont="1" applyFill="1" applyBorder="1" applyAlignment="1">
      <alignment horizontal="right" vertical="center" wrapText="1"/>
    </xf>
    <xf numFmtId="168" fontId="6" fillId="26" borderId="0" xfId="0" applyNumberFormat="1" applyFont="1" applyFill="1" applyBorder="1" applyAlignment="1">
      <alignment horizontal="right" vertical="center" wrapText="1"/>
    </xf>
    <xf numFmtId="168" fontId="72" fillId="27" borderId="0" xfId="0" applyNumberFormat="1" applyFont="1" applyFill="1"/>
    <xf numFmtId="168" fontId="48" fillId="25" borderId="0" xfId="0" applyNumberFormat="1" applyFont="1" applyFill="1" applyBorder="1" applyAlignment="1">
      <alignment horizontal="right" vertical="center" wrapText="1"/>
    </xf>
    <xf numFmtId="168" fontId="52" fillId="26" borderId="0" xfId="0" applyNumberFormat="1" applyFont="1" applyFill="1" applyBorder="1" applyAlignment="1">
      <alignment horizontal="right" vertical="center" wrapText="1"/>
    </xf>
    <xf numFmtId="0" fontId="20" fillId="0" borderId="0" xfId="0" applyNumberFormat="1" applyFont="1" applyFill="1" applyBorder="1" applyAlignment="1">
      <alignment horizontal="left" vertical="center" wrapText="1"/>
    </xf>
    <xf numFmtId="0" fontId="54" fillId="0" borderId="0" xfId="0" applyFont="1"/>
    <xf numFmtId="0" fontId="6" fillId="26" borderId="0" xfId="0" applyNumberFormat="1" applyFont="1" applyFill="1" applyBorder="1" applyAlignment="1">
      <alignment horizontal="left" vertical="center" wrapText="1"/>
    </xf>
    <xf numFmtId="0" fontId="6" fillId="26" borderId="0" xfId="0" applyNumberFormat="1" applyFont="1" applyFill="1" applyBorder="1" applyAlignment="1">
      <alignment horizontal="center" vertical="center" wrapText="1"/>
    </xf>
    <xf numFmtId="0" fontId="48" fillId="27" borderId="0" xfId="0" applyNumberFormat="1" applyFont="1" applyFill="1" applyBorder="1" applyAlignment="1">
      <alignment horizontal="center" vertical="center" wrapText="1"/>
    </xf>
    <xf numFmtId="0" fontId="52" fillId="27" borderId="0" xfId="0" applyNumberFormat="1" applyFont="1" applyFill="1" applyBorder="1" applyAlignment="1">
      <alignment horizontal="center" vertical="center" wrapText="1"/>
    </xf>
    <xf numFmtId="0" fontId="56" fillId="27" borderId="0" xfId="0" applyFont="1" applyFill="1"/>
    <xf numFmtId="0" fontId="48" fillId="25" borderId="0" xfId="0" applyNumberFormat="1" applyFont="1" applyFill="1" applyBorder="1" applyAlignment="1">
      <alignment horizontal="left" vertical="center" wrapText="1"/>
    </xf>
    <xf numFmtId="0" fontId="73" fillId="0" borderId="0" xfId="0" applyNumberFormat="1" applyFont="1" applyFill="1" applyBorder="1" applyAlignment="1">
      <alignment horizontal="center" vertical="center" wrapText="1"/>
    </xf>
    <xf numFmtId="0" fontId="52" fillId="28" borderId="0" xfId="0" applyNumberFormat="1" applyFont="1" applyFill="1" applyBorder="1" applyAlignment="1">
      <alignment horizontal="center" vertical="center" wrapText="1"/>
    </xf>
    <xf numFmtId="0" fontId="3" fillId="26" borderId="0" xfId="0" applyNumberFormat="1" applyFont="1" applyFill="1" applyBorder="1" applyAlignment="1">
      <alignment horizontal="left" vertical="center" wrapText="1"/>
    </xf>
    <xf numFmtId="0" fontId="3" fillId="26" borderId="0" xfId="0" applyNumberFormat="1" applyFont="1" applyFill="1" applyBorder="1" applyAlignment="1">
      <alignment horizontal="center" vertical="center" wrapText="1"/>
    </xf>
    <xf numFmtId="0" fontId="52" fillId="26" borderId="0" xfId="0" applyNumberFormat="1" applyFont="1" applyFill="1" applyBorder="1" applyAlignment="1">
      <alignment horizontal="center" vertical="center" wrapText="1"/>
    </xf>
    <xf numFmtId="0" fontId="48" fillId="26" borderId="0" xfId="0" applyNumberFormat="1" applyFont="1" applyFill="1" applyBorder="1" applyAlignment="1">
      <alignment horizontal="center" vertical="center" wrapText="1"/>
    </xf>
    <xf numFmtId="0" fontId="12" fillId="26" borderId="0" xfId="0" applyNumberFormat="1" applyFont="1" applyFill="1" applyBorder="1" applyAlignment="1">
      <alignment horizontal="center" vertical="center" wrapText="1"/>
    </xf>
    <xf numFmtId="168" fontId="44" fillId="26" borderId="0" xfId="0" applyNumberFormat="1" applyFont="1" applyFill="1" applyBorder="1" applyAlignment="1">
      <alignment horizontal="right" vertical="center" wrapText="1"/>
    </xf>
    <xf numFmtId="168" fontId="52" fillId="27" borderId="0" xfId="0" applyNumberFormat="1" applyFont="1" applyFill="1" applyBorder="1" applyAlignment="1">
      <alignment horizontal="right" vertical="center" wrapText="1"/>
    </xf>
    <xf numFmtId="168" fontId="13" fillId="24" borderId="0" xfId="0" applyNumberFormat="1" applyFont="1" applyFill="1" applyBorder="1" applyAlignment="1">
      <alignment horizontal="right" vertical="center" wrapText="1"/>
    </xf>
    <xf numFmtId="168" fontId="48" fillId="26" borderId="0" xfId="0" applyNumberFormat="1" applyFont="1" applyFill="1" applyBorder="1" applyAlignment="1">
      <alignment horizontal="right" vertical="center" wrapText="1"/>
    </xf>
    <xf numFmtId="168" fontId="47" fillId="24" borderId="0" xfId="0" applyNumberFormat="1" applyFont="1" applyFill="1" applyBorder="1" applyAlignment="1">
      <alignment horizontal="right" vertical="center" wrapText="1"/>
    </xf>
  </cellXfs>
  <cellStyles count="5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3" xfId="38"/>
    <cellStyle name="Обычный 4" xfId="39"/>
    <cellStyle name="Обычный_Взаимные Москв 9мес2006" xfId="40"/>
    <cellStyle name="Обычный_Измененные приложения 2006 года к 3 чт." xfId="41"/>
    <cellStyle name="Обычный_Инвест 06 уточн" xfId="42"/>
    <cellStyle name="Обычный_Инвестиц.программа на 2005г. для Минфина по новой структк" xfId="43"/>
    <cellStyle name="Обычный_прил.финпом" xfId="44"/>
    <cellStyle name="Обычный_республиканский  2005 г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Финансовый 2" xfId="52"/>
    <cellStyle name="Финансовый 3" xfId="53"/>
    <cellStyle name="Финансовый 4" xfId="54"/>
    <cellStyle name="Финансовый 5" xfId="55"/>
    <cellStyle name="Хороший" xfId="5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24.42578125" style="23" customWidth="1"/>
    <col min="2" max="2" width="53.5703125" style="23" customWidth="1"/>
    <col min="3" max="3" width="13.42578125" style="23" customWidth="1"/>
    <col min="4" max="16384" width="9.140625" style="23"/>
  </cols>
  <sheetData>
    <row r="1" spans="1:3" ht="15.75" x14ac:dyDescent="0.25">
      <c r="C1" s="2" t="s">
        <v>84</v>
      </c>
    </row>
    <row r="2" spans="1:3" ht="15.75" x14ac:dyDescent="0.25">
      <c r="C2" s="2" t="s">
        <v>331</v>
      </c>
    </row>
    <row r="3" spans="1:3" ht="15.75" x14ac:dyDescent="0.25">
      <c r="C3" s="2" t="s">
        <v>243</v>
      </c>
    </row>
    <row r="4" spans="1:3" ht="15.75" x14ac:dyDescent="0.25">
      <c r="C4" s="2" t="s">
        <v>126</v>
      </c>
    </row>
    <row r="5" spans="1:3" ht="17.25" customHeight="1" x14ac:dyDescent="0.2"/>
    <row r="6" spans="1:3" ht="33.75" customHeight="1" x14ac:dyDescent="0.25">
      <c r="A6" s="235" t="s">
        <v>183</v>
      </c>
      <c r="B6" s="235"/>
      <c r="C6" s="235"/>
    </row>
    <row r="7" spans="1:3" ht="15.75" x14ac:dyDescent="0.25">
      <c r="A7" s="40"/>
      <c r="B7" s="40"/>
      <c r="C7" s="40"/>
    </row>
    <row r="8" spans="1:3" ht="16.5" customHeight="1" x14ac:dyDescent="0.25">
      <c r="C8" s="24" t="s">
        <v>4</v>
      </c>
    </row>
    <row r="9" spans="1:3" ht="19.5" customHeight="1" x14ac:dyDescent="0.2">
      <c r="A9" s="25" t="s">
        <v>21</v>
      </c>
      <c r="B9" s="25" t="s">
        <v>71</v>
      </c>
      <c r="C9" s="25" t="s">
        <v>22</v>
      </c>
    </row>
    <row r="10" spans="1:3" ht="35.25" customHeight="1" x14ac:dyDescent="0.2">
      <c r="A10" s="38" t="s">
        <v>178</v>
      </c>
      <c r="B10" s="26" t="s">
        <v>23</v>
      </c>
      <c r="C10" s="42">
        <v>1311.3</v>
      </c>
    </row>
    <row r="11" spans="1:3" ht="51.75" customHeight="1" x14ac:dyDescent="0.2">
      <c r="A11" s="38" t="s">
        <v>301</v>
      </c>
      <c r="B11" s="39" t="s">
        <v>300</v>
      </c>
      <c r="C11" s="43">
        <v>1411.3</v>
      </c>
    </row>
    <row r="12" spans="1:3" ht="45.75" customHeight="1" x14ac:dyDescent="0.2">
      <c r="A12" s="27" t="s">
        <v>302</v>
      </c>
      <c r="B12" s="39" t="s">
        <v>179</v>
      </c>
      <c r="C12" s="43">
        <v>1411.3</v>
      </c>
    </row>
    <row r="13" spans="1:3" ht="45.75" customHeight="1" x14ac:dyDescent="0.2">
      <c r="A13" s="27" t="s">
        <v>174</v>
      </c>
      <c r="B13" s="39" t="s">
        <v>179</v>
      </c>
      <c r="C13" s="43">
        <v>1411.3</v>
      </c>
    </row>
    <row r="14" spans="1:3" s="29" customFormat="1" ht="47.25" x14ac:dyDescent="0.2">
      <c r="A14" s="27" t="s">
        <v>175</v>
      </c>
      <c r="B14" s="97" t="s">
        <v>180</v>
      </c>
      <c r="C14" s="43">
        <v>-100</v>
      </c>
    </row>
    <row r="15" spans="1:3" ht="36.75" customHeight="1" x14ac:dyDescent="0.2">
      <c r="A15" s="27" t="s">
        <v>24</v>
      </c>
      <c r="B15" s="28" t="s">
        <v>25</v>
      </c>
      <c r="C15" s="41"/>
    </row>
    <row r="16" spans="1:3" ht="72.75" customHeight="1" x14ac:dyDescent="0.2">
      <c r="A16" s="27" t="s">
        <v>176</v>
      </c>
      <c r="B16" s="28" t="s">
        <v>181</v>
      </c>
      <c r="C16" s="41">
        <v>150.19999999999999</v>
      </c>
    </row>
    <row r="17" spans="1:7" ht="77.25" customHeight="1" x14ac:dyDescent="0.25">
      <c r="A17" s="27" t="s">
        <v>177</v>
      </c>
      <c r="B17" s="30" t="s">
        <v>182</v>
      </c>
      <c r="C17" s="44">
        <v>-150.19999999999999</v>
      </c>
    </row>
    <row r="18" spans="1:7" ht="15.75" x14ac:dyDescent="0.2">
      <c r="A18" s="31"/>
      <c r="B18" s="32" t="s">
        <v>26</v>
      </c>
      <c r="C18" s="45">
        <v>1311.3</v>
      </c>
      <c r="G18" s="35"/>
    </row>
    <row r="19" spans="1:7" x14ac:dyDescent="0.2">
      <c r="A19" s="33"/>
      <c r="B19" s="34"/>
      <c r="C19" s="46"/>
    </row>
    <row r="20" spans="1:7" x14ac:dyDescent="0.2">
      <c r="A20" s="35"/>
      <c r="B20" s="35"/>
      <c r="C20" s="46"/>
    </row>
    <row r="21" spans="1:7" x14ac:dyDescent="0.2">
      <c r="A21" s="35"/>
      <c r="B21" s="35"/>
      <c r="C21" s="47"/>
    </row>
    <row r="22" spans="1:7" x14ac:dyDescent="0.2">
      <c r="A22" s="35"/>
      <c r="B22" s="36"/>
    </row>
    <row r="23" spans="1:7" x14ac:dyDescent="0.2">
      <c r="A23" s="35"/>
      <c r="B23" s="35"/>
      <c r="C23" s="48"/>
    </row>
    <row r="24" spans="1:7" x14ac:dyDescent="0.2">
      <c r="A24" s="35"/>
      <c r="B24" s="35"/>
      <c r="C24" s="48"/>
    </row>
    <row r="25" spans="1:7" x14ac:dyDescent="0.2">
      <c r="A25" s="35"/>
      <c r="B25" s="35"/>
      <c r="C25" s="37"/>
    </row>
    <row r="26" spans="1:7" x14ac:dyDescent="0.2">
      <c r="A26" s="35"/>
      <c r="B26" s="35"/>
    </row>
  </sheetData>
  <mergeCells count="1">
    <mergeCell ref="A6:C6"/>
  </mergeCells>
  <phoneticPr fontId="17" type="noConversion"/>
  <printOptions horizontalCentered="1"/>
  <pageMargins left="0.55118110236220474" right="0.19685039370078741" top="0.51181102362204722" bottom="0.27559055118110237" header="0.15748031496062992" footer="0.1968503937007874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9"/>
  <sheetViews>
    <sheetView tabSelected="1" topLeftCell="A51" zoomScaleNormal="100" zoomScaleSheetLayoutView="100" workbookViewId="0">
      <selection activeCell="B19" sqref="B19"/>
    </sheetView>
  </sheetViews>
  <sheetFormatPr defaultColWidth="9.140625" defaultRowHeight="15" x14ac:dyDescent="0.25"/>
  <cols>
    <col min="1" max="1" width="21.5703125" style="4" customWidth="1"/>
    <col min="2" max="2" width="53.28515625" style="4" customWidth="1"/>
    <col min="3" max="3" width="14.7109375" style="4" customWidth="1"/>
    <col min="4" max="4" width="12.7109375" style="4" customWidth="1"/>
    <col min="5" max="5" width="10.5703125" style="4" customWidth="1"/>
    <col min="6" max="6" width="11" style="4" bestFit="1" customWidth="1"/>
    <col min="7" max="16384" width="9.140625" style="4"/>
  </cols>
  <sheetData>
    <row r="1" spans="1:8" x14ac:dyDescent="0.25">
      <c r="A1" s="62"/>
      <c r="B1" s="182"/>
      <c r="C1" s="182"/>
      <c r="D1" s="182"/>
      <c r="E1" s="183" t="s">
        <v>476</v>
      </c>
      <c r="F1" s="63"/>
      <c r="G1" s="1"/>
    </row>
    <row r="2" spans="1:8" x14ac:dyDescent="0.25">
      <c r="A2" s="62"/>
      <c r="B2" s="182"/>
      <c r="C2" s="182"/>
      <c r="D2" s="182"/>
      <c r="E2" s="183" t="s">
        <v>331</v>
      </c>
      <c r="F2" s="1"/>
      <c r="H2" s="1"/>
    </row>
    <row r="3" spans="1:8" x14ac:dyDescent="0.25">
      <c r="A3" s="62"/>
      <c r="B3" s="182"/>
      <c r="C3" s="182"/>
      <c r="D3" s="182"/>
      <c r="E3" s="184" t="s">
        <v>473</v>
      </c>
      <c r="F3" s="1"/>
      <c r="H3" s="1"/>
    </row>
    <row r="4" spans="1:8" ht="15" customHeight="1" x14ac:dyDescent="0.25">
      <c r="B4" s="236" t="s">
        <v>549</v>
      </c>
      <c r="C4" s="236"/>
      <c r="D4" s="236"/>
      <c r="E4" s="236"/>
      <c r="F4" s="63"/>
      <c r="G4" s="63"/>
      <c r="H4" s="1"/>
    </row>
    <row r="5" spans="1:8" ht="15" customHeight="1" x14ac:dyDescent="0.25">
      <c r="B5" s="183"/>
      <c r="C5" s="183"/>
      <c r="D5" s="183"/>
      <c r="E5" s="183" t="s">
        <v>550</v>
      </c>
      <c r="F5" s="63"/>
      <c r="G5" s="63"/>
      <c r="H5" s="1"/>
    </row>
    <row r="6" spans="1:8" ht="11.25" customHeight="1" x14ac:dyDescent="0.25">
      <c r="A6" s="237" t="s">
        <v>424</v>
      </c>
      <c r="B6" s="237"/>
      <c r="C6" s="237"/>
      <c r="D6" s="237"/>
      <c r="E6" s="237"/>
    </row>
    <row r="7" spans="1:8" ht="24.6" customHeight="1" x14ac:dyDescent="0.25">
      <c r="A7" s="237"/>
      <c r="B7" s="237"/>
      <c r="C7" s="237"/>
      <c r="D7" s="237"/>
      <c r="E7" s="237"/>
    </row>
    <row r="8" spans="1:8" ht="15.75" thickBot="1" x14ac:dyDescent="0.3">
      <c r="A8" s="5"/>
      <c r="B8" s="5"/>
      <c r="C8" s="5"/>
      <c r="D8" s="5"/>
      <c r="E8" s="6" t="s">
        <v>4</v>
      </c>
    </row>
    <row r="9" spans="1:8" ht="45.75" customHeight="1" thickBot="1" x14ac:dyDescent="0.3">
      <c r="A9" s="3" t="s">
        <v>5</v>
      </c>
      <c r="B9" s="3" t="s">
        <v>6</v>
      </c>
      <c r="C9" s="3" t="s">
        <v>529</v>
      </c>
      <c r="D9" s="3" t="s">
        <v>530</v>
      </c>
      <c r="E9" s="3" t="s">
        <v>531</v>
      </c>
    </row>
    <row r="10" spans="1:8" ht="15.75" thickBot="1" x14ac:dyDescent="0.3">
      <c r="A10" s="7">
        <v>1</v>
      </c>
      <c r="B10" s="8">
        <v>2</v>
      </c>
      <c r="C10" s="167"/>
      <c r="D10" s="166"/>
      <c r="E10" s="9"/>
    </row>
    <row r="11" spans="1:8" s="10" customFormat="1" ht="14.25" x14ac:dyDescent="0.2">
      <c r="A11" s="11" t="s">
        <v>7</v>
      </c>
      <c r="B11" s="12" t="s">
        <v>8</v>
      </c>
      <c r="C11" s="87">
        <f>C12+C14+C17+C24+C26+C28+C32+C34+C37+C39</f>
        <v>38800</v>
      </c>
      <c r="D11" s="87">
        <f>D12+D14+D17+D24+D26+D28+D32+D34+D37+D39</f>
        <v>25945.799999999996</v>
      </c>
      <c r="E11" s="87">
        <f>D11/C11%</f>
        <v>66.870618556701018</v>
      </c>
    </row>
    <row r="12" spans="1:8" s="10" customFormat="1" ht="14.25" x14ac:dyDescent="0.2">
      <c r="A12" s="11" t="s">
        <v>9</v>
      </c>
      <c r="B12" s="12" t="s">
        <v>10</v>
      </c>
      <c r="C12" s="64">
        <v>21338</v>
      </c>
      <c r="D12" s="87">
        <v>16858</v>
      </c>
      <c r="E12" s="87">
        <f t="shared" ref="E12:E76" si="0">D12/C12%</f>
        <v>79.004592745336964</v>
      </c>
    </row>
    <row r="13" spans="1:8" s="10" customFormat="1" ht="17.45" customHeight="1" x14ac:dyDescent="0.2">
      <c r="A13" s="13" t="s">
        <v>485</v>
      </c>
      <c r="B13" s="14" t="s">
        <v>11</v>
      </c>
      <c r="C13" s="65">
        <v>21338</v>
      </c>
      <c r="D13" s="188">
        <v>16858</v>
      </c>
      <c r="E13" s="188">
        <f t="shared" si="0"/>
        <v>79.004592745336964</v>
      </c>
    </row>
    <row r="14" spans="1:8" s="10" customFormat="1" ht="44.45" customHeight="1" x14ac:dyDescent="0.2">
      <c r="A14" s="177" t="s">
        <v>12</v>
      </c>
      <c r="B14" s="12" t="s">
        <v>13</v>
      </c>
      <c r="C14" s="64">
        <v>4575</v>
      </c>
      <c r="D14" s="87">
        <f>D15</f>
        <v>3936.5</v>
      </c>
      <c r="E14" s="87">
        <f t="shared" si="0"/>
        <v>86.04371584699453</v>
      </c>
    </row>
    <row r="15" spans="1:8" s="10" customFormat="1" ht="29.45" customHeight="1" x14ac:dyDescent="0.2">
      <c r="A15" s="175" t="s">
        <v>14</v>
      </c>
      <c r="B15" s="14" t="s">
        <v>285</v>
      </c>
      <c r="C15" s="65">
        <v>4575</v>
      </c>
      <c r="D15" s="188">
        <v>3936.5</v>
      </c>
      <c r="E15" s="188">
        <f t="shared" si="0"/>
        <v>86.04371584699453</v>
      </c>
    </row>
    <row r="16" spans="1:8" s="10" customFormat="1" ht="32.25" customHeight="1" x14ac:dyDescent="0.2">
      <c r="A16" s="175" t="s">
        <v>286</v>
      </c>
      <c r="B16" s="14" t="s">
        <v>287</v>
      </c>
      <c r="C16" s="65">
        <v>4575</v>
      </c>
      <c r="D16" s="188">
        <v>3936.5</v>
      </c>
      <c r="E16" s="188">
        <f t="shared" si="0"/>
        <v>86.04371584699453</v>
      </c>
    </row>
    <row r="17" spans="1:5" s="10" customFormat="1" ht="15" customHeight="1" x14ac:dyDescent="0.2">
      <c r="A17" s="11" t="s">
        <v>15</v>
      </c>
      <c r="B17" s="12" t="s">
        <v>16</v>
      </c>
      <c r="C17" s="64">
        <f>C18+C20+C22</f>
        <v>1827</v>
      </c>
      <c r="D17" s="87">
        <f>D18+D20+D22</f>
        <v>1260.1999999999998</v>
      </c>
      <c r="E17" s="87">
        <f t="shared" si="0"/>
        <v>68.976464148877938</v>
      </c>
    </row>
    <row r="18" spans="1:5" s="10" customFormat="1" ht="29.45" customHeight="1" x14ac:dyDescent="0.2">
      <c r="A18" s="175" t="s">
        <v>483</v>
      </c>
      <c r="B18" s="14" t="s">
        <v>151</v>
      </c>
      <c r="C18" s="65">
        <v>165</v>
      </c>
      <c r="D18" s="188">
        <v>156</v>
      </c>
      <c r="E18" s="188">
        <f t="shared" si="0"/>
        <v>94.545454545454547</v>
      </c>
    </row>
    <row r="19" spans="1:5" s="10" customFormat="1" ht="45" customHeight="1" x14ac:dyDescent="0.2">
      <c r="A19" s="175" t="s">
        <v>484</v>
      </c>
      <c r="B19" s="14" t="s">
        <v>288</v>
      </c>
      <c r="C19" s="65">
        <v>165</v>
      </c>
      <c r="D19" s="188">
        <v>156</v>
      </c>
      <c r="E19" s="188">
        <f t="shared" si="0"/>
        <v>94.545454545454547</v>
      </c>
    </row>
    <row r="20" spans="1:5" s="10" customFormat="1" ht="31.15" customHeight="1" x14ac:dyDescent="0.2">
      <c r="A20" s="175" t="s">
        <v>173</v>
      </c>
      <c r="B20" s="14" t="s">
        <v>152</v>
      </c>
      <c r="C20" s="65">
        <v>1520</v>
      </c>
      <c r="D20" s="188">
        <v>938.6</v>
      </c>
      <c r="E20" s="188">
        <f t="shared" si="0"/>
        <v>61.750000000000007</v>
      </c>
    </row>
    <row r="21" spans="1:5" s="10" customFormat="1" ht="30" x14ac:dyDescent="0.2">
      <c r="A21" s="175" t="s">
        <v>289</v>
      </c>
      <c r="B21" s="14" t="s">
        <v>152</v>
      </c>
      <c r="C21" s="65">
        <v>1520</v>
      </c>
      <c r="D21" s="188">
        <v>938.6</v>
      </c>
      <c r="E21" s="188">
        <f t="shared" si="0"/>
        <v>61.750000000000007</v>
      </c>
    </row>
    <row r="22" spans="1:5" s="10" customFormat="1" ht="15.6" customHeight="1" x14ac:dyDescent="0.2">
      <c r="A22" s="13" t="s">
        <v>290</v>
      </c>
      <c r="B22" s="14" t="s">
        <v>153</v>
      </c>
      <c r="C22" s="65">
        <v>142</v>
      </c>
      <c r="D22" s="188">
        <v>165.6</v>
      </c>
      <c r="E22" s="188">
        <f t="shared" si="0"/>
        <v>116.61971830985915</v>
      </c>
    </row>
    <row r="23" spans="1:5" s="10" customFormat="1" ht="14.45" customHeight="1" x14ac:dyDescent="0.2">
      <c r="A23" s="13" t="s">
        <v>291</v>
      </c>
      <c r="B23" s="14" t="s">
        <v>153</v>
      </c>
      <c r="C23" s="65">
        <v>142</v>
      </c>
      <c r="D23" s="188">
        <v>165.6</v>
      </c>
      <c r="E23" s="188">
        <f t="shared" si="0"/>
        <v>116.61971830985915</v>
      </c>
    </row>
    <row r="24" spans="1:5" s="10" customFormat="1" ht="14.25" x14ac:dyDescent="0.2">
      <c r="A24" s="11" t="s">
        <v>17</v>
      </c>
      <c r="B24" s="12" t="s">
        <v>18</v>
      </c>
      <c r="C24" s="64">
        <f>C25</f>
        <v>7940</v>
      </c>
      <c r="D24" s="87">
        <f>D25</f>
        <v>763.7</v>
      </c>
      <c r="E24" s="87">
        <f t="shared" si="0"/>
        <v>9.6183879093198996</v>
      </c>
    </row>
    <row r="25" spans="1:5" s="10" customFormat="1" ht="16.5" customHeight="1" x14ac:dyDescent="0.2">
      <c r="A25" s="13" t="s">
        <v>486</v>
      </c>
      <c r="B25" s="14" t="s">
        <v>19</v>
      </c>
      <c r="C25" s="65">
        <v>7940</v>
      </c>
      <c r="D25" s="188">
        <v>763.7</v>
      </c>
      <c r="E25" s="188">
        <f t="shared" si="0"/>
        <v>9.6183879093198996</v>
      </c>
    </row>
    <row r="26" spans="1:5" s="10" customFormat="1" ht="14.25" x14ac:dyDescent="0.2">
      <c r="A26" s="16" t="s">
        <v>487</v>
      </c>
      <c r="B26" s="17" t="s">
        <v>20</v>
      </c>
      <c r="C26" s="67">
        <v>910</v>
      </c>
      <c r="D26" s="189">
        <v>749.6</v>
      </c>
      <c r="E26" s="87">
        <f t="shared" si="0"/>
        <v>82.373626373626379</v>
      </c>
    </row>
    <row r="27" spans="1:5" s="10" customFormat="1" ht="45" hidden="1" customHeight="1" x14ac:dyDescent="0.2">
      <c r="A27" s="11" t="s">
        <v>88</v>
      </c>
      <c r="B27" s="17" t="s">
        <v>89</v>
      </c>
      <c r="C27" s="67"/>
      <c r="D27" s="189"/>
      <c r="E27" s="87" t="e">
        <f t="shared" si="0"/>
        <v>#DIV/0!</v>
      </c>
    </row>
    <row r="28" spans="1:5" s="10" customFormat="1" ht="46.15" customHeight="1" x14ac:dyDescent="0.2">
      <c r="A28" s="177" t="s">
        <v>90</v>
      </c>
      <c r="B28" s="17" t="s">
        <v>91</v>
      </c>
      <c r="C28" s="67">
        <f>C29+C30</f>
        <v>935</v>
      </c>
      <c r="D28" s="189">
        <v>512.79999999999995</v>
      </c>
      <c r="E28" s="87">
        <f t="shared" si="0"/>
        <v>54.844919786096256</v>
      </c>
    </row>
    <row r="29" spans="1:5" s="10" customFormat="1" ht="15.6" customHeight="1" x14ac:dyDescent="0.2">
      <c r="A29" s="175" t="s">
        <v>171</v>
      </c>
      <c r="B29" s="15" t="s">
        <v>333</v>
      </c>
      <c r="C29" s="66">
        <v>759</v>
      </c>
      <c r="D29" s="190">
        <v>354</v>
      </c>
      <c r="E29" s="188">
        <f t="shared" si="0"/>
        <v>46.640316205533601</v>
      </c>
    </row>
    <row r="30" spans="1:5" s="10" customFormat="1" ht="17.45" customHeight="1" x14ac:dyDescent="0.2">
      <c r="A30" s="175" t="s">
        <v>170</v>
      </c>
      <c r="B30" s="15" t="s">
        <v>154</v>
      </c>
      <c r="C30" s="66">
        <v>176</v>
      </c>
      <c r="D30" s="190">
        <v>158.80000000000001</v>
      </c>
      <c r="E30" s="188">
        <f t="shared" si="0"/>
        <v>90.227272727272734</v>
      </c>
    </row>
    <row r="31" spans="1:5" s="10" customFormat="1" ht="82.9" hidden="1" customHeight="1" x14ac:dyDescent="0.2">
      <c r="A31" s="68" t="s">
        <v>92</v>
      </c>
      <c r="B31" s="69" t="s">
        <v>64</v>
      </c>
      <c r="C31" s="66"/>
      <c r="D31" s="190"/>
      <c r="E31" s="87" t="e">
        <f t="shared" si="0"/>
        <v>#DIV/0!</v>
      </c>
    </row>
    <row r="32" spans="1:5" s="10" customFormat="1" ht="28.5" x14ac:dyDescent="0.2">
      <c r="A32" s="177" t="s">
        <v>93</v>
      </c>
      <c r="B32" s="17" t="s">
        <v>94</v>
      </c>
      <c r="C32" s="67">
        <v>260</v>
      </c>
      <c r="D32" s="189">
        <v>275.60000000000002</v>
      </c>
      <c r="E32" s="87">
        <f t="shared" si="0"/>
        <v>106</v>
      </c>
    </row>
    <row r="33" spans="1:8" s="10" customFormat="1" ht="20.25" customHeight="1" x14ac:dyDescent="0.2">
      <c r="A33" s="175" t="s">
        <v>488</v>
      </c>
      <c r="B33" s="15" t="s">
        <v>95</v>
      </c>
      <c r="C33" s="66">
        <v>260</v>
      </c>
      <c r="D33" s="190">
        <v>275.60000000000002</v>
      </c>
      <c r="E33" s="188">
        <f t="shared" si="0"/>
        <v>106</v>
      </c>
    </row>
    <row r="34" spans="1:8" s="10" customFormat="1" ht="31.5" customHeight="1" x14ac:dyDescent="0.2">
      <c r="A34" s="177" t="s">
        <v>292</v>
      </c>
      <c r="B34" s="17" t="s">
        <v>65</v>
      </c>
      <c r="C34" s="67">
        <v>340</v>
      </c>
      <c r="D34" s="189">
        <f>D36</f>
        <v>1049.8</v>
      </c>
      <c r="E34" s="87">
        <f t="shared" si="0"/>
        <v>308.76470588235293</v>
      </c>
    </row>
    <row r="35" spans="1:8" s="10" customFormat="1" ht="30" hidden="1" customHeight="1" x14ac:dyDescent="0.2">
      <c r="A35" s="11" t="s">
        <v>48</v>
      </c>
      <c r="B35" s="17" t="s">
        <v>49</v>
      </c>
      <c r="C35" s="67"/>
      <c r="D35" s="189"/>
      <c r="E35" s="87" t="e">
        <f t="shared" si="0"/>
        <v>#DIV/0!</v>
      </c>
    </row>
    <row r="36" spans="1:8" s="10" customFormat="1" ht="35.25" customHeight="1" x14ac:dyDescent="0.2">
      <c r="A36" s="175" t="s">
        <v>293</v>
      </c>
      <c r="B36" s="15" t="s">
        <v>294</v>
      </c>
      <c r="C36" s="66">
        <v>340</v>
      </c>
      <c r="D36" s="190">
        <v>1049.8</v>
      </c>
      <c r="E36" s="188">
        <f t="shared" si="0"/>
        <v>308.76470588235293</v>
      </c>
    </row>
    <row r="37" spans="1:8" s="10" customFormat="1" ht="30.6" customHeight="1" x14ac:dyDescent="0.2">
      <c r="A37" s="179" t="s">
        <v>295</v>
      </c>
      <c r="B37" s="17" t="s">
        <v>49</v>
      </c>
      <c r="C37" s="67">
        <v>110</v>
      </c>
      <c r="D37" s="189">
        <v>87.5</v>
      </c>
      <c r="E37" s="87">
        <f t="shared" si="0"/>
        <v>79.545454545454533</v>
      </c>
    </row>
    <row r="38" spans="1:8" s="10" customFormat="1" ht="60.6" customHeight="1" x14ac:dyDescent="0.2">
      <c r="A38" s="178" t="s">
        <v>172</v>
      </c>
      <c r="B38" s="15" t="s">
        <v>296</v>
      </c>
      <c r="C38" s="66">
        <v>110</v>
      </c>
      <c r="D38" s="190">
        <v>87.5</v>
      </c>
      <c r="E38" s="188">
        <f t="shared" si="0"/>
        <v>79.545454545454533</v>
      </c>
    </row>
    <row r="39" spans="1:8" s="10" customFormat="1" ht="19.899999999999999" customHeight="1" x14ac:dyDescent="0.2">
      <c r="A39" s="177" t="s">
        <v>50</v>
      </c>
      <c r="B39" s="17" t="s">
        <v>51</v>
      </c>
      <c r="C39" s="67">
        <v>565</v>
      </c>
      <c r="D39" s="189">
        <v>452.1</v>
      </c>
      <c r="E39" s="87">
        <f t="shared" si="0"/>
        <v>80.017699115044252</v>
      </c>
    </row>
    <row r="40" spans="1:8" ht="42" customHeight="1" x14ac:dyDescent="0.25">
      <c r="A40" s="177" t="s">
        <v>298</v>
      </c>
      <c r="B40" s="137" t="s">
        <v>297</v>
      </c>
      <c r="C40" s="66">
        <v>565</v>
      </c>
      <c r="D40" s="190">
        <v>452.1</v>
      </c>
      <c r="E40" s="188">
        <f t="shared" si="0"/>
        <v>80.017699115044252</v>
      </c>
    </row>
    <row r="41" spans="1:8" s="72" customFormat="1" ht="18.600000000000001" customHeight="1" x14ac:dyDescent="0.2">
      <c r="A41" s="177" t="s">
        <v>52</v>
      </c>
      <c r="B41" s="70" t="s">
        <v>53</v>
      </c>
      <c r="C41" s="71">
        <f>C42+C76</f>
        <v>472079.6</v>
      </c>
      <c r="D41" s="71">
        <f>D42+D76+D78</f>
        <v>348193.7</v>
      </c>
      <c r="E41" s="87">
        <f t="shared" si="0"/>
        <v>73.757412944766102</v>
      </c>
    </row>
    <row r="42" spans="1:8" s="75" customFormat="1" ht="30" x14ac:dyDescent="0.25">
      <c r="A42" s="175" t="s">
        <v>54</v>
      </c>
      <c r="B42" s="69" t="s">
        <v>55</v>
      </c>
      <c r="C42" s="73">
        <f>C43+C47+C57</f>
        <v>470747.6</v>
      </c>
      <c r="D42" s="73">
        <f>D43+D47+D57</f>
        <v>347750.7</v>
      </c>
      <c r="E42" s="188">
        <f t="shared" si="0"/>
        <v>73.87200699483121</v>
      </c>
      <c r="F42" s="74"/>
    </row>
    <row r="43" spans="1:8" s="78" customFormat="1" ht="32.450000000000003" customHeight="1" x14ac:dyDescent="0.25">
      <c r="A43" s="176" t="s">
        <v>489</v>
      </c>
      <c r="B43" s="76" t="s">
        <v>1</v>
      </c>
      <c r="C43" s="77">
        <f>C44+C45+C46</f>
        <v>147704.1</v>
      </c>
      <c r="D43" s="77">
        <f>D44+D45+D46</f>
        <v>95595.5</v>
      </c>
      <c r="E43" s="188">
        <f t="shared" si="0"/>
        <v>64.720952228137193</v>
      </c>
    </row>
    <row r="44" spans="1:8" s="75" customFormat="1" ht="16.899999999999999" customHeight="1" x14ac:dyDescent="0.25">
      <c r="A44" s="175" t="s">
        <v>490</v>
      </c>
      <c r="B44" s="69" t="s">
        <v>2</v>
      </c>
      <c r="C44" s="73">
        <v>93240.3</v>
      </c>
      <c r="D44" s="191">
        <v>70963.600000000006</v>
      </c>
      <c r="E44" s="188">
        <f t="shared" si="0"/>
        <v>76.108292229861988</v>
      </c>
      <c r="G44" s="79"/>
      <c r="H44" s="80"/>
    </row>
    <row r="45" spans="1:8" s="75" customFormat="1" ht="30" customHeight="1" x14ac:dyDescent="0.25">
      <c r="A45" s="175" t="s">
        <v>491</v>
      </c>
      <c r="B45" s="81" t="s">
        <v>30</v>
      </c>
      <c r="C45" s="73">
        <v>54063.8</v>
      </c>
      <c r="D45" s="191">
        <v>24231.9</v>
      </c>
      <c r="E45" s="188">
        <f t="shared" si="0"/>
        <v>44.820933785638452</v>
      </c>
      <c r="G45" s="79"/>
      <c r="H45" s="80"/>
    </row>
    <row r="46" spans="1:8" s="75" customFormat="1" ht="22.5" customHeight="1" x14ac:dyDescent="0.25">
      <c r="A46" s="175" t="s">
        <v>551</v>
      </c>
      <c r="B46" s="81" t="s">
        <v>552</v>
      </c>
      <c r="C46" s="73">
        <v>400</v>
      </c>
      <c r="D46" s="191">
        <v>400</v>
      </c>
      <c r="E46" s="188">
        <f t="shared" si="0"/>
        <v>100</v>
      </c>
      <c r="G46" s="79"/>
      <c r="H46" s="80"/>
    </row>
    <row r="47" spans="1:8" s="78" customFormat="1" ht="31.5" customHeight="1" x14ac:dyDescent="0.25">
      <c r="A47" s="176" t="s">
        <v>497</v>
      </c>
      <c r="B47" s="82" t="s">
        <v>3</v>
      </c>
      <c r="C47" s="77">
        <f t="shared" ref="C47:D47" si="1">C48+C49+C54+C56+C50+C51+C52+C53+C55</f>
        <v>28847.199999999997</v>
      </c>
      <c r="D47" s="77">
        <f t="shared" si="1"/>
        <v>22336.3</v>
      </c>
      <c r="E47" s="188">
        <f t="shared" si="0"/>
        <v>77.429698549599266</v>
      </c>
    </row>
    <row r="48" spans="1:8" s="78" customFormat="1" ht="65.25" customHeight="1" x14ac:dyDescent="0.25">
      <c r="A48" s="175" t="s">
        <v>492</v>
      </c>
      <c r="B48" s="84" t="s">
        <v>155</v>
      </c>
      <c r="C48" s="73">
        <v>11627.1</v>
      </c>
      <c r="D48" s="191">
        <v>10127.9</v>
      </c>
      <c r="E48" s="188">
        <f t="shared" si="0"/>
        <v>87.10598515536978</v>
      </c>
      <c r="F48" s="172"/>
      <c r="G48" s="83"/>
    </row>
    <row r="49" spans="1:7" s="78" customFormat="1" ht="33" customHeight="1" x14ac:dyDescent="0.25">
      <c r="A49" s="175" t="s">
        <v>492</v>
      </c>
      <c r="B49" s="84" t="s">
        <v>156</v>
      </c>
      <c r="C49" s="73">
        <v>4410.6000000000004</v>
      </c>
      <c r="D49" s="191">
        <v>4410.6000000000004</v>
      </c>
      <c r="E49" s="188">
        <f t="shared" si="0"/>
        <v>100</v>
      </c>
      <c r="F49" s="172"/>
      <c r="G49" s="83"/>
    </row>
    <row r="50" spans="1:7" s="78" customFormat="1" ht="45.6" customHeight="1" x14ac:dyDescent="0.25">
      <c r="A50" s="175" t="s">
        <v>518</v>
      </c>
      <c r="B50" s="84" t="s">
        <v>428</v>
      </c>
      <c r="C50" s="73">
        <v>1717</v>
      </c>
      <c r="D50" s="191">
        <v>1717</v>
      </c>
      <c r="E50" s="188">
        <f t="shared" si="0"/>
        <v>99.999999999999986</v>
      </c>
      <c r="F50" s="172"/>
      <c r="G50" s="83"/>
    </row>
    <row r="51" spans="1:7" s="78" customFormat="1" ht="61.9" customHeight="1" x14ac:dyDescent="0.25">
      <c r="A51" s="175" t="s">
        <v>492</v>
      </c>
      <c r="B51" s="84" t="s">
        <v>505</v>
      </c>
      <c r="C51" s="73">
        <v>777</v>
      </c>
      <c r="D51" s="191"/>
      <c r="E51" s="87">
        <f t="shared" si="0"/>
        <v>0</v>
      </c>
      <c r="F51" s="172"/>
      <c r="G51" s="83"/>
    </row>
    <row r="52" spans="1:7" s="78" customFormat="1" ht="19.899999999999999" customHeight="1" x14ac:dyDescent="0.25">
      <c r="A52" s="13" t="s">
        <v>524</v>
      </c>
      <c r="B52" s="84" t="s">
        <v>506</v>
      </c>
      <c r="C52" s="73">
        <v>227.3</v>
      </c>
      <c r="D52" s="191">
        <v>227.3</v>
      </c>
      <c r="E52" s="188">
        <f t="shared" si="0"/>
        <v>100</v>
      </c>
      <c r="F52" s="172"/>
      <c r="G52" s="83"/>
    </row>
    <row r="53" spans="1:7" s="78" customFormat="1" ht="48.6" customHeight="1" x14ac:dyDescent="0.25">
      <c r="A53" s="13" t="s">
        <v>525</v>
      </c>
      <c r="B53" s="84" t="s">
        <v>507</v>
      </c>
      <c r="C53" s="73">
        <v>540</v>
      </c>
      <c r="D53" s="191">
        <v>540</v>
      </c>
      <c r="E53" s="188">
        <f t="shared" si="0"/>
        <v>100</v>
      </c>
      <c r="F53" s="172"/>
      <c r="G53" s="83"/>
    </row>
    <row r="54" spans="1:7" s="78" customFormat="1" ht="31.5" customHeight="1" x14ac:dyDescent="0.25">
      <c r="A54" s="13" t="s">
        <v>492</v>
      </c>
      <c r="B54" s="84" t="s">
        <v>508</v>
      </c>
      <c r="C54" s="73">
        <v>957.6</v>
      </c>
      <c r="D54" s="191"/>
      <c r="E54" s="188">
        <f t="shared" si="0"/>
        <v>0</v>
      </c>
      <c r="F54" s="172"/>
      <c r="G54" s="83"/>
    </row>
    <row r="55" spans="1:7" s="78" customFormat="1" ht="31.5" customHeight="1" x14ac:dyDescent="0.25">
      <c r="A55" s="13" t="s">
        <v>526</v>
      </c>
      <c r="B55" s="84" t="s">
        <v>523</v>
      </c>
      <c r="C55" s="73">
        <v>6328.1</v>
      </c>
      <c r="D55" s="191">
        <v>3051</v>
      </c>
      <c r="E55" s="188">
        <f t="shared" si="0"/>
        <v>48.213523806513798</v>
      </c>
      <c r="F55" s="172"/>
      <c r="G55" s="83"/>
    </row>
    <row r="56" spans="1:7" s="78" customFormat="1" ht="18" customHeight="1" x14ac:dyDescent="0.25">
      <c r="A56" s="13" t="s">
        <v>492</v>
      </c>
      <c r="B56" s="84" t="s">
        <v>157</v>
      </c>
      <c r="C56" s="73">
        <v>2262.5</v>
      </c>
      <c r="D56" s="191">
        <v>2262.5</v>
      </c>
      <c r="E56" s="188">
        <f t="shared" si="0"/>
        <v>100</v>
      </c>
      <c r="F56" s="172"/>
      <c r="G56" s="83"/>
    </row>
    <row r="57" spans="1:7" s="78" customFormat="1" ht="33" customHeight="1" x14ac:dyDescent="0.25">
      <c r="A57" s="176" t="s">
        <v>493</v>
      </c>
      <c r="B57" s="76" t="s">
        <v>66</v>
      </c>
      <c r="C57" s="77">
        <f t="shared" ref="C57" si="2">C58+C59+C60+C61+C62+C63+C64+C65+C66+C67+C68+C69+C70+C71+C72+C73+C75+C74</f>
        <v>294196.3</v>
      </c>
      <c r="D57" s="77">
        <f>D58+D59+D60+D61+D62+D63+D64+D65+D66+D67+D68+D69+D70+D71+D72+D73+D75+D74</f>
        <v>229818.9</v>
      </c>
      <c r="E57" s="188">
        <f t="shared" si="0"/>
        <v>78.117535808574075</v>
      </c>
    </row>
    <row r="58" spans="1:7" s="75" customFormat="1" ht="31.5" customHeight="1" x14ac:dyDescent="0.25">
      <c r="A58" s="175" t="s">
        <v>498</v>
      </c>
      <c r="B58" s="95" t="s">
        <v>0</v>
      </c>
      <c r="C58" s="73">
        <v>2868.3</v>
      </c>
      <c r="D58" s="191">
        <v>2868.3</v>
      </c>
      <c r="E58" s="188">
        <f t="shared" si="0"/>
        <v>100</v>
      </c>
    </row>
    <row r="59" spans="1:7" s="75" customFormat="1" ht="89.45" customHeight="1" x14ac:dyDescent="0.25">
      <c r="A59" s="175" t="s">
        <v>495</v>
      </c>
      <c r="B59" s="95" t="s">
        <v>158</v>
      </c>
      <c r="C59" s="73">
        <v>182215</v>
      </c>
      <c r="D59" s="191">
        <v>137217</v>
      </c>
      <c r="E59" s="188">
        <f t="shared" si="0"/>
        <v>75.304996844387119</v>
      </c>
    </row>
    <row r="60" spans="1:7" s="75" customFormat="1" ht="90" customHeight="1" x14ac:dyDescent="0.25">
      <c r="A60" s="175" t="s">
        <v>495</v>
      </c>
      <c r="B60" s="95" t="s">
        <v>159</v>
      </c>
      <c r="C60" s="73">
        <v>55834</v>
      </c>
      <c r="D60" s="191">
        <v>52146.7</v>
      </c>
      <c r="E60" s="188">
        <f t="shared" si="0"/>
        <v>93.395959451230425</v>
      </c>
    </row>
    <row r="61" spans="1:7" s="75" customFormat="1" ht="44.45" customHeight="1" x14ac:dyDescent="0.25">
      <c r="A61" s="175" t="s">
        <v>495</v>
      </c>
      <c r="B61" s="95" t="s">
        <v>160</v>
      </c>
      <c r="C61" s="73">
        <v>3227.3</v>
      </c>
      <c r="D61" s="191">
        <v>2327.5</v>
      </c>
      <c r="E61" s="188">
        <f t="shared" si="0"/>
        <v>72.119108852601244</v>
      </c>
    </row>
    <row r="62" spans="1:7" s="75" customFormat="1" ht="43.5" customHeight="1" x14ac:dyDescent="0.3">
      <c r="A62" s="175" t="s">
        <v>495</v>
      </c>
      <c r="B62" s="95" t="s">
        <v>161</v>
      </c>
      <c r="C62" s="73">
        <v>6357.7</v>
      </c>
      <c r="D62" s="191">
        <v>4484.3999999999996</v>
      </c>
      <c r="E62" s="188">
        <f t="shared" si="0"/>
        <v>70.534941881498028</v>
      </c>
      <c r="F62" s="173"/>
    </row>
    <row r="63" spans="1:7" s="75" customFormat="1" ht="75" customHeight="1" x14ac:dyDescent="0.25">
      <c r="A63" s="175" t="s">
        <v>495</v>
      </c>
      <c r="B63" s="96" t="s">
        <v>162</v>
      </c>
      <c r="C63" s="73">
        <v>4954.6000000000004</v>
      </c>
      <c r="D63" s="191">
        <v>3584.4</v>
      </c>
      <c r="E63" s="188">
        <f t="shared" si="0"/>
        <v>72.344891615872115</v>
      </c>
    </row>
    <row r="64" spans="1:7" s="75" customFormat="1" ht="48.6" customHeight="1" x14ac:dyDescent="0.25">
      <c r="A64" s="175" t="s">
        <v>495</v>
      </c>
      <c r="B64" s="95" t="s">
        <v>163</v>
      </c>
      <c r="C64" s="73">
        <v>7</v>
      </c>
      <c r="D64" s="191"/>
      <c r="E64" s="87">
        <f t="shared" si="0"/>
        <v>0</v>
      </c>
    </row>
    <row r="65" spans="1:7" s="75" customFormat="1" ht="42.75" customHeight="1" x14ac:dyDescent="0.25">
      <c r="A65" s="175" t="s">
        <v>470</v>
      </c>
      <c r="B65" s="19" t="s">
        <v>107</v>
      </c>
      <c r="C65" s="73">
        <v>469.7</v>
      </c>
      <c r="D65" s="191">
        <v>349.6</v>
      </c>
      <c r="E65" s="188">
        <f t="shared" si="0"/>
        <v>74.430487545241647</v>
      </c>
    </row>
    <row r="66" spans="1:7" s="75" customFormat="1" ht="64.150000000000006" customHeight="1" x14ac:dyDescent="0.3">
      <c r="A66" s="175" t="s">
        <v>495</v>
      </c>
      <c r="B66" s="95" t="s">
        <v>164</v>
      </c>
      <c r="C66" s="73">
        <v>2524.6</v>
      </c>
      <c r="D66" s="191">
        <v>2056.5</v>
      </c>
      <c r="E66" s="188">
        <f t="shared" si="0"/>
        <v>81.458448863186248</v>
      </c>
      <c r="F66" s="173"/>
    </row>
    <row r="67" spans="1:7" s="75" customFormat="1" ht="63" customHeight="1" x14ac:dyDescent="0.25">
      <c r="A67" s="175" t="s">
        <v>495</v>
      </c>
      <c r="B67" s="95" t="s">
        <v>115</v>
      </c>
      <c r="C67" s="73">
        <v>295.3</v>
      </c>
      <c r="D67" s="191">
        <v>209.6</v>
      </c>
      <c r="E67" s="188">
        <f t="shared" si="0"/>
        <v>70.978665763630204</v>
      </c>
    </row>
    <row r="68" spans="1:7" s="75" customFormat="1" ht="48.6" customHeight="1" x14ac:dyDescent="0.3">
      <c r="A68" s="175" t="s">
        <v>519</v>
      </c>
      <c r="B68" s="95" t="s">
        <v>429</v>
      </c>
      <c r="C68" s="73">
        <v>161</v>
      </c>
      <c r="D68" s="191">
        <v>160</v>
      </c>
      <c r="E68" s="188">
        <f t="shared" si="0"/>
        <v>99.378881987577628</v>
      </c>
      <c r="F68" s="174"/>
      <c r="G68" s="85"/>
    </row>
    <row r="69" spans="1:7" s="75" customFormat="1" ht="32.450000000000003" customHeight="1" x14ac:dyDescent="0.25">
      <c r="A69" s="175" t="s">
        <v>495</v>
      </c>
      <c r="B69" s="19" t="s">
        <v>165</v>
      </c>
      <c r="C69" s="73">
        <v>433.2</v>
      </c>
      <c r="D69" s="191">
        <v>338.1</v>
      </c>
      <c r="E69" s="188">
        <f t="shared" si="0"/>
        <v>78.04709141274239</v>
      </c>
    </row>
    <row r="70" spans="1:7" s="75" customFormat="1" ht="45" customHeight="1" x14ac:dyDescent="0.3">
      <c r="A70" s="175" t="s">
        <v>495</v>
      </c>
      <c r="B70" s="19" t="s">
        <v>113</v>
      </c>
      <c r="C70" s="73">
        <v>393.9</v>
      </c>
      <c r="D70" s="191">
        <v>295.39999999999998</v>
      </c>
      <c r="E70" s="188">
        <f t="shared" si="0"/>
        <v>74.993653211474992</v>
      </c>
      <c r="G70" s="86"/>
    </row>
    <row r="71" spans="1:7" s="75" customFormat="1" ht="33.75" customHeight="1" x14ac:dyDescent="0.3">
      <c r="A71" s="175" t="s">
        <v>494</v>
      </c>
      <c r="B71" s="19" t="s">
        <v>114</v>
      </c>
      <c r="C71" s="73">
        <v>6357.2</v>
      </c>
      <c r="D71" s="191">
        <v>4495</v>
      </c>
      <c r="E71" s="188">
        <f t="shared" si="0"/>
        <v>70.707229597936205</v>
      </c>
      <c r="G71" s="86"/>
    </row>
    <row r="72" spans="1:7" s="78" customFormat="1" ht="30.75" customHeight="1" x14ac:dyDescent="0.25">
      <c r="A72" s="175" t="s">
        <v>495</v>
      </c>
      <c r="B72" s="19" t="s">
        <v>166</v>
      </c>
      <c r="C72" s="73">
        <v>114.3</v>
      </c>
      <c r="D72" s="191">
        <v>61.3</v>
      </c>
      <c r="E72" s="188">
        <f t="shared" si="0"/>
        <v>53.630796150481189</v>
      </c>
    </row>
    <row r="73" spans="1:7" s="78" customFormat="1" ht="105" customHeight="1" x14ac:dyDescent="0.25">
      <c r="A73" s="175" t="s">
        <v>496</v>
      </c>
      <c r="B73" s="19" t="s">
        <v>168</v>
      </c>
      <c r="C73" s="73">
        <v>24836.7</v>
      </c>
      <c r="D73" s="191">
        <v>17724.599999999999</v>
      </c>
      <c r="E73" s="188">
        <f t="shared" si="0"/>
        <v>71.364553261906764</v>
      </c>
    </row>
    <row r="74" spans="1:7" s="78" customFormat="1" ht="61.15" customHeight="1" x14ac:dyDescent="0.25">
      <c r="A74" s="175" t="s">
        <v>495</v>
      </c>
      <c r="B74" s="19" t="s">
        <v>502</v>
      </c>
      <c r="C74" s="73">
        <v>1256.0999999999999</v>
      </c>
      <c r="D74" s="191"/>
      <c r="E74" s="188">
        <f t="shared" si="0"/>
        <v>0</v>
      </c>
    </row>
    <row r="75" spans="1:7" s="78" customFormat="1" ht="72" customHeight="1" x14ac:dyDescent="0.25">
      <c r="A75" s="175" t="s">
        <v>503</v>
      </c>
      <c r="B75" s="19" t="s">
        <v>504</v>
      </c>
      <c r="C75" s="73">
        <v>1890.4</v>
      </c>
      <c r="D75" s="191">
        <v>1500.5</v>
      </c>
      <c r="E75" s="188">
        <f t="shared" si="0"/>
        <v>79.374735505713076</v>
      </c>
    </row>
    <row r="76" spans="1:7" s="78" customFormat="1" ht="17.25" customHeight="1" x14ac:dyDescent="0.25">
      <c r="A76" s="175" t="s">
        <v>299</v>
      </c>
      <c r="B76" s="20" t="s">
        <v>82</v>
      </c>
      <c r="C76" s="77">
        <f>C77</f>
        <v>1332</v>
      </c>
      <c r="D76" s="192">
        <v>1000</v>
      </c>
      <c r="E76" s="188">
        <f t="shared" si="0"/>
        <v>75.075075075075077</v>
      </c>
    </row>
    <row r="77" spans="1:7" s="78" customFormat="1" ht="71.25" customHeight="1" x14ac:dyDescent="0.25">
      <c r="A77" s="175" t="s">
        <v>520</v>
      </c>
      <c r="B77" s="96" t="s">
        <v>167</v>
      </c>
      <c r="C77" s="73">
        <v>1332</v>
      </c>
      <c r="D77" s="191">
        <v>1000</v>
      </c>
      <c r="E77" s="188">
        <f t="shared" ref="E77:E79" si="3">D77/C77%</f>
        <v>75.075075075075077</v>
      </c>
    </row>
    <row r="78" spans="1:7" s="78" customFormat="1" ht="34.5" customHeight="1" x14ac:dyDescent="0.25">
      <c r="A78" s="175" t="s">
        <v>553</v>
      </c>
      <c r="B78" s="96" t="s">
        <v>554</v>
      </c>
      <c r="C78" s="73"/>
      <c r="D78" s="191">
        <v>-557</v>
      </c>
      <c r="E78" s="188"/>
    </row>
    <row r="79" spans="1:7" s="5" customFormat="1" ht="15.75" customHeight="1" x14ac:dyDescent="0.2">
      <c r="A79" s="21"/>
      <c r="B79" s="18" t="s">
        <v>83</v>
      </c>
      <c r="C79" s="71">
        <f>C41+C11</f>
        <v>510879.6</v>
      </c>
      <c r="D79" s="71">
        <f>D41+D11</f>
        <v>374139.5</v>
      </c>
      <c r="E79" s="87">
        <f t="shared" si="3"/>
        <v>73.234378511101255</v>
      </c>
    </row>
    <row r="80" spans="1:7" ht="19.5" customHeight="1" x14ac:dyDescent="0.25">
      <c r="B80" s="49"/>
      <c r="C80" s="49"/>
      <c r="D80" s="49"/>
      <c r="E80" s="50"/>
    </row>
    <row r="81" spans="2:5" x14ac:dyDescent="0.25">
      <c r="B81" s="22"/>
      <c r="C81" s="22"/>
      <c r="D81" s="22"/>
    </row>
    <row r="82" spans="2:5" x14ac:dyDescent="0.25">
      <c r="B82" s="22"/>
      <c r="C82" s="22"/>
      <c r="D82" s="22"/>
      <c r="E82" s="51"/>
    </row>
    <row r="83" spans="2:5" x14ac:dyDescent="0.25">
      <c r="B83" s="22"/>
      <c r="C83" s="22"/>
      <c r="D83" s="22"/>
    </row>
    <row r="84" spans="2:5" x14ac:dyDescent="0.25">
      <c r="B84" s="22"/>
      <c r="C84" s="22"/>
      <c r="D84" s="22"/>
    </row>
    <row r="85" spans="2:5" x14ac:dyDescent="0.25">
      <c r="B85" s="22"/>
      <c r="C85" s="22"/>
      <c r="D85" s="22"/>
    </row>
    <row r="86" spans="2:5" x14ac:dyDescent="0.25">
      <c r="B86" s="22"/>
      <c r="C86" s="22"/>
      <c r="D86" s="22"/>
    </row>
    <row r="87" spans="2:5" x14ac:dyDescent="0.25">
      <c r="B87" s="22"/>
      <c r="C87" s="22"/>
      <c r="D87" s="22"/>
    </row>
    <row r="88" spans="2:5" x14ac:dyDescent="0.25">
      <c r="B88" s="22"/>
      <c r="C88" s="22"/>
      <c r="D88" s="22"/>
    </row>
    <row r="89" spans="2:5" x14ac:dyDescent="0.25">
      <c r="B89" s="22" t="s">
        <v>469</v>
      </c>
      <c r="C89" s="22"/>
      <c r="D89" s="22"/>
    </row>
    <row r="90" spans="2:5" x14ac:dyDescent="0.25">
      <c r="B90" s="22"/>
      <c r="C90" s="22"/>
      <c r="D90" s="22"/>
    </row>
    <row r="91" spans="2:5" x14ac:dyDescent="0.25">
      <c r="B91" s="22"/>
      <c r="C91" s="22"/>
      <c r="D91" s="22"/>
    </row>
    <row r="92" spans="2:5" x14ac:dyDescent="0.25">
      <c r="B92" s="22"/>
      <c r="C92" s="22"/>
      <c r="D92" s="22"/>
    </row>
    <row r="93" spans="2:5" x14ac:dyDescent="0.25">
      <c r="B93" s="22"/>
      <c r="C93" s="22"/>
      <c r="D93" s="22"/>
    </row>
    <row r="94" spans="2:5" x14ac:dyDescent="0.25">
      <c r="B94" s="22"/>
      <c r="C94" s="22"/>
      <c r="D94" s="22"/>
    </row>
    <row r="95" spans="2:5" x14ac:dyDescent="0.25">
      <c r="B95" s="22"/>
      <c r="C95" s="22"/>
      <c r="D95" s="22"/>
    </row>
    <row r="96" spans="2:5" x14ac:dyDescent="0.25">
      <c r="B96" s="22"/>
      <c r="C96" s="22"/>
      <c r="D96" s="22"/>
    </row>
    <row r="97" spans="2:4" x14ac:dyDescent="0.25">
      <c r="B97" s="22"/>
      <c r="C97" s="22"/>
      <c r="D97" s="22"/>
    </row>
    <row r="98" spans="2:4" x14ac:dyDescent="0.25">
      <c r="B98" s="22"/>
      <c r="C98" s="22"/>
      <c r="D98" s="22"/>
    </row>
    <row r="99" spans="2:4" x14ac:dyDescent="0.25">
      <c r="B99" s="22"/>
      <c r="C99" s="22"/>
      <c r="D99" s="22"/>
    </row>
    <row r="100" spans="2:4" x14ac:dyDescent="0.25">
      <c r="B100" s="22"/>
      <c r="C100" s="22"/>
      <c r="D100" s="22"/>
    </row>
    <row r="101" spans="2:4" x14ac:dyDescent="0.25">
      <c r="B101" s="22"/>
      <c r="C101" s="22"/>
      <c r="D101" s="22"/>
    </row>
    <row r="102" spans="2:4" x14ac:dyDescent="0.25">
      <c r="B102" s="22"/>
      <c r="C102" s="22"/>
      <c r="D102" s="22"/>
    </row>
    <row r="103" spans="2:4" x14ac:dyDescent="0.25">
      <c r="B103" s="22"/>
      <c r="C103" s="22"/>
      <c r="D103" s="22"/>
    </row>
    <row r="104" spans="2:4" x14ac:dyDescent="0.25">
      <c r="B104" s="22"/>
      <c r="C104" s="22"/>
      <c r="D104" s="22"/>
    </row>
    <row r="105" spans="2:4" x14ac:dyDescent="0.25">
      <c r="B105" s="22"/>
      <c r="C105" s="22"/>
      <c r="D105" s="22"/>
    </row>
    <row r="106" spans="2:4" x14ac:dyDescent="0.25">
      <c r="B106" s="22"/>
      <c r="C106" s="22"/>
      <c r="D106" s="22"/>
    </row>
    <row r="107" spans="2:4" x14ac:dyDescent="0.25">
      <c r="B107" s="22"/>
      <c r="C107" s="22"/>
      <c r="D107" s="22"/>
    </row>
    <row r="108" spans="2:4" x14ac:dyDescent="0.25">
      <c r="B108" s="22"/>
      <c r="C108" s="22"/>
      <c r="D108" s="22"/>
    </row>
    <row r="109" spans="2:4" x14ac:dyDescent="0.25">
      <c r="B109" s="22"/>
      <c r="C109" s="22"/>
      <c r="D109" s="22"/>
    </row>
    <row r="110" spans="2:4" x14ac:dyDescent="0.25">
      <c r="B110" s="22"/>
      <c r="C110" s="22"/>
      <c r="D110" s="22"/>
    </row>
    <row r="111" spans="2:4" x14ac:dyDescent="0.25">
      <c r="B111" s="22"/>
      <c r="C111" s="22"/>
      <c r="D111" s="22"/>
    </row>
    <row r="112" spans="2:4" x14ac:dyDescent="0.25">
      <c r="B112" s="22"/>
      <c r="C112" s="22"/>
      <c r="D112" s="22"/>
    </row>
    <row r="113" spans="2:4" x14ac:dyDescent="0.25">
      <c r="B113" s="22"/>
      <c r="C113" s="22"/>
      <c r="D113" s="22"/>
    </row>
    <row r="114" spans="2:4" x14ac:dyDescent="0.25">
      <c r="B114" s="22"/>
      <c r="C114" s="22"/>
      <c r="D114" s="22"/>
    </row>
    <row r="115" spans="2:4" x14ac:dyDescent="0.25">
      <c r="B115" s="22"/>
      <c r="C115" s="22"/>
      <c r="D115" s="22"/>
    </row>
    <row r="116" spans="2:4" x14ac:dyDescent="0.25">
      <c r="B116" s="22"/>
      <c r="C116" s="22"/>
      <c r="D116" s="22"/>
    </row>
    <row r="117" spans="2:4" x14ac:dyDescent="0.25">
      <c r="B117" s="22"/>
      <c r="C117" s="22"/>
      <c r="D117" s="22"/>
    </row>
    <row r="118" spans="2:4" x14ac:dyDescent="0.25">
      <c r="B118" s="22"/>
      <c r="C118" s="22"/>
      <c r="D118" s="22"/>
    </row>
    <row r="119" spans="2:4" x14ac:dyDescent="0.25">
      <c r="B119" s="22"/>
      <c r="C119" s="22"/>
      <c r="D119" s="22"/>
    </row>
    <row r="120" spans="2:4" x14ac:dyDescent="0.25">
      <c r="B120" s="22"/>
      <c r="C120" s="22"/>
      <c r="D120" s="22"/>
    </row>
    <row r="121" spans="2:4" x14ac:dyDescent="0.25">
      <c r="B121" s="22"/>
      <c r="C121" s="22"/>
      <c r="D121" s="22"/>
    </row>
    <row r="122" spans="2:4" x14ac:dyDescent="0.25">
      <c r="B122" s="22"/>
      <c r="C122" s="22"/>
      <c r="D122" s="22"/>
    </row>
    <row r="123" spans="2:4" x14ac:dyDescent="0.25">
      <c r="B123" s="22"/>
      <c r="C123" s="22"/>
      <c r="D123" s="22"/>
    </row>
    <row r="124" spans="2:4" x14ac:dyDescent="0.25">
      <c r="B124" s="22"/>
      <c r="C124" s="22"/>
      <c r="D124" s="22"/>
    </row>
    <row r="125" spans="2:4" x14ac:dyDescent="0.25">
      <c r="B125" s="22"/>
      <c r="C125" s="22"/>
      <c r="D125" s="22"/>
    </row>
    <row r="126" spans="2:4" x14ac:dyDescent="0.25">
      <c r="B126" s="22"/>
      <c r="C126" s="22"/>
      <c r="D126" s="22"/>
    </row>
    <row r="127" spans="2:4" x14ac:dyDescent="0.25">
      <c r="B127" s="22"/>
      <c r="C127" s="22"/>
      <c r="D127" s="22"/>
    </row>
    <row r="128" spans="2:4" x14ac:dyDescent="0.25">
      <c r="B128" s="22"/>
      <c r="C128" s="22"/>
      <c r="D128" s="22"/>
    </row>
    <row r="129" spans="2:4" x14ac:dyDescent="0.25">
      <c r="B129" s="22"/>
      <c r="C129" s="22"/>
      <c r="D129" s="22"/>
    </row>
    <row r="130" spans="2:4" x14ac:dyDescent="0.25">
      <c r="B130" s="22"/>
      <c r="C130" s="22"/>
      <c r="D130" s="22"/>
    </row>
    <row r="131" spans="2:4" x14ac:dyDescent="0.25">
      <c r="B131" s="22"/>
      <c r="C131" s="22"/>
      <c r="D131" s="22"/>
    </row>
    <row r="132" spans="2:4" x14ac:dyDescent="0.25">
      <c r="B132" s="22"/>
      <c r="C132" s="22"/>
      <c r="D132" s="22"/>
    </row>
    <row r="133" spans="2:4" x14ac:dyDescent="0.25">
      <c r="B133" s="22"/>
      <c r="C133" s="22"/>
      <c r="D133" s="22"/>
    </row>
    <row r="134" spans="2:4" x14ac:dyDescent="0.25">
      <c r="B134" s="22"/>
      <c r="C134" s="22"/>
      <c r="D134" s="22"/>
    </row>
    <row r="135" spans="2:4" x14ac:dyDescent="0.25">
      <c r="B135" s="22"/>
      <c r="C135" s="22"/>
      <c r="D135" s="22"/>
    </row>
    <row r="136" spans="2:4" x14ac:dyDescent="0.25">
      <c r="B136" s="22"/>
      <c r="C136" s="22"/>
      <c r="D136" s="22"/>
    </row>
    <row r="137" spans="2:4" x14ac:dyDescent="0.25">
      <c r="B137" s="22"/>
      <c r="C137" s="22"/>
      <c r="D137" s="22"/>
    </row>
    <row r="138" spans="2:4" x14ac:dyDescent="0.25">
      <c r="B138" s="22"/>
      <c r="C138" s="22"/>
      <c r="D138" s="22"/>
    </row>
    <row r="139" spans="2:4" x14ac:dyDescent="0.25">
      <c r="B139" s="22"/>
      <c r="C139" s="22"/>
      <c r="D139" s="22"/>
    </row>
    <row r="140" spans="2:4" x14ac:dyDescent="0.25">
      <c r="B140" s="22"/>
      <c r="C140" s="22"/>
      <c r="D140" s="22"/>
    </row>
    <row r="141" spans="2:4" x14ac:dyDescent="0.25">
      <c r="B141" s="22"/>
      <c r="C141" s="22"/>
      <c r="D141" s="22"/>
    </row>
    <row r="142" spans="2:4" x14ac:dyDescent="0.25">
      <c r="B142" s="22"/>
      <c r="C142" s="22"/>
      <c r="D142" s="22"/>
    </row>
    <row r="143" spans="2:4" x14ac:dyDescent="0.25">
      <c r="B143" s="22"/>
      <c r="C143" s="22"/>
      <c r="D143" s="22"/>
    </row>
    <row r="144" spans="2:4" x14ac:dyDescent="0.25">
      <c r="B144" s="22"/>
      <c r="C144" s="22"/>
      <c r="D144" s="22"/>
    </row>
    <row r="145" spans="2:4" x14ac:dyDescent="0.25">
      <c r="B145" s="22"/>
      <c r="C145" s="22"/>
      <c r="D145" s="22"/>
    </row>
    <row r="146" spans="2:4" x14ac:dyDescent="0.25">
      <c r="B146" s="22"/>
      <c r="C146" s="22"/>
      <c r="D146" s="22"/>
    </row>
    <row r="147" spans="2:4" x14ac:dyDescent="0.25">
      <c r="B147" s="22"/>
      <c r="C147" s="22"/>
      <c r="D147" s="22"/>
    </row>
    <row r="148" spans="2:4" x14ac:dyDescent="0.25">
      <c r="B148" s="22"/>
      <c r="C148" s="22"/>
      <c r="D148" s="22"/>
    </row>
    <row r="149" spans="2:4" x14ac:dyDescent="0.25">
      <c r="B149" s="22"/>
      <c r="C149" s="22"/>
      <c r="D149" s="22"/>
    </row>
    <row r="150" spans="2:4" x14ac:dyDescent="0.25">
      <c r="B150" s="22"/>
      <c r="C150" s="22"/>
      <c r="D150" s="22"/>
    </row>
    <row r="151" spans="2:4" x14ac:dyDescent="0.25">
      <c r="B151" s="22"/>
      <c r="C151" s="22"/>
      <c r="D151" s="22"/>
    </row>
    <row r="152" spans="2:4" x14ac:dyDescent="0.25">
      <c r="B152" s="22"/>
      <c r="C152" s="22"/>
      <c r="D152" s="22"/>
    </row>
    <row r="153" spans="2:4" x14ac:dyDescent="0.25">
      <c r="B153" s="22"/>
      <c r="C153" s="22"/>
      <c r="D153" s="22"/>
    </row>
    <row r="154" spans="2:4" x14ac:dyDescent="0.25">
      <c r="B154" s="22"/>
      <c r="C154" s="22"/>
      <c r="D154" s="22"/>
    </row>
    <row r="155" spans="2:4" x14ac:dyDescent="0.25">
      <c r="B155" s="22"/>
      <c r="C155" s="22"/>
      <c r="D155" s="22"/>
    </row>
    <row r="156" spans="2:4" x14ac:dyDescent="0.25">
      <c r="B156" s="22"/>
      <c r="C156" s="22"/>
      <c r="D156" s="22"/>
    </row>
    <row r="157" spans="2:4" x14ac:dyDescent="0.25">
      <c r="B157" s="22"/>
      <c r="C157" s="22"/>
      <c r="D157" s="22"/>
    </row>
    <row r="158" spans="2:4" x14ac:dyDescent="0.25">
      <c r="B158" s="22"/>
      <c r="C158" s="22"/>
      <c r="D158" s="22"/>
    </row>
    <row r="159" spans="2:4" x14ac:dyDescent="0.25">
      <c r="B159" s="22"/>
      <c r="C159" s="22"/>
      <c r="D159" s="22"/>
    </row>
    <row r="160" spans="2:4" x14ac:dyDescent="0.25">
      <c r="B160" s="22"/>
      <c r="C160" s="22"/>
      <c r="D160" s="22"/>
    </row>
    <row r="161" spans="2:4" x14ac:dyDescent="0.25">
      <c r="B161" s="22"/>
      <c r="C161" s="22"/>
      <c r="D161" s="22"/>
    </row>
    <row r="162" spans="2:4" x14ac:dyDescent="0.25">
      <c r="B162" s="22"/>
      <c r="C162" s="22"/>
      <c r="D162" s="22"/>
    </row>
    <row r="163" spans="2:4" x14ac:dyDescent="0.25">
      <c r="B163" s="22"/>
      <c r="C163" s="22"/>
      <c r="D163" s="22"/>
    </row>
    <row r="164" spans="2:4" x14ac:dyDescent="0.25">
      <c r="B164" s="22"/>
      <c r="C164" s="22"/>
      <c r="D164" s="22"/>
    </row>
    <row r="165" spans="2:4" x14ac:dyDescent="0.25">
      <c r="B165" s="22"/>
      <c r="C165" s="22"/>
      <c r="D165" s="22"/>
    </row>
    <row r="166" spans="2:4" x14ac:dyDescent="0.25">
      <c r="B166" s="22"/>
      <c r="C166" s="22"/>
      <c r="D166" s="22"/>
    </row>
    <row r="167" spans="2:4" x14ac:dyDescent="0.25">
      <c r="B167" s="22"/>
      <c r="C167" s="22"/>
      <c r="D167" s="22"/>
    </row>
    <row r="168" spans="2:4" x14ac:dyDescent="0.25">
      <c r="B168" s="22"/>
      <c r="C168" s="22"/>
      <c r="D168" s="22"/>
    </row>
    <row r="169" spans="2:4" x14ac:dyDescent="0.25">
      <c r="B169" s="22"/>
      <c r="C169" s="22"/>
      <c r="D169" s="22"/>
    </row>
    <row r="170" spans="2:4" x14ac:dyDescent="0.25">
      <c r="B170" s="22"/>
      <c r="C170" s="22"/>
      <c r="D170" s="22"/>
    </row>
    <row r="171" spans="2:4" x14ac:dyDescent="0.25">
      <c r="B171" s="22"/>
      <c r="C171" s="22"/>
      <c r="D171" s="22"/>
    </row>
    <row r="172" spans="2:4" x14ac:dyDescent="0.25">
      <c r="B172" s="22"/>
      <c r="C172" s="22"/>
      <c r="D172" s="22"/>
    </row>
    <row r="173" spans="2:4" x14ac:dyDescent="0.25">
      <c r="B173" s="22"/>
      <c r="C173" s="22"/>
      <c r="D173" s="22"/>
    </row>
    <row r="174" spans="2:4" x14ac:dyDescent="0.25">
      <c r="B174" s="22"/>
      <c r="C174" s="22"/>
      <c r="D174" s="22"/>
    </row>
    <row r="175" spans="2:4" x14ac:dyDescent="0.25">
      <c r="B175" s="22"/>
      <c r="C175" s="22"/>
      <c r="D175" s="22"/>
    </row>
    <row r="176" spans="2:4" x14ac:dyDescent="0.25">
      <c r="B176" s="22"/>
      <c r="C176" s="22"/>
      <c r="D176" s="22"/>
    </row>
    <row r="177" spans="2:4" x14ac:dyDescent="0.25">
      <c r="B177" s="22"/>
      <c r="C177" s="22"/>
      <c r="D177" s="22"/>
    </row>
    <row r="178" spans="2:4" x14ac:dyDescent="0.25">
      <c r="B178" s="22"/>
      <c r="C178" s="22"/>
      <c r="D178" s="22"/>
    </row>
    <row r="179" spans="2:4" x14ac:dyDescent="0.25">
      <c r="B179" s="22"/>
      <c r="C179" s="22"/>
      <c r="D179" s="22"/>
    </row>
    <row r="180" spans="2:4" x14ac:dyDescent="0.25">
      <c r="B180" s="22"/>
      <c r="C180" s="22"/>
      <c r="D180" s="22"/>
    </row>
    <row r="181" spans="2:4" x14ac:dyDescent="0.25">
      <c r="B181" s="22"/>
      <c r="C181" s="22"/>
      <c r="D181" s="22"/>
    </row>
    <row r="182" spans="2:4" x14ac:dyDescent="0.25">
      <c r="B182" s="22"/>
      <c r="C182" s="22"/>
      <c r="D182" s="22"/>
    </row>
    <row r="183" spans="2:4" x14ac:dyDescent="0.25">
      <c r="B183" s="22"/>
      <c r="C183" s="22"/>
      <c r="D183" s="22"/>
    </row>
    <row r="184" spans="2:4" x14ac:dyDescent="0.25">
      <c r="B184" s="22"/>
      <c r="C184" s="22"/>
      <c r="D184" s="22"/>
    </row>
    <row r="185" spans="2:4" x14ac:dyDescent="0.25">
      <c r="B185" s="22"/>
      <c r="C185" s="22"/>
      <c r="D185" s="22"/>
    </row>
    <row r="186" spans="2:4" x14ac:dyDescent="0.25">
      <c r="B186" s="22"/>
      <c r="C186" s="22"/>
      <c r="D186" s="22"/>
    </row>
    <row r="187" spans="2:4" x14ac:dyDescent="0.25">
      <c r="B187" s="22"/>
      <c r="C187" s="22"/>
      <c r="D187" s="22"/>
    </row>
    <row r="188" spans="2:4" x14ac:dyDescent="0.25">
      <c r="B188" s="22"/>
      <c r="C188" s="22"/>
      <c r="D188" s="22"/>
    </row>
    <row r="189" spans="2:4" x14ac:dyDescent="0.25">
      <c r="B189" s="22"/>
      <c r="C189" s="22"/>
      <c r="D189" s="22"/>
    </row>
    <row r="190" spans="2:4" x14ac:dyDescent="0.25">
      <c r="B190" s="22"/>
      <c r="C190" s="22"/>
      <c r="D190" s="22"/>
    </row>
    <row r="191" spans="2:4" x14ac:dyDescent="0.25">
      <c r="B191" s="22"/>
      <c r="C191" s="22"/>
      <c r="D191" s="22"/>
    </row>
    <row r="192" spans="2:4" x14ac:dyDescent="0.25">
      <c r="B192" s="22"/>
      <c r="C192" s="22"/>
      <c r="D192" s="22"/>
    </row>
    <row r="193" spans="2:4" x14ac:dyDescent="0.25">
      <c r="B193" s="22"/>
      <c r="C193" s="22"/>
      <c r="D193" s="22"/>
    </row>
    <row r="194" spans="2:4" x14ac:dyDescent="0.25">
      <c r="B194" s="22"/>
      <c r="C194" s="22"/>
      <c r="D194" s="22"/>
    </row>
    <row r="195" spans="2:4" x14ac:dyDescent="0.25">
      <c r="B195" s="22"/>
      <c r="C195" s="22"/>
      <c r="D195" s="22"/>
    </row>
    <row r="196" spans="2:4" x14ac:dyDescent="0.25">
      <c r="B196" s="22"/>
      <c r="C196" s="22"/>
      <c r="D196" s="22"/>
    </row>
    <row r="197" spans="2:4" x14ac:dyDescent="0.25">
      <c r="B197" s="22"/>
      <c r="C197" s="22"/>
      <c r="D197" s="22"/>
    </row>
    <row r="198" spans="2:4" x14ac:dyDescent="0.25">
      <c r="B198" s="22"/>
      <c r="C198" s="22"/>
      <c r="D198" s="22"/>
    </row>
    <row r="199" spans="2:4" x14ac:dyDescent="0.25">
      <c r="B199" s="22"/>
      <c r="C199" s="22"/>
      <c r="D199" s="22"/>
    </row>
    <row r="200" spans="2:4" x14ac:dyDescent="0.25">
      <c r="B200" s="22"/>
      <c r="C200" s="22"/>
      <c r="D200" s="22"/>
    </row>
    <row r="201" spans="2:4" x14ac:dyDescent="0.25">
      <c r="B201" s="22"/>
      <c r="C201" s="22"/>
      <c r="D201" s="22"/>
    </row>
    <row r="202" spans="2:4" x14ac:dyDescent="0.25">
      <c r="B202" s="22"/>
      <c r="C202" s="22"/>
      <c r="D202" s="22"/>
    </row>
    <row r="203" spans="2:4" x14ac:dyDescent="0.25">
      <c r="B203" s="22"/>
      <c r="C203" s="22"/>
      <c r="D203" s="22"/>
    </row>
    <row r="204" spans="2:4" x14ac:dyDescent="0.25">
      <c r="B204" s="22"/>
      <c r="C204" s="22"/>
      <c r="D204" s="22"/>
    </row>
    <row r="205" spans="2:4" x14ac:dyDescent="0.25">
      <c r="B205" s="22"/>
      <c r="C205" s="22"/>
      <c r="D205" s="22"/>
    </row>
    <row r="206" spans="2:4" x14ac:dyDescent="0.25">
      <c r="B206" s="22"/>
      <c r="C206" s="22"/>
      <c r="D206" s="22"/>
    </row>
    <row r="207" spans="2:4" x14ac:dyDescent="0.25">
      <c r="B207" s="22"/>
      <c r="C207" s="22"/>
      <c r="D207" s="22"/>
    </row>
    <row r="208" spans="2:4" x14ac:dyDescent="0.25">
      <c r="B208" s="22"/>
      <c r="C208" s="22"/>
      <c r="D208" s="22"/>
    </row>
    <row r="209" spans="2:4" x14ac:dyDescent="0.25">
      <c r="B209" s="22"/>
      <c r="C209" s="22"/>
      <c r="D209" s="22"/>
    </row>
    <row r="210" spans="2:4" x14ac:dyDescent="0.25">
      <c r="B210" s="22"/>
      <c r="C210" s="22"/>
      <c r="D210" s="22"/>
    </row>
    <row r="211" spans="2:4" x14ac:dyDescent="0.25">
      <c r="B211" s="22"/>
      <c r="C211" s="22"/>
      <c r="D211" s="22"/>
    </row>
    <row r="212" spans="2:4" x14ac:dyDescent="0.25">
      <c r="B212" s="22"/>
      <c r="C212" s="22"/>
      <c r="D212" s="22"/>
    </row>
    <row r="213" spans="2:4" x14ac:dyDescent="0.25">
      <c r="B213" s="22"/>
      <c r="C213" s="22"/>
      <c r="D213" s="22"/>
    </row>
    <row r="214" spans="2:4" x14ac:dyDescent="0.25">
      <c r="B214" s="22"/>
      <c r="C214" s="22"/>
      <c r="D214" s="22"/>
    </row>
    <row r="215" spans="2:4" x14ac:dyDescent="0.25">
      <c r="B215" s="22"/>
      <c r="C215" s="22"/>
      <c r="D215" s="22"/>
    </row>
    <row r="216" spans="2:4" x14ac:dyDescent="0.25">
      <c r="B216" s="22"/>
      <c r="C216" s="22"/>
      <c r="D216" s="22"/>
    </row>
    <row r="217" spans="2:4" x14ac:dyDescent="0.25">
      <c r="B217" s="22"/>
      <c r="C217" s="22"/>
      <c r="D217" s="22"/>
    </row>
    <row r="218" spans="2:4" x14ac:dyDescent="0.25">
      <c r="B218" s="22"/>
      <c r="C218" s="22"/>
      <c r="D218" s="22"/>
    </row>
    <row r="219" spans="2:4" x14ac:dyDescent="0.25">
      <c r="B219" s="22"/>
      <c r="C219" s="22"/>
      <c r="D219" s="22"/>
    </row>
    <row r="220" spans="2:4" x14ac:dyDescent="0.25">
      <c r="B220" s="22"/>
      <c r="C220" s="22"/>
      <c r="D220" s="22"/>
    </row>
    <row r="221" spans="2:4" x14ac:dyDescent="0.25">
      <c r="B221" s="22"/>
      <c r="C221" s="22"/>
      <c r="D221" s="22"/>
    </row>
    <row r="222" spans="2:4" x14ac:dyDescent="0.25">
      <c r="B222" s="22"/>
      <c r="C222" s="22"/>
      <c r="D222" s="22"/>
    </row>
    <row r="223" spans="2:4" x14ac:dyDescent="0.25">
      <c r="B223" s="22"/>
      <c r="C223" s="22"/>
      <c r="D223" s="22"/>
    </row>
    <row r="224" spans="2:4" x14ac:dyDescent="0.25">
      <c r="B224" s="22"/>
      <c r="C224" s="22"/>
      <c r="D224" s="22"/>
    </row>
    <row r="225" spans="2:4" x14ac:dyDescent="0.25">
      <c r="B225" s="22"/>
      <c r="C225" s="22"/>
      <c r="D225" s="22"/>
    </row>
    <row r="226" spans="2:4" x14ac:dyDescent="0.25">
      <c r="B226" s="22"/>
      <c r="C226" s="22"/>
      <c r="D226" s="22"/>
    </row>
    <row r="227" spans="2:4" x14ac:dyDescent="0.25">
      <c r="B227" s="22"/>
      <c r="C227" s="22"/>
      <c r="D227" s="22"/>
    </row>
    <row r="228" spans="2:4" x14ac:dyDescent="0.25">
      <c r="B228" s="22"/>
      <c r="C228" s="22"/>
      <c r="D228" s="22"/>
    </row>
    <row r="229" spans="2:4" x14ac:dyDescent="0.25">
      <c r="B229" s="22"/>
      <c r="C229" s="22"/>
      <c r="D229" s="22"/>
    </row>
    <row r="230" spans="2:4" x14ac:dyDescent="0.25">
      <c r="B230" s="22"/>
      <c r="C230" s="22"/>
      <c r="D230" s="22"/>
    </row>
    <row r="231" spans="2:4" x14ac:dyDescent="0.25">
      <c r="B231" s="22"/>
      <c r="C231" s="22"/>
      <c r="D231" s="22"/>
    </row>
    <row r="232" spans="2:4" x14ac:dyDescent="0.25">
      <c r="B232" s="22"/>
      <c r="C232" s="22"/>
      <c r="D232" s="22"/>
    </row>
    <row r="233" spans="2:4" x14ac:dyDescent="0.25">
      <c r="B233" s="22"/>
      <c r="C233" s="22"/>
      <c r="D233" s="22"/>
    </row>
    <row r="234" spans="2:4" x14ac:dyDescent="0.25">
      <c r="B234" s="22"/>
      <c r="C234" s="22"/>
      <c r="D234" s="22"/>
    </row>
    <row r="235" spans="2:4" x14ac:dyDescent="0.25">
      <c r="B235" s="22"/>
      <c r="C235" s="22"/>
      <c r="D235" s="22"/>
    </row>
    <row r="236" spans="2:4" x14ac:dyDescent="0.25">
      <c r="B236" s="22"/>
      <c r="C236" s="22"/>
      <c r="D236" s="22"/>
    </row>
    <row r="237" spans="2:4" x14ac:dyDescent="0.25">
      <c r="B237" s="22"/>
      <c r="C237" s="22"/>
      <c r="D237" s="22"/>
    </row>
    <row r="238" spans="2:4" x14ac:dyDescent="0.25">
      <c r="B238" s="22"/>
      <c r="C238" s="22"/>
      <c r="D238" s="22"/>
    </row>
    <row r="239" spans="2:4" x14ac:dyDescent="0.25">
      <c r="B239" s="22"/>
      <c r="C239" s="22"/>
      <c r="D239" s="22"/>
    </row>
    <row r="240" spans="2:4" x14ac:dyDescent="0.25">
      <c r="B240" s="22"/>
      <c r="C240" s="22"/>
      <c r="D240" s="22"/>
    </row>
    <row r="241" spans="2:4" x14ac:dyDescent="0.25">
      <c r="B241" s="22"/>
      <c r="C241" s="22"/>
      <c r="D241" s="22"/>
    </row>
    <row r="242" spans="2:4" x14ac:dyDescent="0.25">
      <c r="B242" s="22"/>
      <c r="C242" s="22"/>
      <c r="D242" s="22"/>
    </row>
    <row r="243" spans="2:4" x14ac:dyDescent="0.25">
      <c r="B243" s="22"/>
      <c r="C243" s="22"/>
      <c r="D243" s="22"/>
    </row>
    <row r="244" spans="2:4" x14ac:dyDescent="0.25">
      <c r="B244" s="22"/>
      <c r="C244" s="22"/>
      <c r="D244" s="22"/>
    </row>
    <row r="245" spans="2:4" x14ac:dyDescent="0.25">
      <c r="B245" s="22"/>
      <c r="C245" s="22"/>
      <c r="D245" s="22"/>
    </row>
    <row r="246" spans="2:4" x14ac:dyDescent="0.25">
      <c r="B246" s="22"/>
      <c r="C246" s="22"/>
      <c r="D246" s="22"/>
    </row>
    <row r="247" spans="2:4" x14ac:dyDescent="0.25">
      <c r="B247" s="22"/>
      <c r="C247" s="22"/>
      <c r="D247" s="22"/>
    </row>
    <row r="248" spans="2:4" x14ac:dyDescent="0.25">
      <c r="B248" s="22"/>
      <c r="C248" s="22"/>
      <c r="D248" s="22"/>
    </row>
    <row r="249" spans="2:4" x14ac:dyDescent="0.25">
      <c r="B249" s="22"/>
      <c r="C249" s="22"/>
      <c r="D249" s="22"/>
    </row>
    <row r="250" spans="2:4" x14ac:dyDescent="0.25">
      <c r="B250" s="22"/>
      <c r="C250" s="22"/>
      <c r="D250" s="22"/>
    </row>
    <row r="251" spans="2:4" x14ac:dyDescent="0.25">
      <c r="B251" s="22"/>
      <c r="C251" s="22"/>
      <c r="D251" s="22"/>
    </row>
    <row r="252" spans="2:4" x14ac:dyDescent="0.25">
      <c r="B252" s="22"/>
      <c r="C252" s="22"/>
      <c r="D252" s="22"/>
    </row>
    <row r="253" spans="2:4" x14ac:dyDescent="0.25">
      <c r="B253" s="22"/>
      <c r="C253" s="22"/>
      <c r="D253" s="22"/>
    </row>
    <row r="254" spans="2:4" x14ac:dyDescent="0.25">
      <c r="B254" s="22"/>
      <c r="C254" s="22"/>
      <c r="D254" s="22"/>
    </row>
    <row r="255" spans="2:4" x14ac:dyDescent="0.25">
      <c r="B255" s="22"/>
      <c r="C255" s="22"/>
      <c r="D255" s="22"/>
    </row>
    <row r="256" spans="2:4" x14ac:dyDescent="0.25">
      <c r="B256" s="22"/>
      <c r="C256" s="22"/>
      <c r="D256" s="22"/>
    </row>
    <row r="257" spans="2:4" x14ac:dyDescent="0.25">
      <c r="B257" s="22"/>
      <c r="C257" s="22"/>
      <c r="D257" s="22"/>
    </row>
    <row r="258" spans="2:4" x14ac:dyDescent="0.25">
      <c r="B258" s="22"/>
      <c r="C258" s="22"/>
      <c r="D258" s="22"/>
    </row>
    <row r="259" spans="2:4" x14ac:dyDescent="0.25">
      <c r="B259" s="22"/>
      <c r="C259" s="22"/>
      <c r="D259" s="22"/>
    </row>
    <row r="260" spans="2:4" x14ac:dyDescent="0.25">
      <c r="B260" s="22"/>
      <c r="C260" s="22"/>
      <c r="D260" s="22"/>
    </row>
    <row r="261" spans="2:4" x14ac:dyDescent="0.25">
      <c r="B261" s="22"/>
      <c r="C261" s="22"/>
      <c r="D261" s="22"/>
    </row>
    <row r="262" spans="2:4" x14ac:dyDescent="0.25">
      <c r="B262" s="22"/>
      <c r="C262" s="22"/>
      <c r="D262" s="22"/>
    </row>
    <row r="263" spans="2:4" x14ac:dyDescent="0.25">
      <c r="B263" s="22"/>
      <c r="C263" s="22"/>
      <c r="D263" s="22"/>
    </row>
    <row r="264" spans="2:4" x14ac:dyDescent="0.25">
      <c r="B264" s="22"/>
      <c r="C264" s="22"/>
      <c r="D264" s="22"/>
    </row>
    <row r="265" spans="2:4" x14ac:dyDescent="0.25">
      <c r="B265" s="22"/>
      <c r="C265" s="22"/>
      <c r="D265" s="22"/>
    </row>
    <row r="266" spans="2:4" x14ac:dyDescent="0.25">
      <c r="B266" s="22"/>
      <c r="C266" s="22"/>
      <c r="D266" s="22"/>
    </row>
    <row r="267" spans="2:4" x14ac:dyDescent="0.25">
      <c r="B267" s="22"/>
      <c r="C267" s="22"/>
      <c r="D267" s="22"/>
    </row>
    <row r="268" spans="2:4" x14ac:dyDescent="0.25">
      <c r="B268" s="22"/>
      <c r="C268" s="22"/>
      <c r="D268" s="22"/>
    </row>
    <row r="269" spans="2:4" x14ac:dyDescent="0.25">
      <c r="B269" s="22"/>
      <c r="C269" s="22"/>
      <c r="D269" s="22"/>
    </row>
    <row r="270" spans="2:4" x14ac:dyDescent="0.25">
      <c r="B270" s="22"/>
      <c r="C270" s="22"/>
      <c r="D270" s="22"/>
    </row>
    <row r="271" spans="2:4" x14ac:dyDescent="0.25">
      <c r="B271" s="22"/>
      <c r="C271" s="22"/>
      <c r="D271" s="22"/>
    </row>
    <row r="272" spans="2:4" x14ac:dyDescent="0.25">
      <c r="B272" s="22"/>
      <c r="C272" s="22"/>
      <c r="D272" s="22"/>
    </row>
    <row r="273" spans="2:4" x14ac:dyDescent="0.25">
      <c r="B273" s="22"/>
      <c r="C273" s="22"/>
      <c r="D273" s="22"/>
    </row>
    <row r="274" spans="2:4" x14ac:dyDescent="0.25">
      <c r="B274" s="22"/>
      <c r="C274" s="22"/>
      <c r="D274" s="22"/>
    </row>
    <row r="275" spans="2:4" x14ac:dyDescent="0.25">
      <c r="B275" s="22"/>
      <c r="C275" s="22"/>
      <c r="D275" s="22"/>
    </row>
    <row r="276" spans="2:4" x14ac:dyDescent="0.25">
      <c r="B276" s="22"/>
      <c r="C276" s="22"/>
      <c r="D276" s="22"/>
    </row>
    <row r="277" spans="2:4" x14ac:dyDescent="0.25">
      <c r="B277" s="22"/>
      <c r="C277" s="22"/>
      <c r="D277" s="22"/>
    </row>
    <row r="278" spans="2:4" x14ac:dyDescent="0.25">
      <c r="B278" s="22"/>
      <c r="C278" s="22"/>
      <c r="D278" s="22"/>
    </row>
    <row r="279" spans="2:4" x14ac:dyDescent="0.25">
      <c r="B279" s="22"/>
      <c r="C279" s="22"/>
      <c r="D279" s="22"/>
    </row>
    <row r="280" spans="2:4" x14ac:dyDescent="0.25">
      <c r="B280" s="22"/>
      <c r="C280" s="22"/>
      <c r="D280" s="22"/>
    </row>
    <row r="281" spans="2:4" x14ac:dyDescent="0.25">
      <c r="B281" s="22"/>
      <c r="C281" s="22"/>
      <c r="D281" s="22"/>
    </row>
    <row r="282" spans="2:4" x14ac:dyDescent="0.25">
      <c r="B282" s="22"/>
      <c r="C282" s="22"/>
      <c r="D282" s="22"/>
    </row>
    <row r="283" spans="2:4" x14ac:dyDescent="0.25">
      <c r="B283" s="22"/>
      <c r="C283" s="22"/>
      <c r="D283" s="22"/>
    </row>
    <row r="284" spans="2:4" x14ac:dyDescent="0.25">
      <c r="B284" s="22"/>
      <c r="C284" s="22"/>
      <c r="D284" s="22"/>
    </row>
    <row r="285" spans="2:4" x14ac:dyDescent="0.25">
      <c r="B285" s="22"/>
      <c r="C285" s="22"/>
      <c r="D285" s="22"/>
    </row>
    <row r="286" spans="2:4" x14ac:dyDescent="0.25">
      <c r="B286" s="22"/>
      <c r="C286" s="22"/>
      <c r="D286" s="22"/>
    </row>
    <row r="287" spans="2:4" x14ac:dyDescent="0.25">
      <c r="B287" s="22"/>
      <c r="C287" s="22"/>
      <c r="D287" s="22"/>
    </row>
    <row r="288" spans="2:4" x14ac:dyDescent="0.25">
      <c r="B288" s="22"/>
      <c r="C288" s="22"/>
      <c r="D288" s="22"/>
    </row>
    <row r="289" spans="2:4" x14ac:dyDescent="0.25">
      <c r="B289" s="22"/>
      <c r="C289" s="22"/>
      <c r="D289" s="22"/>
    </row>
  </sheetData>
  <mergeCells count="2">
    <mergeCell ref="B4:E4"/>
    <mergeCell ref="A6:E7"/>
  </mergeCells>
  <pageMargins left="0.51181102362204722" right="0" top="0.14000000000000001" bottom="7.874015748031496E-2" header="0.14000000000000001" footer="0.15748031496062992"/>
  <pageSetup paperSize="9" scale="87" fitToHeight="0" orientation="portrait" useFirstPageNumber="1" r:id="rId1"/>
  <headerFooter alignWithMargins="0">
    <oddHeader>&amp;R&amp;P</oddHeader>
  </headerFooter>
  <rowBreaks count="2" manualBreakCount="2">
    <brk id="39" max="4" man="1"/>
    <brk id="6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2"/>
  <sheetViews>
    <sheetView topLeftCell="A218" zoomScaleNormal="100" zoomScaleSheetLayoutView="100" workbookViewId="0">
      <selection activeCell="G240" sqref="G240"/>
    </sheetView>
  </sheetViews>
  <sheetFormatPr defaultRowHeight="12.75" x14ac:dyDescent="0.2"/>
  <cols>
    <col min="1" max="1" width="40.7109375" customWidth="1"/>
    <col min="2" max="2" width="4.5703125" customWidth="1"/>
    <col min="3" max="3" width="4.7109375" customWidth="1"/>
    <col min="4" max="4" width="11.42578125" customWidth="1"/>
    <col min="5" max="5" width="4.7109375" customWidth="1"/>
    <col min="6" max="6" width="10.85546875" customWidth="1"/>
    <col min="7" max="7" width="10.28515625" style="222" customWidth="1"/>
    <col min="8" max="8" width="11.28515625" style="222" customWidth="1"/>
  </cols>
  <sheetData>
    <row r="1" spans="1:8" ht="12.75" customHeight="1" x14ac:dyDescent="0.2">
      <c r="A1" s="185"/>
      <c r="B1" s="185"/>
      <c r="C1" s="185"/>
      <c r="D1" s="186"/>
      <c r="E1" s="242" t="s">
        <v>478</v>
      </c>
      <c r="F1" s="242"/>
      <c r="G1" s="242"/>
      <c r="H1" s="242"/>
    </row>
    <row r="2" spans="1:8" ht="12.75" customHeight="1" x14ac:dyDescent="0.2">
      <c r="A2" s="185"/>
      <c r="B2" s="242" t="s">
        <v>477</v>
      </c>
      <c r="C2" s="242"/>
      <c r="D2" s="242"/>
      <c r="E2" s="242"/>
      <c r="F2" s="242"/>
      <c r="G2" s="242"/>
      <c r="H2" s="242"/>
    </row>
    <row r="3" spans="1:8" ht="12.75" customHeight="1" x14ac:dyDescent="0.2">
      <c r="A3" s="185"/>
      <c r="B3" s="187"/>
      <c r="C3" s="187"/>
      <c r="D3" s="187"/>
      <c r="E3" s="187"/>
      <c r="F3" s="187"/>
      <c r="G3" s="223"/>
      <c r="H3" s="224" t="s">
        <v>473</v>
      </c>
    </row>
    <row r="4" spans="1:8" ht="12.75" customHeight="1" x14ac:dyDescent="0.2">
      <c r="A4" s="242" t="s">
        <v>555</v>
      </c>
      <c r="B4" s="242"/>
      <c r="C4" s="242"/>
      <c r="D4" s="242"/>
      <c r="E4" s="242"/>
      <c r="F4" s="242"/>
      <c r="G4" s="242"/>
      <c r="H4" s="242"/>
    </row>
    <row r="5" spans="1:8" ht="12.75" customHeight="1" x14ac:dyDescent="0.2">
      <c r="A5" s="242" t="s">
        <v>556</v>
      </c>
      <c r="B5" s="242"/>
      <c r="C5" s="242"/>
      <c r="D5" s="242"/>
      <c r="E5" s="242"/>
      <c r="F5" s="242"/>
      <c r="G5" s="242"/>
      <c r="H5" s="242"/>
    </row>
    <row r="6" spans="1:8" ht="12.75" customHeight="1" x14ac:dyDescent="0.2">
      <c r="A6" s="164"/>
      <c r="B6" s="164"/>
      <c r="C6" s="164"/>
      <c r="D6" s="164"/>
      <c r="E6" s="164"/>
      <c r="F6" s="164"/>
      <c r="G6" s="225"/>
      <c r="H6" s="225"/>
    </row>
    <row r="7" spans="1:8" ht="50.25" customHeight="1" x14ac:dyDescent="0.2">
      <c r="A7" s="243" t="s">
        <v>481</v>
      </c>
      <c r="B7" s="243"/>
      <c r="C7" s="243"/>
      <c r="D7" s="243"/>
      <c r="E7" s="243"/>
      <c r="F7" s="243"/>
      <c r="G7" s="243"/>
      <c r="H7" s="243"/>
    </row>
    <row r="8" spans="1:8" x14ac:dyDescent="0.2">
      <c r="H8" s="226" t="s">
        <v>35</v>
      </c>
    </row>
    <row r="9" spans="1:8" ht="12.75" customHeight="1" x14ac:dyDescent="0.2">
      <c r="A9" s="238" t="s">
        <v>71</v>
      </c>
      <c r="B9" s="238" t="s">
        <v>37</v>
      </c>
      <c r="C9" s="238" t="s">
        <v>38</v>
      </c>
      <c r="D9" s="238" t="s">
        <v>39</v>
      </c>
      <c r="E9" s="238" t="s">
        <v>40</v>
      </c>
      <c r="F9" s="244" t="s">
        <v>532</v>
      </c>
      <c r="G9" s="240" t="s">
        <v>533</v>
      </c>
      <c r="H9" s="240" t="s">
        <v>531</v>
      </c>
    </row>
    <row r="10" spans="1:8" ht="25.5" customHeight="1" x14ac:dyDescent="0.2">
      <c r="A10" s="239"/>
      <c r="B10" s="239"/>
      <c r="C10" s="239"/>
      <c r="D10" s="239"/>
      <c r="E10" s="239"/>
      <c r="F10" s="239"/>
      <c r="G10" s="245"/>
      <c r="H10" s="241"/>
    </row>
    <row r="11" spans="1:8" ht="15" x14ac:dyDescent="0.2">
      <c r="A11" s="215" t="s">
        <v>41</v>
      </c>
      <c r="B11" s="216"/>
      <c r="C11" s="216"/>
      <c r="D11" s="216"/>
      <c r="E11" s="216"/>
      <c r="F11" s="220">
        <f>F12+F178</f>
        <v>510879.6</v>
      </c>
      <c r="G11" s="220">
        <f>G12+G178</f>
        <v>327553.16000000003</v>
      </c>
      <c r="H11" s="220">
        <f>G11/F11%</f>
        <v>64.115529373261353</v>
      </c>
    </row>
    <row r="12" spans="1:8" x14ac:dyDescent="0.2">
      <c r="A12" s="141" t="s">
        <v>311</v>
      </c>
      <c r="B12" s="141"/>
      <c r="C12" s="141"/>
      <c r="D12" s="141"/>
      <c r="E12" s="141"/>
      <c r="F12" s="142">
        <f>F13+F28+F88+F117+F159+F174+F81</f>
        <v>381902.69999999995</v>
      </c>
      <c r="G12" s="142">
        <f>G13+G28+G88+G117+G159+G174+G81</f>
        <v>234156.04</v>
      </c>
      <c r="H12" s="142">
        <f>G12/F12%</f>
        <v>61.313009832085513</v>
      </c>
    </row>
    <row r="13" spans="1:8" x14ac:dyDescent="0.2">
      <c r="A13" s="155" t="s">
        <v>196</v>
      </c>
      <c r="B13" s="100" t="s">
        <v>47</v>
      </c>
      <c r="C13" s="217"/>
      <c r="D13" s="141"/>
      <c r="E13" s="141"/>
      <c r="F13" s="142">
        <f t="shared" ref="F13:G14" si="0">F14</f>
        <v>150</v>
      </c>
      <c r="G13" s="142">
        <f t="shared" si="0"/>
        <v>58.3</v>
      </c>
      <c r="H13" s="228">
        <f t="shared" ref="H13" si="1">G13/F13%</f>
        <v>38.866666666666667</v>
      </c>
    </row>
    <row r="14" spans="1:8" x14ac:dyDescent="0.2">
      <c r="A14" s="155" t="s">
        <v>435</v>
      </c>
      <c r="B14" s="100" t="s">
        <v>47</v>
      </c>
      <c r="C14" s="100">
        <v>10</v>
      </c>
      <c r="D14" s="141"/>
      <c r="E14" s="141"/>
      <c r="F14" s="142">
        <f t="shared" si="0"/>
        <v>150</v>
      </c>
      <c r="G14" s="142">
        <f t="shared" si="0"/>
        <v>58.3</v>
      </c>
      <c r="H14" s="228">
        <f t="shared" ref="H14" si="2">G14/F14%</f>
        <v>38.866666666666667</v>
      </c>
    </row>
    <row r="15" spans="1:8" ht="34.9" customHeight="1" x14ac:dyDescent="0.2">
      <c r="A15" s="160" t="s">
        <v>425</v>
      </c>
      <c r="B15" s="161" t="s">
        <v>47</v>
      </c>
      <c r="C15" s="161">
        <v>10</v>
      </c>
      <c r="D15" s="161" t="s">
        <v>415</v>
      </c>
      <c r="E15" s="161"/>
      <c r="F15" s="162">
        <f>F16+F20+F24</f>
        <v>150</v>
      </c>
      <c r="G15" s="162">
        <f>G16+G20+G24</f>
        <v>58.3</v>
      </c>
      <c r="H15" s="162">
        <f>G15/F15%</f>
        <v>38.866666666666667</v>
      </c>
    </row>
    <row r="16" spans="1:8" ht="39" customHeight="1" x14ac:dyDescent="0.2">
      <c r="A16" s="98" t="s">
        <v>244</v>
      </c>
      <c r="B16" s="100" t="s">
        <v>47</v>
      </c>
      <c r="C16" s="100">
        <v>10</v>
      </c>
      <c r="D16" s="100" t="s">
        <v>357</v>
      </c>
      <c r="E16" s="100"/>
      <c r="F16" s="99">
        <f>F17</f>
        <v>90</v>
      </c>
      <c r="G16" s="227">
        <f t="shared" ref="G16:G18" si="3">G17</f>
        <v>50.8</v>
      </c>
      <c r="H16" s="228">
        <f>G16/F16%</f>
        <v>56.444444444444443</v>
      </c>
    </row>
    <row r="17" spans="1:8" ht="15.6" customHeight="1" x14ac:dyDescent="0.2">
      <c r="A17" s="104" t="s">
        <v>456</v>
      </c>
      <c r="B17" s="105" t="s">
        <v>47</v>
      </c>
      <c r="C17" s="105">
        <v>10</v>
      </c>
      <c r="D17" s="105" t="s">
        <v>357</v>
      </c>
      <c r="E17" s="105">
        <v>200</v>
      </c>
      <c r="F17" s="101">
        <f>F18</f>
        <v>90</v>
      </c>
      <c r="G17" s="229">
        <f t="shared" si="3"/>
        <v>50.8</v>
      </c>
      <c r="H17" s="221">
        <f>G17/F17%</f>
        <v>56.444444444444443</v>
      </c>
    </row>
    <row r="18" spans="1:8" ht="19.5" customHeight="1" x14ac:dyDescent="0.2">
      <c r="A18" s="104" t="s">
        <v>457</v>
      </c>
      <c r="B18" s="105" t="s">
        <v>47</v>
      </c>
      <c r="C18" s="105">
        <v>10</v>
      </c>
      <c r="D18" s="105" t="s">
        <v>357</v>
      </c>
      <c r="E18" s="105">
        <v>240</v>
      </c>
      <c r="F18" s="101">
        <f>F19</f>
        <v>90</v>
      </c>
      <c r="G18" s="229">
        <f t="shared" si="3"/>
        <v>50.8</v>
      </c>
      <c r="H18" s="221">
        <f t="shared" ref="H18:H80" si="4">G18/F18%</f>
        <v>56.444444444444443</v>
      </c>
    </row>
    <row r="19" spans="1:8" ht="24.6" customHeight="1" x14ac:dyDescent="0.2">
      <c r="A19" s="104" t="s">
        <v>458</v>
      </c>
      <c r="B19" s="105" t="s">
        <v>47</v>
      </c>
      <c r="C19" s="105">
        <v>10</v>
      </c>
      <c r="D19" s="105" t="s">
        <v>357</v>
      </c>
      <c r="E19" s="105">
        <v>244</v>
      </c>
      <c r="F19" s="101">
        <v>90</v>
      </c>
      <c r="G19" s="229">
        <v>50.8</v>
      </c>
      <c r="H19" s="221">
        <f t="shared" si="4"/>
        <v>56.444444444444443</v>
      </c>
    </row>
    <row r="20" spans="1:8" ht="14.45" customHeight="1" x14ac:dyDescent="0.2">
      <c r="A20" s="98" t="s">
        <v>352</v>
      </c>
      <c r="B20" s="100" t="s">
        <v>47</v>
      </c>
      <c r="C20" s="100">
        <v>10</v>
      </c>
      <c r="D20" s="100" t="s">
        <v>358</v>
      </c>
      <c r="E20" s="100"/>
      <c r="F20" s="99">
        <f>F21</f>
        <v>40</v>
      </c>
      <c r="G20" s="227">
        <f t="shared" ref="G20:G22" si="5">G21</f>
        <v>5</v>
      </c>
      <c r="H20" s="228">
        <f t="shared" si="4"/>
        <v>12.5</v>
      </c>
    </row>
    <row r="21" spans="1:8" ht="18.600000000000001" customHeight="1" x14ac:dyDescent="0.2">
      <c r="A21" s="104" t="s">
        <v>456</v>
      </c>
      <c r="B21" s="105" t="s">
        <v>47</v>
      </c>
      <c r="C21" s="105">
        <v>10</v>
      </c>
      <c r="D21" s="105" t="s">
        <v>358</v>
      </c>
      <c r="E21" s="105">
        <v>200</v>
      </c>
      <c r="F21" s="101">
        <f>F22</f>
        <v>40</v>
      </c>
      <c r="G21" s="229">
        <f t="shared" si="5"/>
        <v>5</v>
      </c>
      <c r="H21" s="221">
        <f t="shared" si="4"/>
        <v>12.5</v>
      </c>
    </row>
    <row r="22" spans="1:8" ht="19.5" customHeight="1" x14ac:dyDescent="0.2">
      <c r="A22" s="104" t="s">
        <v>457</v>
      </c>
      <c r="B22" s="105" t="s">
        <v>47</v>
      </c>
      <c r="C22" s="105">
        <v>10</v>
      </c>
      <c r="D22" s="105" t="s">
        <v>358</v>
      </c>
      <c r="E22" s="105">
        <v>240</v>
      </c>
      <c r="F22" s="101">
        <f>F23</f>
        <v>40</v>
      </c>
      <c r="G22" s="229">
        <f t="shared" si="5"/>
        <v>5</v>
      </c>
      <c r="H22" s="221">
        <f t="shared" si="4"/>
        <v>12.5</v>
      </c>
    </row>
    <row r="23" spans="1:8" ht="24.6" customHeight="1" x14ac:dyDescent="0.2">
      <c r="A23" s="104" t="s">
        <v>458</v>
      </c>
      <c r="B23" s="105" t="s">
        <v>47</v>
      </c>
      <c r="C23" s="105">
        <v>10</v>
      </c>
      <c r="D23" s="105" t="s">
        <v>358</v>
      </c>
      <c r="E23" s="105">
        <v>244</v>
      </c>
      <c r="F23" s="101">
        <v>40</v>
      </c>
      <c r="G23" s="229">
        <v>5</v>
      </c>
      <c r="H23" s="221">
        <f t="shared" si="4"/>
        <v>12.5</v>
      </c>
    </row>
    <row r="24" spans="1:8" ht="16.899999999999999" customHeight="1" x14ac:dyDescent="0.2">
      <c r="A24" s="98" t="s">
        <v>353</v>
      </c>
      <c r="B24" s="100" t="s">
        <v>47</v>
      </c>
      <c r="C24" s="100">
        <v>10</v>
      </c>
      <c r="D24" s="100" t="s">
        <v>359</v>
      </c>
      <c r="E24" s="100"/>
      <c r="F24" s="99">
        <f>F25</f>
        <v>20</v>
      </c>
      <c r="G24" s="227">
        <f t="shared" ref="G24:G26" si="6">G25</f>
        <v>2.5</v>
      </c>
      <c r="H24" s="228">
        <f t="shared" si="4"/>
        <v>12.5</v>
      </c>
    </row>
    <row r="25" spans="1:8" ht="14.45" customHeight="1" x14ac:dyDescent="0.2">
      <c r="A25" s="104" t="s">
        <v>456</v>
      </c>
      <c r="B25" s="105" t="s">
        <v>47</v>
      </c>
      <c r="C25" s="105">
        <v>10</v>
      </c>
      <c r="D25" s="105" t="s">
        <v>359</v>
      </c>
      <c r="E25" s="105">
        <v>200</v>
      </c>
      <c r="F25" s="101">
        <f>F26</f>
        <v>20</v>
      </c>
      <c r="G25" s="229">
        <f t="shared" si="6"/>
        <v>2.5</v>
      </c>
      <c r="H25" s="221">
        <f t="shared" si="4"/>
        <v>12.5</v>
      </c>
    </row>
    <row r="26" spans="1:8" ht="17.45" customHeight="1" x14ac:dyDescent="0.2">
      <c r="A26" s="104" t="s">
        <v>457</v>
      </c>
      <c r="B26" s="105" t="s">
        <v>47</v>
      </c>
      <c r="C26" s="105">
        <v>10</v>
      </c>
      <c r="D26" s="105" t="s">
        <v>359</v>
      </c>
      <c r="E26" s="105">
        <v>240</v>
      </c>
      <c r="F26" s="101">
        <f>F27</f>
        <v>20</v>
      </c>
      <c r="G26" s="229">
        <f t="shared" si="6"/>
        <v>2.5</v>
      </c>
      <c r="H26" s="221">
        <f t="shared" si="4"/>
        <v>12.5</v>
      </c>
    </row>
    <row r="27" spans="1:8" ht="21.6" customHeight="1" x14ac:dyDescent="0.2">
      <c r="A27" s="104" t="s">
        <v>458</v>
      </c>
      <c r="B27" s="105" t="s">
        <v>47</v>
      </c>
      <c r="C27" s="105">
        <v>10</v>
      </c>
      <c r="D27" s="105" t="s">
        <v>359</v>
      </c>
      <c r="E27" s="105">
        <v>244</v>
      </c>
      <c r="F27" s="101">
        <v>20</v>
      </c>
      <c r="G27" s="229">
        <v>2.5</v>
      </c>
      <c r="H27" s="221">
        <f t="shared" si="4"/>
        <v>12.5</v>
      </c>
    </row>
    <row r="28" spans="1:8" ht="15.6" customHeight="1" x14ac:dyDescent="0.2">
      <c r="A28" s="98" t="s">
        <v>203</v>
      </c>
      <c r="B28" s="100" t="s">
        <v>73</v>
      </c>
      <c r="C28" s="217"/>
      <c r="D28" s="100"/>
      <c r="E28" s="105"/>
      <c r="F28" s="99">
        <f>F29+F58+F72</f>
        <v>7476.5</v>
      </c>
      <c r="G28" s="99">
        <f>G29+G58+G72</f>
        <v>5119.8500000000004</v>
      </c>
      <c r="H28" s="99">
        <f>G28/F28%</f>
        <v>68.479234936133224</v>
      </c>
    </row>
    <row r="29" spans="1:8" ht="13.15" customHeight="1" x14ac:dyDescent="0.2">
      <c r="A29" s="98" t="s">
        <v>70</v>
      </c>
      <c r="B29" s="161" t="s">
        <v>73</v>
      </c>
      <c r="C29" s="180" t="s">
        <v>62</v>
      </c>
      <c r="D29" s="100"/>
      <c r="E29" s="105"/>
      <c r="F29" s="99">
        <f t="shared" ref="F29" si="7">F31+F35+F39+F43+F50+F54</f>
        <v>1384.5</v>
      </c>
      <c r="G29" s="99">
        <f>G31+G35+G39+G43+G50+G54</f>
        <v>511.75</v>
      </c>
      <c r="H29" s="99">
        <f>G29/F29%</f>
        <v>36.962802455760198</v>
      </c>
    </row>
    <row r="30" spans="1:8" ht="41.45" customHeight="1" x14ac:dyDescent="0.2">
      <c r="A30" s="160" t="s">
        <v>426</v>
      </c>
      <c r="B30" s="161" t="s">
        <v>73</v>
      </c>
      <c r="C30" s="180" t="s">
        <v>62</v>
      </c>
      <c r="D30" s="161" t="s">
        <v>419</v>
      </c>
      <c r="E30" s="161" t="s">
        <v>44</v>
      </c>
      <c r="F30" s="162">
        <f>F31+F35+F39+F43+F50+F54</f>
        <v>1384.5</v>
      </c>
      <c r="G30" s="162">
        <f t="shared" ref="G30" si="8">G31+G35+G39+G43+G50+G54</f>
        <v>511.75</v>
      </c>
      <c r="H30" s="162">
        <f>G30/F30%</f>
        <v>36.962802455760198</v>
      </c>
    </row>
    <row r="31" spans="1:8" ht="44.25" customHeight="1" x14ac:dyDescent="0.2">
      <c r="A31" s="98" t="s">
        <v>427</v>
      </c>
      <c r="B31" s="100" t="s">
        <v>73</v>
      </c>
      <c r="C31" s="100" t="s">
        <v>62</v>
      </c>
      <c r="D31" s="100" t="s">
        <v>360</v>
      </c>
      <c r="E31" s="100"/>
      <c r="F31" s="99">
        <f t="shared" ref="F31:G33" si="9">F32</f>
        <v>128.69999999999999</v>
      </c>
      <c r="G31" s="99">
        <f t="shared" si="9"/>
        <v>128.69999999999999</v>
      </c>
      <c r="H31" s="99">
        <f>+G31/F31%</f>
        <v>100</v>
      </c>
    </row>
    <row r="32" spans="1:8" s="143" customFormat="1" ht="15.75" customHeight="1" x14ac:dyDescent="0.2">
      <c r="A32" s="104" t="s">
        <v>456</v>
      </c>
      <c r="B32" s="105" t="s">
        <v>73</v>
      </c>
      <c r="C32" s="105" t="s">
        <v>62</v>
      </c>
      <c r="D32" s="105" t="s">
        <v>360</v>
      </c>
      <c r="E32" s="105">
        <v>200</v>
      </c>
      <c r="F32" s="101">
        <f t="shared" si="9"/>
        <v>128.69999999999999</v>
      </c>
      <c r="G32" s="229">
        <f t="shared" ref="G32:G33" si="10">G33</f>
        <v>128.69999999999999</v>
      </c>
      <c r="H32" s="221">
        <f t="shared" si="4"/>
        <v>100</v>
      </c>
    </row>
    <row r="33" spans="1:8" ht="19.149999999999999" customHeight="1" x14ac:dyDescent="0.2">
      <c r="A33" s="104" t="s">
        <v>457</v>
      </c>
      <c r="B33" s="105" t="s">
        <v>73</v>
      </c>
      <c r="C33" s="105" t="s">
        <v>62</v>
      </c>
      <c r="D33" s="105" t="s">
        <v>360</v>
      </c>
      <c r="E33" s="105">
        <v>240</v>
      </c>
      <c r="F33" s="101">
        <f t="shared" si="9"/>
        <v>128.69999999999999</v>
      </c>
      <c r="G33" s="229">
        <f t="shared" si="10"/>
        <v>128.69999999999999</v>
      </c>
      <c r="H33" s="221">
        <f t="shared" si="4"/>
        <v>100</v>
      </c>
    </row>
    <row r="34" spans="1:8" ht="24" customHeight="1" x14ac:dyDescent="0.2">
      <c r="A34" s="104" t="s">
        <v>458</v>
      </c>
      <c r="B34" s="105" t="s">
        <v>73</v>
      </c>
      <c r="C34" s="105" t="s">
        <v>62</v>
      </c>
      <c r="D34" s="105" t="s">
        <v>360</v>
      </c>
      <c r="E34" s="105">
        <v>244</v>
      </c>
      <c r="F34" s="101">
        <v>128.69999999999999</v>
      </c>
      <c r="G34" s="229">
        <v>128.69999999999999</v>
      </c>
      <c r="H34" s="221">
        <f t="shared" si="4"/>
        <v>100</v>
      </c>
    </row>
    <row r="35" spans="1:8" ht="24.6" customHeight="1" x14ac:dyDescent="0.2">
      <c r="A35" s="154" t="s">
        <v>430</v>
      </c>
      <c r="B35" s="100" t="s">
        <v>73</v>
      </c>
      <c r="C35" s="100" t="s">
        <v>62</v>
      </c>
      <c r="D35" s="100" t="s">
        <v>361</v>
      </c>
      <c r="E35" s="100"/>
      <c r="F35" s="99">
        <f>F36</f>
        <v>220.3</v>
      </c>
      <c r="G35" s="228">
        <f t="shared" ref="G35:G37" si="11">G36</f>
        <v>102.4</v>
      </c>
      <c r="H35" s="228">
        <f t="shared" si="4"/>
        <v>46.482069904675441</v>
      </c>
    </row>
    <row r="36" spans="1:8" ht="17.45" customHeight="1" x14ac:dyDescent="0.2">
      <c r="A36" s="104" t="s">
        <v>456</v>
      </c>
      <c r="B36" s="105" t="s">
        <v>73</v>
      </c>
      <c r="C36" s="105" t="s">
        <v>62</v>
      </c>
      <c r="D36" s="105" t="s">
        <v>361</v>
      </c>
      <c r="E36" s="105">
        <v>200</v>
      </c>
      <c r="F36" s="101">
        <f>F37</f>
        <v>220.3</v>
      </c>
      <c r="G36" s="229">
        <f t="shared" si="11"/>
        <v>102.4</v>
      </c>
      <c r="H36" s="221">
        <f t="shared" si="4"/>
        <v>46.482069904675441</v>
      </c>
    </row>
    <row r="37" spans="1:8" ht="18.600000000000001" customHeight="1" x14ac:dyDescent="0.2">
      <c r="A37" s="104" t="s">
        <v>457</v>
      </c>
      <c r="B37" s="105" t="s">
        <v>73</v>
      </c>
      <c r="C37" s="105" t="s">
        <v>62</v>
      </c>
      <c r="D37" s="105" t="s">
        <v>361</v>
      </c>
      <c r="E37" s="105">
        <v>240</v>
      </c>
      <c r="F37" s="101">
        <f>F38</f>
        <v>220.3</v>
      </c>
      <c r="G37" s="229">
        <f t="shared" si="11"/>
        <v>102.4</v>
      </c>
      <c r="H37" s="221">
        <f t="shared" si="4"/>
        <v>46.482069904675441</v>
      </c>
    </row>
    <row r="38" spans="1:8" ht="21" customHeight="1" x14ac:dyDescent="0.2">
      <c r="A38" s="104" t="s">
        <v>458</v>
      </c>
      <c r="B38" s="105" t="s">
        <v>73</v>
      </c>
      <c r="C38" s="105" t="s">
        <v>62</v>
      </c>
      <c r="D38" s="105" t="s">
        <v>361</v>
      </c>
      <c r="E38" s="105">
        <v>244</v>
      </c>
      <c r="F38" s="101">
        <v>220.3</v>
      </c>
      <c r="G38" s="229">
        <v>102.4</v>
      </c>
      <c r="H38" s="221">
        <f t="shared" si="4"/>
        <v>46.482069904675441</v>
      </c>
    </row>
    <row r="39" spans="1:8" x14ac:dyDescent="0.2">
      <c r="A39" s="154" t="s">
        <v>431</v>
      </c>
      <c r="B39" s="100" t="s">
        <v>73</v>
      </c>
      <c r="C39" s="100" t="s">
        <v>62</v>
      </c>
      <c r="D39" s="100" t="s">
        <v>362</v>
      </c>
      <c r="E39" s="100"/>
      <c r="F39" s="99">
        <f>F40</f>
        <v>181.5</v>
      </c>
      <c r="G39" s="228">
        <f t="shared" ref="G39:G41" si="12">G40</f>
        <v>0</v>
      </c>
      <c r="H39" s="228">
        <f t="shared" si="4"/>
        <v>0</v>
      </c>
    </row>
    <row r="40" spans="1:8" ht="22.5" x14ac:dyDescent="0.2">
      <c r="A40" s="104" t="s">
        <v>456</v>
      </c>
      <c r="B40" s="105" t="s">
        <v>73</v>
      </c>
      <c r="C40" s="105" t="s">
        <v>62</v>
      </c>
      <c r="D40" s="105" t="s">
        <v>362</v>
      </c>
      <c r="E40" s="105">
        <v>200</v>
      </c>
      <c r="F40" s="101">
        <f>F41</f>
        <v>181.5</v>
      </c>
      <c r="G40" s="229">
        <f t="shared" si="12"/>
        <v>0</v>
      </c>
      <c r="H40" s="221">
        <f t="shared" si="4"/>
        <v>0</v>
      </c>
    </row>
    <row r="41" spans="1:8" ht="18.600000000000001" customHeight="1" x14ac:dyDescent="0.2">
      <c r="A41" s="104" t="s">
        <v>457</v>
      </c>
      <c r="B41" s="105" t="s">
        <v>73</v>
      </c>
      <c r="C41" s="105" t="s">
        <v>62</v>
      </c>
      <c r="D41" s="105" t="s">
        <v>362</v>
      </c>
      <c r="E41" s="105">
        <v>240</v>
      </c>
      <c r="F41" s="101">
        <f>F42</f>
        <v>181.5</v>
      </c>
      <c r="G41" s="229">
        <f t="shared" si="12"/>
        <v>0</v>
      </c>
      <c r="H41" s="221">
        <f t="shared" si="4"/>
        <v>0</v>
      </c>
    </row>
    <row r="42" spans="1:8" ht="19.899999999999999" customHeight="1" x14ac:dyDescent="0.2">
      <c r="A42" s="104" t="s">
        <v>458</v>
      </c>
      <c r="B42" s="105" t="s">
        <v>73</v>
      </c>
      <c r="C42" s="105" t="s">
        <v>62</v>
      </c>
      <c r="D42" s="105" t="s">
        <v>362</v>
      </c>
      <c r="E42" s="105">
        <v>244</v>
      </c>
      <c r="F42" s="101">
        <v>181.5</v>
      </c>
      <c r="G42" s="229"/>
      <c r="H42" s="221">
        <f t="shared" si="4"/>
        <v>0</v>
      </c>
    </row>
    <row r="43" spans="1:8" ht="16.899999999999999" customHeight="1" x14ac:dyDescent="0.2">
      <c r="A43" s="154" t="s">
        <v>432</v>
      </c>
      <c r="B43" s="100" t="s">
        <v>73</v>
      </c>
      <c r="C43" s="100" t="s">
        <v>62</v>
      </c>
      <c r="D43" s="100" t="s">
        <v>363</v>
      </c>
      <c r="E43" s="100"/>
      <c r="F43" s="99">
        <f>F44+F47</f>
        <v>150</v>
      </c>
      <c r="G43" s="228">
        <f>G44+G47</f>
        <v>134.65</v>
      </c>
      <c r="H43" s="228">
        <f t="shared" si="4"/>
        <v>89.766666666666666</v>
      </c>
    </row>
    <row r="44" spans="1:8" ht="19.149999999999999" customHeight="1" x14ac:dyDescent="0.2">
      <c r="A44" s="104" t="s">
        <v>456</v>
      </c>
      <c r="B44" s="105" t="s">
        <v>73</v>
      </c>
      <c r="C44" s="105" t="s">
        <v>62</v>
      </c>
      <c r="D44" s="105" t="s">
        <v>363</v>
      </c>
      <c r="E44" s="105">
        <v>200</v>
      </c>
      <c r="F44" s="101">
        <f>F45</f>
        <v>41</v>
      </c>
      <c r="G44" s="229">
        <f t="shared" ref="G44:G45" si="13">G45</f>
        <v>25.74</v>
      </c>
      <c r="H44" s="221">
        <f t="shared" si="4"/>
        <v>62.780487804878049</v>
      </c>
    </row>
    <row r="45" spans="1:8" ht="20.25" customHeight="1" x14ac:dyDescent="0.2">
      <c r="A45" s="104" t="s">
        <v>457</v>
      </c>
      <c r="B45" s="105" t="s">
        <v>73</v>
      </c>
      <c r="C45" s="105" t="s">
        <v>62</v>
      </c>
      <c r="D45" s="105" t="s">
        <v>363</v>
      </c>
      <c r="E45" s="105">
        <v>240</v>
      </c>
      <c r="F45" s="101">
        <f>F46</f>
        <v>41</v>
      </c>
      <c r="G45" s="229">
        <f t="shared" si="13"/>
        <v>25.74</v>
      </c>
      <c r="H45" s="221">
        <f t="shared" si="4"/>
        <v>62.780487804878049</v>
      </c>
    </row>
    <row r="46" spans="1:8" ht="19.899999999999999" customHeight="1" x14ac:dyDescent="0.2">
      <c r="A46" s="104" t="s">
        <v>458</v>
      </c>
      <c r="B46" s="105" t="s">
        <v>73</v>
      </c>
      <c r="C46" s="105" t="s">
        <v>62</v>
      </c>
      <c r="D46" s="105" t="s">
        <v>363</v>
      </c>
      <c r="E46" s="105">
        <v>244</v>
      </c>
      <c r="F46" s="101">
        <v>41</v>
      </c>
      <c r="G46" s="229">
        <v>25.74</v>
      </c>
      <c r="H46" s="221">
        <f t="shared" si="4"/>
        <v>62.780487804878049</v>
      </c>
    </row>
    <row r="47" spans="1:8" ht="15" customHeight="1" x14ac:dyDescent="0.2">
      <c r="A47" s="104" t="s">
        <v>142</v>
      </c>
      <c r="B47" s="105" t="s">
        <v>73</v>
      </c>
      <c r="C47" s="105" t="s">
        <v>62</v>
      </c>
      <c r="D47" s="105" t="s">
        <v>363</v>
      </c>
      <c r="E47" s="105">
        <v>800</v>
      </c>
      <c r="F47" s="101">
        <v>109</v>
      </c>
      <c r="G47" s="229">
        <f t="shared" ref="G47:G48" si="14">G48</f>
        <v>108.91</v>
      </c>
      <c r="H47" s="221">
        <f t="shared" si="4"/>
        <v>99.917431192660544</v>
      </c>
    </row>
    <row r="48" spans="1:8" ht="22.5" customHeight="1" x14ac:dyDescent="0.2">
      <c r="A48" s="104" t="s">
        <v>557</v>
      </c>
      <c r="B48" s="105" t="s">
        <v>73</v>
      </c>
      <c r="C48" s="105" t="s">
        <v>62</v>
      </c>
      <c r="D48" s="105" t="s">
        <v>363</v>
      </c>
      <c r="E48" s="105">
        <v>810</v>
      </c>
      <c r="F48" s="101">
        <v>109</v>
      </c>
      <c r="G48" s="229">
        <f t="shared" si="14"/>
        <v>108.91</v>
      </c>
      <c r="H48" s="221">
        <f t="shared" si="4"/>
        <v>99.917431192660544</v>
      </c>
    </row>
    <row r="49" spans="1:8" ht="22.5" x14ac:dyDescent="0.2">
      <c r="A49" s="104" t="s">
        <v>558</v>
      </c>
      <c r="B49" s="105" t="s">
        <v>73</v>
      </c>
      <c r="C49" s="105" t="s">
        <v>62</v>
      </c>
      <c r="D49" s="105" t="s">
        <v>363</v>
      </c>
      <c r="E49" s="105">
        <v>812</v>
      </c>
      <c r="F49" s="101">
        <v>109</v>
      </c>
      <c r="G49" s="229">
        <v>108.91</v>
      </c>
      <c r="H49" s="221">
        <f t="shared" si="4"/>
        <v>99.917431192660544</v>
      </c>
    </row>
    <row r="50" spans="1:8" ht="24.6" customHeight="1" x14ac:dyDescent="0.2">
      <c r="A50" s="154" t="s">
        <v>433</v>
      </c>
      <c r="B50" s="100" t="s">
        <v>73</v>
      </c>
      <c r="C50" s="100" t="s">
        <v>62</v>
      </c>
      <c r="D50" s="100" t="s">
        <v>436</v>
      </c>
      <c r="E50" s="100"/>
      <c r="F50" s="99">
        <f>F51</f>
        <v>689</v>
      </c>
      <c r="G50" s="99">
        <f>G51</f>
        <v>140</v>
      </c>
      <c r="H50" s="228">
        <f t="shared" si="4"/>
        <v>20.319303338171263</v>
      </c>
    </row>
    <row r="51" spans="1:8" ht="14.25" customHeight="1" x14ac:dyDescent="0.2">
      <c r="A51" s="104" t="s">
        <v>456</v>
      </c>
      <c r="B51" s="105" t="s">
        <v>73</v>
      </c>
      <c r="C51" s="105" t="s">
        <v>62</v>
      </c>
      <c r="D51" s="105" t="s">
        <v>436</v>
      </c>
      <c r="E51" s="105">
        <v>200</v>
      </c>
      <c r="F51" s="101">
        <f>F52</f>
        <v>689</v>
      </c>
      <c r="G51" s="229">
        <f t="shared" ref="G51:G52" si="15">G52</f>
        <v>140</v>
      </c>
      <c r="H51" s="221">
        <f t="shared" si="4"/>
        <v>20.319303338171263</v>
      </c>
    </row>
    <row r="52" spans="1:8" ht="20.25" customHeight="1" x14ac:dyDescent="0.2">
      <c r="A52" s="104" t="s">
        <v>457</v>
      </c>
      <c r="B52" s="105" t="s">
        <v>73</v>
      </c>
      <c r="C52" s="105" t="s">
        <v>62</v>
      </c>
      <c r="D52" s="105" t="s">
        <v>436</v>
      </c>
      <c r="E52" s="105">
        <v>240</v>
      </c>
      <c r="F52" s="101">
        <f>F53</f>
        <v>689</v>
      </c>
      <c r="G52" s="229">
        <f t="shared" si="15"/>
        <v>140</v>
      </c>
      <c r="H52" s="221">
        <f t="shared" si="4"/>
        <v>20.319303338171263</v>
      </c>
    </row>
    <row r="53" spans="1:8" ht="24" customHeight="1" x14ac:dyDescent="0.2">
      <c r="A53" s="104" t="s">
        <v>458</v>
      </c>
      <c r="B53" s="105" t="s">
        <v>73</v>
      </c>
      <c r="C53" s="105" t="s">
        <v>62</v>
      </c>
      <c r="D53" s="105" t="s">
        <v>436</v>
      </c>
      <c r="E53" s="105">
        <v>244</v>
      </c>
      <c r="F53" s="101">
        <v>689</v>
      </c>
      <c r="G53" s="229">
        <v>140</v>
      </c>
      <c r="H53" s="221">
        <f t="shared" si="4"/>
        <v>20.319303338171263</v>
      </c>
    </row>
    <row r="54" spans="1:8" ht="34.5" customHeight="1" x14ac:dyDescent="0.2">
      <c r="A54" s="154" t="s">
        <v>434</v>
      </c>
      <c r="B54" s="100" t="s">
        <v>73</v>
      </c>
      <c r="C54" s="100" t="s">
        <v>62</v>
      </c>
      <c r="D54" s="100" t="s">
        <v>437</v>
      </c>
      <c r="E54" s="100"/>
      <c r="F54" s="99">
        <f t="shared" ref="F54:G56" si="16">F55</f>
        <v>15</v>
      </c>
      <c r="G54" s="99">
        <f t="shared" si="16"/>
        <v>6</v>
      </c>
      <c r="H54" s="228">
        <f t="shared" si="4"/>
        <v>40</v>
      </c>
    </row>
    <row r="55" spans="1:8" ht="19.5" customHeight="1" x14ac:dyDescent="0.2">
      <c r="A55" s="104" t="s">
        <v>456</v>
      </c>
      <c r="B55" s="105" t="s">
        <v>73</v>
      </c>
      <c r="C55" s="105" t="s">
        <v>62</v>
      </c>
      <c r="D55" s="105" t="s">
        <v>437</v>
      </c>
      <c r="E55" s="105">
        <v>200</v>
      </c>
      <c r="F55" s="101">
        <f t="shared" si="16"/>
        <v>15</v>
      </c>
      <c r="G55" s="101">
        <f t="shared" si="16"/>
        <v>6</v>
      </c>
      <c r="H55" s="221">
        <f t="shared" si="4"/>
        <v>40</v>
      </c>
    </row>
    <row r="56" spans="1:8" ht="24.75" customHeight="1" x14ac:dyDescent="0.2">
      <c r="A56" s="104" t="s">
        <v>457</v>
      </c>
      <c r="B56" s="105" t="s">
        <v>73</v>
      </c>
      <c r="C56" s="105" t="s">
        <v>62</v>
      </c>
      <c r="D56" s="105" t="s">
        <v>437</v>
      </c>
      <c r="E56" s="105">
        <v>240</v>
      </c>
      <c r="F56" s="101">
        <f t="shared" si="16"/>
        <v>15</v>
      </c>
      <c r="G56" s="101">
        <f t="shared" si="16"/>
        <v>6</v>
      </c>
      <c r="H56" s="221">
        <f t="shared" si="4"/>
        <v>40</v>
      </c>
    </row>
    <row r="57" spans="1:8" ht="21" customHeight="1" x14ac:dyDescent="0.2">
      <c r="A57" s="104" t="s">
        <v>458</v>
      </c>
      <c r="B57" s="105" t="s">
        <v>73</v>
      </c>
      <c r="C57" s="105" t="s">
        <v>62</v>
      </c>
      <c r="D57" s="105" t="s">
        <v>437</v>
      </c>
      <c r="E57" s="105">
        <v>244</v>
      </c>
      <c r="F57" s="101">
        <v>15</v>
      </c>
      <c r="G57" s="101">
        <v>6</v>
      </c>
      <c r="H57" s="221">
        <f t="shared" si="4"/>
        <v>40</v>
      </c>
    </row>
    <row r="58" spans="1:8" ht="15.6" customHeight="1" x14ac:dyDescent="0.2">
      <c r="A58" s="98" t="s">
        <v>447</v>
      </c>
      <c r="B58" s="100" t="s">
        <v>73</v>
      </c>
      <c r="C58" s="217" t="s">
        <v>97</v>
      </c>
      <c r="D58" s="105"/>
      <c r="E58" s="105"/>
      <c r="F58" s="99">
        <f>F59</f>
        <v>5115</v>
      </c>
      <c r="G58" s="99">
        <f>G59</f>
        <v>4508.1000000000004</v>
      </c>
      <c r="H58" s="99">
        <f>G58/F58%</f>
        <v>88.134897360703818</v>
      </c>
    </row>
    <row r="59" spans="1:8" ht="30" customHeight="1" x14ac:dyDescent="0.2">
      <c r="A59" s="160" t="s">
        <v>448</v>
      </c>
      <c r="B59" s="161" t="s">
        <v>73</v>
      </c>
      <c r="C59" s="180" t="s">
        <v>97</v>
      </c>
      <c r="D59" s="161" t="s">
        <v>420</v>
      </c>
      <c r="E59" s="161"/>
      <c r="F59" s="162">
        <f>F60+F64+F68</f>
        <v>5115</v>
      </c>
      <c r="G59" s="162">
        <f>G60+G64+G68</f>
        <v>4508.1000000000004</v>
      </c>
      <c r="H59" s="233">
        <f>G59/F59%</f>
        <v>88.134897360703818</v>
      </c>
    </row>
    <row r="60" spans="1:8" ht="24" customHeight="1" x14ac:dyDescent="0.2">
      <c r="A60" s="154" t="s">
        <v>449</v>
      </c>
      <c r="B60" s="156" t="s">
        <v>73</v>
      </c>
      <c r="C60" s="158" t="s">
        <v>97</v>
      </c>
      <c r="D60" s="156" t="s">
        <v>364</v>
      </c>
      <c r="E60" s="156"/>
      <c r="F60" s="157">
        <f t="shared" ref="F60:G62" si="17">F61</f>
        <v>2860.1</v>
      </c>
      <c r="G60" s="157">
        <f t="shared" si="17"/>
        <v>2428.6</v>
      </c>
      <c r="H60" s="157">
        <f>G60/F60%</f>
        <v>84.913114926051534</v>
      </c>
    </row>
    <row r="61" spans="1:8" ht="18.75" customHeight="1" x14ac:dyDescent="0.2">
      <c r="A61" s="104" t="s">
        <v>456</v>
      </c>
      <c r="B61" s="105" t="s">
        <v>73</v>
      </c>
      <c r="C61" s="150" t="s">
        <v>97</v>
      </c>
      <c r="D61" s="105" t="s">
        <v>364</v>
      </c>
      <c r="E61" s="105">
        <v>200</v>
      </c>
      <c r="F61" s="101">
        <f t="shared" si="17"/>
        <v>2860.1</v>
      </c>
      <c r="G61" s="101">
        <f t="shared" si="17"/>
        <v>2428.6</v>
      </c>
      <c r="H61" s="221">
        <f t="shared" si="4"/>
        <v>84.913114926051534</v>
      </c>
    </row>
    <row r="62" spans="1:8" ht="21.75" customHeight="1" x14ac:dyDescent="0.2">
      <c r="A62" s="104" t="s">
        <v>457</v>
      </c>
      <c r="B62" s="105" t="s">
        <v>73</v>
      </c>
      <c r="C62" s="150" t="s">
        <v>97</v>
      </c>
      <c r="D62" s="105" t="s">
        <v>364</v>
      </c>
      <c r="E62" s="105">
        <v>240</v>
      </c>
      <c r="F62" s="101">
        <f t="shared" si="17"/>
        <v>2860.1</v>
      </c>
      <c r="G62" s="101">
        <f t="shared" si="17"/>
        <v>2428.6</v>
      </c>
      <c r="H62" s="221">
        <f t="shared" si="4"/>
        <v>84.913114926051534</v>
      </c>
    </row>
    <row r="63" spans="1:8" ht="24.75" customHeight="1" x14ac:dyDescent="0.2">
      <c r="A63" s="104" t="s">
        <v>458</v>
      </c>
      <c r="B63" s="105" t="s">
        <v>73</v>
      </c>
      <c r="C63" s="150" t="s">
        <v>97</v>
      </c>
      <c r="D63" s="105" t="s">
        <v>364</v>
      </c>
      <c r="E63" s="105">
        <v>244</v>
      </c>
      <c r="F63" s="101">
        <v>2860.1</v>
      </c>
      <c r="G63" s="229">
        <v>2428.6</v>
      </c>
      <c r="H63" s="221">
        <f t="shared" si="4"/>
        <v>84.913114926051534</v>
      </c>
    </row>
    <row r="64" spans="1:8" ht="35.25" customHeight="1" x14ac:dyDescent="0.2">
      <c r="A64" s="154" t="s">
        <v>450</v>
      </c>
      <c r="B64" s="156" t="s">
        <v>73</v>
      </c>
      <c r="C64" s="158" t="s">
        <v>97</v>
      </c>
      <c r="D64" s="156" t="s">
        <v>451</v>
      </c>
      <c r="E64" s="156"/>
      <c r="F64" s="157">
        <f t="shared" ref="F64:G66" si="18">F65</f>
        <v>30</v>
      </c>
      <c r="G64" s="157">
        <f t="shared" si="18"/>
        <v>30</v>
      </c>
      <c r="H64" s="230">
        <f t="shared" si="4"/>
        <v>100</v>
      </c>
    </row>
    <row r="65" spans="1:8" ht="20.25" customHeight="1" x14ac:dyDescent="0.2">
      <c r="A65" s="104" t="s">
        <v>456</v>
      </c>
      <c r="B65" s="105" t="s">
        <v>73</v>
      </c>
      <c r="C65" s="150" t="s">
        <v>97</v>
      </c>
      <c r="D65" s="105" t="s">
        <v>451</v>
      </c>
      <c r="E65" s="105">
        <v>200</v>
      </c>
      <c r="F65" s="101">
        <f t="shared" si="18"/>
        <v>30</v>
      </c>
      <c r="G65" s="101">
        <f t="shared" si="18"/>
        <v>30</v>
      </c>
      <c r="H65" s="221">
        <f t="shared" si="4"/>
        <v>100</v>
      </c>
    </row>
    <row r="66" spans="1:8" ht="21.75" customHeight="1" x14ac:dyDescent="0.2">
      <c r="A66" s="104" t="s">
        <v>457</v>
      </c>
      <c r="B66" s="105" t="s">
        <v>73</v>
      </c>
      <c r="C66" s="150" t="s">
        <v>97</v>
      </c>
      <c r="D66" s="105" t="s">
        <v>451</v>
      </c>
      <c r="E66" s="105">
        <v>240</v>
      </c>
      <c r="F66" s="101">
        <f t="shared" si="18"/>
        <v>30</v>
      </c>
      <c r="G66" s="101">
        <f t="shared" si="18"/>
        <v>30</v>
      </c>
      <c r="H66" s="221">
        <f t="shared" si="4"/>
        <v>100</v>
      </c>
    </row>
    <row r="67" spans="1:8" ht="22.5" customHeight="1" x14ac:dyDescent="0.2">
      <c r="A67" s="104" t="s">
        <v>458</v>
      </c>
      <c r="B67" s="105" t="s">
        <v>73</v>
      </c>
      <c r="C67" s="150" t="s">
        <v>97</v>
      </c>
      <c r="D67" s="105" t="s">
        <v>451</v>
      </c>
      <c r="E67" s="105">
        <v>244</v>
      </c>
      <c r="F67" s="101">
        <v>30</v>
      </c>
      <c r="G67" s="221">
        <v>30</v>
      </c>
      <c r="H67" s="221">
        <f t="shared" si="4"/>
        <v>100</v>
      </c>
    </row>
    <row r="68" spans="1:8" ht="32.25" customHeight="1" x14ac:dyDescent="0.2">
      <c r="A68" s="154" t="s">
        <v>452</v>
      </c>
      <c r="B68" s="156" t="s">
        <v>73</v>
      </c>
      <c r="C68" s="158" t="s">
        <v>97</v>
      </c>
      <c r="D68" s="156" t="s">
        <v>453</v>
      </c>
      <c r="E68" s="156"/>
      <c r="F68" s="157">
        <f t="shared" ref="F68:G70" si="19">F69</f>
        <v>2224.9</v>
      </c>
      <c r="G68" s="157">
        <f t="shared" si="19"/>
        <v>2049.5</v>
      </c>
      <c r="H68" s="230">
        <f t="shared" si="4"/>
        <v>92.116499617960343</v>
      </c>
    </row>
    <row r="69" spans="1:8" ht="15.6" customHeight="1" x14ac:dyDescent="0.2">
      <c r="A69" s="104" t="s">
        <v>456</v>
      </c>
      <c r="B69" s="105" t="s">
        <v>73</v>
      </c>
      <c r="C69" s="150" t="s">
        <v>97</v>
      </c>
      <c r="D69" s="105" t="s">
        <v>453</v>
      </c>
      <c r="E69" s="105">
        <v>200</v>
      </c>
      <c r="F69" s="101">
        <f t="shared" si="19"/>
        <v>2224.9</v>
      </c>
      <c r="G69" s="101">
        <f t="shared" si="19"/>
        <v>2049.5</v>
      </c>
      <c r="H69" s="221">
        <f t="shared" si="4"/>
        <v>92.116499617960343</v>
      </c>
    </row>
    <row r="70" spans="1:8" ht="22.5" customHeight="1" x14ac:dyDescent="0.2">
      <c r="A70" s="104" t="s">
        <v>457</v>
      </c>
      <c r="B70" s="105" t="s">
        <v>73</v>
      </c>
      <c r="C70" s="150" t="s">
        <v>97</v>
      </c>
      <c r="D70" s="105" t="s">
        <v>453</v>
      </c>
      <c r="E70" s="105">
        <v>240</v>
      </c>
      <c r="F70" s="101">
        <f t="shared" si="19"/>
        <v>2224.9</v>
      </c>
      <c r="G70" s="101">
        <f t="shared" si="19"/>
        <v>2049.5</v>
      </c>
      <c r="H70" s="221">
        <f t="shared" si="4"/>
        <v>92.116499617960343</v>
      </c>
    </row>
    <row r="71" spans="1:8" ht="22.5" customHeight="1" x14ac:dyDescent="0.2">
      <c r="A71" s="104" t="s">
        <v>458</v>
      </c>
      <c r="B71" s="105" t="s">
        <v>73</v>
      </c>
      <c r="C71" s="150" t="s">
        <v>97</v>
      </c>
      <c r="D71" s="105" t="s">
        <v>453</v>
      </c>
      <c r="E71" s="105">
        <v>244</v>
      </c>
      <c r="F71" s="101">
        <v>2224.9</v>
      </c>
      <c r="G71" s="229">
        <v>2049.5</v>
      </c>
      <c r="H71" s="221">
        <f t="shared" si="4"/>
        <v>92.116499617960343</v>
      </c>
    </row>
    <row r="72" spans="1:8" ht="16.149999999999999" customHeight="1" x14ac:dyDescent="0.2">
      <c r="A72" s="98" t="s">
        <v>438</v>
      </c>
      <c r="B72" s="100" t="s">
        <v>73</v>
      </c>
      <c r="C72" s="100">
        <v>12</v>
      </c>
      <c r="D72" s="100"/>
      <c r="E72" s="100"/>
      <c r="F72" s="99">
        <f t="shared" ref="F72:H72" si="20">F73+F77</f>
        <v>977</v>
      </c>
      <c r="G72" s="99">
        <f t="shared" si="20"/>
        <v>100</v>
      </c>
      <c r="H72" s="99">
        <f t="shared" si="20"/>
        <v>50</v>
      </c>
    </row>
    <row r="73" spans="1:8" ht="23.45" customHeight="1" x14ac:dyDescent="0.2">
      <c r="A73" s="160" t="s">
        <v>461</v>
      </c>
      <c r="B73" s="161" t="s">
        <v>73</v>
      </c>
      <c r="C73" s="161">
        <v>12</v>
      </c>
      <c r="D73" s="161" t="s">
        <v>422</v>
      </c>
      <c r="E73" s="161"/>
      <c r="F73" s="162">
        <f t="shared" ref="F73:H75" si="21">F74</f>
        <v>200</v>
      </c>
      <c r="G73" s="162">
        <f t="shared" si="21"/>
        <v>100</v>
      </c>
      <c r="H73" s="162">
        <f t="shared" si="21"/>
        <v>50</v>
      </c>
    </row>
    <row r="74" spans="1:8" ht="19.5" customHeight="1" x14ac:dyDescent="0.2">
      <c r="A74" s="104" t="s">
        <v>456</v>
      </c>
      <c r="B74" s="105" t="s">
        <v>73</v>
      </c>
      <c r="C74" s="105">
        <v>12</v>
      </c>
      <c r="D74" s="105" t="s">
        <v>365</v>
      </c>
      <c r="E74" s="105">
        <v>200</v>
      </c>
      <c r="F74" s="101">
        <f t="shared" si="21"/>
        <v>200</v>
      </c>
      <c r="G74" s="101">
        <f t="shared" si="21"/>
        <v>100</v>
      </c>
      <c r="H74" s="221">
        <f t="shared" si="4"/>
        <v>50</v>
      </c>
    </row>
    <row r="75" spans="1:8" ht="18" customHeight="1" x14ac:dyDescent="0.2">
      <c r="A75" s="104" t="s">
        <v>457</v>
      </c>
      <c r="B75" s="105" t="s">
        <v>73</v>
      </c>
      <c r="C75" s="105">
        <v>12</v>
      </c>
      <c r="D75" s="105" t="s">
        <v>365</v>
      </c>
      <c r="E75" s="105">
        <v>240</v>
      </c>
      <c r="F75" s="101">
        <f t="shared" si="21"/>
        <v>200</v>
      </c>
      <c r="G75" s="101">
        <f t="shared" si="21"/>
        <v>100</v>
      </c>
      <c r="H75" s="221">
        <f t="shared" si="4"/>
        <v>50</v>
      </c>
    </row>
    <row r="76" spans="1:8" ht="23.25" customHeight="1" x14ac:dyDescent="0.2">
      <c r="A76" s="104" t="s">
        <v>458</v>
      </c>
      <c r="B76" s="105" t="s">
        <v>73</v>
      </c>
      <c r="C76" s="105">
        <v>12</v>
      </c>
      <c r="D76" s="105" t="s">
        <v>365</v>
      </c>
      <c r="E76" s="105">
        <v>244</v>
      </c>
      <c r="F76" s="101">
        <v>200</v>
      </c>
      <c r="G76" s="229">
        <v>100</v>
      </c>
      <c r="H76" s="221">
        <f t="shared" si="4"/>
        <v>50</v>
      </c>
    </row>
    <row r="77" spans="1:8" ht="43.5" customHeight="1" x14ac:dyDescent="0.2">
      <c r="A77" s="104" t="s">
        <v>511</v>
      </c>
      <c r="B77" s="105" t="s">
        <v>73</v>
      </c>
      <c r="C77" s="105">
        <v>12</v>
      </c>
      <c r="D77" s="105" t="s">
        <v>559</v>
      </c>
      <c r="E77" s="105"/>
      <c r="F77" s="101">
        <v>777</v>
      </c>
      <c r="G77" s="229">
        <f>G78</f>
        <v>0</v>
      </c>
      <c r="H77" s="221">
        <f t="shared" si="4"/>
        <v>0</v>
      </c>
    </row>
    <row r="78" spans="1:8" ht="14.25" customHeight="1" x14ac:dyDescent="0.2">
      <c r="A78" s="104" t="s">
        <v>456</v>
      </c>
      <c r="B78" s="105" t="s">
        <v>73</v>
      </c>
      <c r="C78" s="105">
        <v>12</v>
      </c>
      <c r="D78" s="105" t="s">
        <v>559</v>
      </c>
      <c r="E78" s="105">
        <v>200</v>
      </c>
      <c r="F78" s="101">
        <v>777</v>
      </c>
      <c r="G78" s="221">
        <f t="shared" ref="G78:G79" si="22">G79</f>
        <v>0</v>
      </c>
      <c r="H78" s="221">
        <f t="shared" si="4"/>
        <v>0</v>
      </c>
    </row>
    <row r="79" spans="1:8" ht="23.45" customHeight="1" x14ac:dyDescent="0.2">
      <c r="A79" s="104" t="s">
        <v>457</v>
      </c>
      <c r="B79" s="105" t="s">
        <v>73</v>
      </c>
      <c r="C79" s="105">
        <v>12</v>
      </c>
      <c r="D79" s="105" t="s">
        <v>559</v>
      </c>
      <c r="E79" s="105">
        <v>240</v>
      </c>
      <c r="F79" s="101">
        <v>777</v>
      </c>
      <c r="G79" s="229">
        <f t="shared" si="22"/>
        <v>0</v>
      </c>
      <c r="H79" s="221">
        <f t="shared" si="4"/>
        <v>0</v>
      </c>
    </row>
    <row r="80" spans="1:8" ht="23.45" customHeight="1" x14ac:dyDescent="0.2">
      <c r="A80" s="104" t="s">
        <v>458</v>
      </c>
      <c r="B80" s="105" t="s">
        <v>73</v>
      </c>
      <c r="C80" s="105">
        <v>12</v>
      </c>
      <c r="D80" s="105" t="s">
        <v>559</v>
      </c>
      <c r="E80" s="105">
        <v>244</v>
      </c>
      <c r="F80" s="101">
        <v>777</v>
      </c>
      <c r="G80" s="229"/>
      <c r="H80" s="221">
        <f t="shared" si="4"/>
        <v>0</v>
      </c>
    </row>
    <row r="81" spans="1:8" ht="23.45" customHeight="1" x14ac:dyDescent="0.2">
      <c r="A81" s="160" t="s">
        <v>439</v>
      </c>
      <c r="B81" s="161">
        <v>10</v>
      </c>
      <c r="C81" s="180" t="s">
        <v>47</v>
      </c>
      <c r="D81" s="161" t="s">
        <v>421</v>
      </c>
      <c r="E81" s="161"/>
      <c r="F81" s="162">
        <f>F82+F85</f>
        <v>7347.3</v>
      </c>
      <c r="G81" s="162">
        <f t="shared" ref="G81" si="23">G82+G85</f>
        <v>3883.2</v>
      </c>
      <c r="H81" s="162">
        <f>G81/F81%</f>
        <v>52.852068106651423</v>
      </c>
    </row>
    <row r="82" spans="1:8" ht="17.45" customHeight="1" x14ac:dyDescent="0.2">
      <c r="A82" s="104" t="s">
        <v>136</v>
      </c>
      <c r="B82" s="105">
        <v>10</v>
      </c>
      <c r="C82" s="150" t="s">
        <v>47</v>
      </c>
      <c r="D82" s="105" t="s">
        <v>560</v>
      </c>
      <c r="E82" s="105">
        <v>300</v>
      </c>
      <c r="F82" s="101">
        <f>F83</f>
        <v>7147.3</v>
      </c>
      <c r="G82" s="221">
        <f t="shared" ref="G82:G83" si="24">G83</f>
        <v>3742.2</v>
      </c>
      <c r="H82" s="221">
        <f t="shared" ref="H82:H141" si="25">G82/F82%</f>
        <v>52.358233178962685</v>
      </c>
    </row>
    <row r="83" spans="1:8" ht="23.25" customHeight="1" x14ac:dyDescent="0.2">
      <c r="A83" s="104" t="s">
        <v>351</v>
      </c>
      <c r="B83" s="105">
        <v>10</v>
      </c>
      <c r="C83" s="150" t="s">
        <v>47</v>
      </c>
      <c r="D83" s="105" t="s">
        <v>560</v>
      </c>
      <c r="E83" s="105">
        <v>320</v>
      </c>
      <c r="F83" s="101">
        <f>F84</f>
        <v>7147.3</v>
      </c>
      <c r="G83" s="221">
        <f t="shared" si="24"/>
        <v>3742.2</v>
      </c>
      <c r="H83" s="221">
        <f t="shared" si="25"/>
        <v>52.358233178962685</v>
      </c>
    </row>
    <row r="84" spans="1:8" ht="29.25" customHeight="1" x14ac:dyDescent="0.2">
      <c r="A84" s="104" t="s">
        <v>440</v>
      </c>
      <c r="B84" s="105">
        <v>10</v>
      </c>
      <c r="C84" s="150" t="s">
        <v>47</v>
      </c>
      <c r="D84" s="105" t="s">
        <v>560</v>
      </c>
      <c r="E84" s="105">
        <v>322</v>
      </c>
      <c r="F84" s="101">
        <v>7147.3</v>
      </c>
      <c r="G84" s="221">
        <v>3742.2</v>
      </c>
      <c r="H84" s="221">
        <f t="shared" si="25"/>
        <v>52.358233178962685</v>
      </c>
    </row>
    <row r="85" spans="1:8" ht="12.75" customHeight="1" x14ac:dyDescent="0.2">
      <c r="A85" s="104" t="s">
        <v>136</v>
      </c>
      <c r="B85" s="105">
        <v>10</v>
      </c>
      <c r="C85" s="150" t="s">
        <v>47</v>
      </c>
      <c r="D85" s="105" t="s">
        <v>561</v>
      </c>
      <c r="E85" s="105">
        <v>300</v>
      </c>
      <c r="F85" s="101">
        <v>200</v>
      </c>
      <c r="G85" s="221">
        <f>G86</f>
        <v>141</v>
      </c>
      <c r="H85" s="221">
        <f t="shared" si="25"/>
        <v>70.5</v>
      </c>
    </row>
    <row r="86" spans="1:8" ht="22.5" customHeight="1" x14ac:dyDescent="0.2">
      <c r="A86" s="104" t="s">
        <v>351</v>
      </c>
      <c r="B86" s="105">
        <v>10</v>
      </c>
      <c r="C86" s="150" t="s">
        <v>47</v>
      </c>
      <c r="D86" s="105" t="s">
        <v>561</v>
      </c>
      <c r="E86" s="105">
        <v>320</v>
      </c>
      <c r="F86" s="101">
        <v>200</v>
      </c>
      <c r="G86" s="221">
        <f t="shared" ref="G86" si="26">G87</f>
        <v>141</v>
      </c>
      <c r="H86" s="221">
        <f t="shared" si="25"/>
        <v>70.5</v>
      </c>
    </row>
    <row r="87" spans="1:8" ht="24" customHeight="1" x14ac:dyDescent="0.2">
      <c r="A87" s="104" t="s">
        <v>440</v>
      </c>
      <c r="B87" s="105">
        <v>10</v>
      </c>
      <c r="C87" s="150" t="s">
        <v>47</v>
      </c>
      <c r="D87" s="105" t="s">
        <v>561</v>
      </c>
      <c r="E87" s="105">
        <v>322</v>
      </c>
      <c r="F87" s="101">
        <v>200</v>
      </c>
      <c r="G87" s="221">
        <v>141</v>
      </c>
      <c r="H87" s="221">
        <f t="shared" si="25"/>
        <v>70.5</v>
      </c>
    </row>
    <row r="88" spans="1:8" ht="13.5" customHeight="1" x14ac:dyDescent="0.2">
      <c r="A88" s="98" t="s">
        <v>206</v>
      </c>
      <c r="B88" s="100" t="s">
        <v>207</v>
      </c>
      <c r="C88" s="217"/>
      <c r="D88" s="100"/>
      <c r="E88" s="105"/>
      <c r="F88" s="99">
        <f t="shared" ref="F88:G89" si="27">F89</f>
        <v>1977.6000000000001</v>
      </c>
      <c r="G88" s="99">
        <f t="shared" si="27"/>
        <v>811.19999999999993</v>
      </c>
      <c r="H88" s="99">
        <f>G88/F88%</f>
        <v>41.019417475728154</v>
      </c>
    </row>
    <row r="89" spans="1:8" ht="14.45" customHeight="1" x14ac:dyDescent="0.2">
      <c r="A89" s="104" t="s">
        <v>441</v>
      </c>
      <c r="B89" s="100" t="s">
        <v>207</v>
      </c>
      <c r="C89" s="100" t="s">
        <v>208</v>
      </c>
      <c r="D89" s="100"/>
      <c r="E89" s="105"/>
      <c r="F89" s="99">
        <f t="shared" si="27"/>
        <v>1977.6000000000001</v>
      </c>
      <c r="G89" s="99">
        <f t="shared" si="27"/>
        <v>811.19999999999993</v>
      </c>
      <c r="H89" s="99">
        <f>G89/F89%</f>
        <v>41.019417475728154</v>
      </c>
    </row>
    <row r="90" spans="1:8" ht="28.9" customHeight="1" x14ac:dyDescent="0.2">
      <c r="A90" s="160" t="s">
        <v>442</v>
      </c>
      <c r="B90" s="161" t="s">
        <v>207</v>
      </c>
      <c r="C90" s="161" t="s">
        <v>208</v>
      </c>
      <c r="D90" s="161" t="s">
        <v>418</v>
      </c>
      <c r="E90" s="161"/>
      <c r="F90" s="162">
        <f>F91+F97+F109+F113</f>
        <v>1977.6000000000001</v>
      </c>
      <c r="G90" s="162">
        <f t="shared" ref="G90" si="28">G91+G97+G109+G113</f>
        <v>811.19999999999993</v>
      </c>
      <c r="H90" s="162">
        <f>G90/F90%</f>
        <v>41.019417475728154</v>
      </c>
    </row>
    <row r="91" spans="1:8" ht="39.6" customHeight="1" x14ac:dyDescent="0.2">
      <c r="A91" s="154" t="s">
        <v>443</v>
      </c>
      <c r="B91" s="156" t="s">
        <v>207</v>
      </c>
      <c r="C91" s="156" t="s">
        <v>208</v>
      </c>
      <c r="D91" s="156" t="s">
        <v>366</v>
      </c>
      <c r="E91" s="156"/>
      <c r="F91" s="157">
        <f>F92+F95</f>
        <v>126.2</v>
      </c>
      <c r="G91" s="157">
        <f t="shared" ref="G91" si="29">G92+G95</f>
        <v>126.2</v>
      </c>
      <c r="H91" s="157">
        <f>G91/F91%</f>
        <v>100</v>
      </c>
    </row>
    <row r="92" spans="1:8" ht="18" customHeight="1" x14ac:dyDescent="0.2">
      <c r="A92" s="104" t="s">
        <v>456</v>
      </c>
      <c r="B92" s="105" t="s">
        <v>207</v>
      </c>
      <c r="C92" s="105" t="s">
        <v>208</v>
      </c>
      <c r="D92" s="105" t="s">
        <v>366</v>
      </c>
      <c r="E92" s="105">
        <v>200</v>
      </c>
      <c r="F92" s="101">
        <f t="shared" ref="F92:F93" si="30">F93</f>
        <v>29.3</v>
      </c>
      <c r="G92" s="221">
        <f t="shared" ref="G92:G93" si="31">G93</f>
        <v>29.3</v>
      </c>
      <c r="H92" s="221">
        <f t="shared" si="25"/>
        <v>100.00000000000001</v>
      </c>
    </row>
    <row r="93" spans="1:8" ht="18.600000000000001" customHeight="1" x14ac:dyDescent="0.2">
      <c r="A93" s="104" t="s">
        <v>457</v>
      </c>
      <c r="B93" s="105" t="s">
        <v>207</v>
      </c>
      <c r="C93" s="105" t="s">
        <v>208</v>
      </c>
      <c r="D93" s="105" t="s">
        <v>366</v>
      </c>
      <c r="E93" s="105">
        <v>240</v>
      </c>
      <c r="F93" s="101">
        <f t="shared" si="30"/>
        <v>29.3</v>
      </c>
      <c r="G93" s="221">
        <f t="shared" si="31"/>
        <v>29.3</v>
      </c>
      <c r="H93" s="221">
        <f t="shared" si="25"/>
        <v>100.00000000000001</v>
      </c>
    </row>
    <row r="94" spans="1:8" ht="26.45" customHeight="1" x14ac:dyDescent="0.2">
      <c r="A94" s="104" t="s">
        <v>458</v>
      </c>
      <c r="B94" s="105" t="s">
        <v>207</v>
      </c>
      <c r="C94" s="105" t="s">
        <v>208</v>
      </c>
      <c r="D94" s="105" t="s">
        <v>366</v>
      </c>
      <c r="E94" s="105">
        <v>244</v>
      </c>
      <c r="F94" s="101">
        <v>29.3</v>
      </c>
      <c r="G94" s="221">
        <v>29.3</v>
      </c>
      <c r="H94" s="221">
        <f t="shared" si="25"/>
        <v>100.00000000000001</v>
      </c>
    </row>
    <row r="95" spans="1:8" ht="15.6" customHeight="1" x14ac:dyDescent="0.2">
      <c r="A95" s="104" t="s">
        <v>142</v>
      </c>
      <c r="B95" s="105" t="s">
        <v>207</v>
      </c>
      <c r="C95" s="105" t="s">
        <v>208</v>
      </c>
      <c r="D95" s="105" t="s">
        <v>366</v>
      </c>
      <c r="E95" s="105">
        <v>800</v>
      </c>
      <c r="F95" s="101">
        <v>96.9</v>
      </c>
      <c r="G95" s="221">
        <v>96.9</v>
      </c>
      <c r="H95" s="221">
        <f t="shared" si="25"/>
        <v>100</v>
      </c>
    </row>
    <row r="96" spans="1:8" ht="30.75" customHeight="1" x14ac:dyDescent="0.2">
      <c r="A96" s="104" t="s">
        <v>188</v>
      </c>
      <c r="B96" s="105" t="s">
        <v>207</v>
      </c>
      <c r="C96" s="105" t="s">
        <v>208</v>
      </c>
      <c r="D96" s="105" t="s">
        <v>366</v>
      </c>
      <c r="E96" s="105">
        <v>850</v>
      </c>
      <c r="F96" s="101">
        <v>96.9</v>
      </c>
      <c r="G96" s="221">
        <v>96.9</v>
      </c>
      <c r="H96" s="221">
        <f t="shared" si="25"/>
        <v>100</v>
      </c>
    </row>
    <row r="97" spans="1:8" ht="35.25" customHeight="1" x14ac:dyDescent="0.2">
      <c r="A97" s="154" t="s">
        <v>444</v>
      </c>
      <c r="B97" s="156" t="s">
        <v>207</v>
      </c>
      <c r="C97" s="156" t="s">
        <v>208</v>
      </c>
      <c r="D97" s="156" t="s">
        <v>367</v>
      </c>
      <c r="E97" s="156"/>
      <c r="F97" s="157">
        <f>F98+F103+F101+F106</f>
        <v>1325.1</v>
      </c>
      <c r="G97" s="157">
        <f t="shared" ref="G97" si="32">G98+G103+G101+G106</f>
        <v>367.4</v>
      </c>
      <c r="H97" s="157">
        <f>G97/F97%</f>
        <v>27.726209342691117</v>
      </c>
    </row>
    <row r="98" spans="1:8" ht="13.9" customHeight="1" x14ac:dyDescent="0.2">
      <c r="A98" s="104" t="s">
        <v>456</v>
      </c>
      <c r="B98" s="105" t="s">
        <v>207</v>
      </c>
      <c r="C98" s="105" t="s">
        <v>208</v>
      </c>
      <c r="D98" s="105" t="s">
        <v>367</v>
      </c>
      <c r="E98" s="105">
        <v>200</v>
      </c>
      <c r="F98" s="101">
        <f t="shared" ref="F98:F99" si="33">F99</f>
        <v>156.6</v>
      </c>
      <c r="G98" s="221">
        <f t="shared" ref="G98:G99" si="34">G99</f>
        <v>156.6</v>
      </c>
      <c r="H98" s="221">
        <f t="shared" si="25"/>
        <v>100</v>
      </c>
    </row>
    <row r="99" spans="1:8" ht="20.45" customHeight="1" x14ac:dyDescent="0.2">
      <c r="A99" s="104" t="s">
        <v>457</v>
      </c>
      <c r="B99" s="105" t="s">
        <v>207</v>
      </c>
      <c r="C99" s="105" t="s">
        <v>208</v>
      </c>
      <c r="D99" s="105" t="s">
        <v>367</v>
      </c>
      <c r="E99" s="105">
        <v>240</v>
      </c>
      <c r="F99" s="101">
        <f t="shared" si="33"/>
        <v>156.6</v>
      </c>
      <c r="G99" s="221">
        <f t="shared" si="34"/>
        <v>156.6</v>
      </c>
      <c r="H99" s="221">
        <f t="shared" si="25"/>
        <v>100</v>
      </c>
    </row>
    <row r="100" spans="1:8" s="222" customFormat="1" ht="25.15" customHeight="1" x14ac:dyDescent="0.2">
      <c r="A100" s="218" t="s">
        <v>458</v>
      </c>
      <c r="B100" s="219" t="s">
        <v>207</v>
      </c>
      <c r="C100" s="219" t="s">
        <v>208</v>
      </c>
      <c r="D100" s="219" t="s">
        <v>367</v>
      </c>
      <c r="E100" s="219">
        <v>244</v>
      </c>
      <c r="F100" s="221">
        <v>156.6</v>
      </c>
      <c r="G100" s="221">
        <v>156.6</v>
      </c>
      <c r="H100" s="221">
        <f t="shared" si="25"/>
        <v>100</v>
      </c>
    </row>
    <row r="101" spans="1:8" ht="24" customHeight="1" x14ac:dyDescent="0.2">
      <c r="A101" s="104" t="s">
        <v>562</v>
      </c>
      <c r="B101" s="105" t="s">
        <v>207</v>
      </c>
      <c r="C101" s="105" t="s">
        <v>208</v>
      </c>
      <c r="D101" s="105" t="s">
        <v>367</v>
      </c>
      <c r="E101" s="105">
        <v>400</v>
      </c>
      <c r="F101" s="101">
        <v>200</v>
      </c>
      <c r="G101" s="221">
        <f t="shared" ref="G101:G103" si="35">G102</f>
        <v>200</v>
      </c>
      <c r="H101" s="221">
        <f t="shared" si="25"/>
        <v>100</v>
      </c>
    </row>
    <row r="102" spans="1:8" ht="15" customHeight="1" x14ac:dyDescent="0.2">
      <c r="A102" s="104" t="s">
        <v>563</v>
      </c>
      <c r="B102" s="105" t="s">
        <v>207</v>
      </c>
      <c r="C102" s="105" t="s">
        <v>208</v>
      </c>
      <c r="D102" s="105" t="s">
        <v>367</v>
      </c>
      <c r="E102" s="105">
        <v>410</v>
      </c>
      <c r="F102" s="101">
        <v>200</v>
      </c>
      <c r="G102" s="221">
        <v>200</v>
      </c>
      <c r="H102" s="221">
        <f t="shared" si="25"/>
        <v>100</v>
      </c>
    </row>
    <row r="103" spans="1:8" ht="12" customHeight="1" x14ac:dyDescent="0.2">
      <c r="A103" s="104" t="s">
        <v>142</v>
      </c>
      <c r="B103" s="105" t="s">
        <v>207</v>
      </c>
      <c r="C103" s="105" t="s">
        <v>208</v>
      </c>
      <c r="D103" s="105" t="s">
        <v>367</v>
      </c>
      <c r="E103" s="105">
        <v>800</v>
      </c>
      <c r="F103" s="101">
        <v>10.9</v>
      </c>
      <c r="G103" s="221">
        <f t="shared" si="35"/>
        <v>10.8</v>
      </c>
      <c r="H103" s="221">
        <f t="shared" si="25"/>
        <v>99.082568807339456</v>
      </c>
    </row>
    <row r="104" spans="1:8" ht="29.25" customHeight="1" x14ac:dyDescent="0.2">
      <c r="A104" s="104" t="s">
        <v>188</v>
      </c>
      <c r="B104" s="105" t="s">
        <v>207</v>
      </c>
      <c r="C104" s="105" t="s">
        <v>208</v>
      </c>
      <c r="D104" s="105" t="s">
        <v>367</v>
      </c>
      <c r="E104" s="105">
        <v>850</v>
      </c>
      <c r="F104" s="101">
        <v>10.9</v>
      </c>
      <c r="G104" s="221">
        <v>10.8</v>
      </c>
      <c r="H104" s="221">
        <f t="shared" si="25"/>
        <v>99.082568807339456</v>
      </c>
    </row>
    <row r="105" spans="1:8" ht="23.25" customHeight="1" x14ac:dyDescent="0.2">
      <c r="A105" s="104" t="s">
        <v>564</v>
      </c>
      <c r="B105" s="105" t="s">
        <v>207</v>
      </c>
      <c r="C105" s="105" t="s">
        <v>208</v>
      </c>
      <c r="D105" s="105" t="s">
        <v>565</v>
      </c>
      <c r="E105" s="105"/>
      <c r="F105" s="101">
        <v>957.6</v>
      </c>
      <c r="G105" s="221">
        <f>G106</f>
        <v>0</v>
      </c>
      <c r="H105" s="221">
        <f t="shared" si="25"/>
        <v>0</v>
      </c>
    </row>
    <row r="106" spans="1:8" ht="20.25" customHeight="1" x14ac:dyDescent="0.2">
      <c r="A106" s="104" t="s">
        <v>456</v>
      </c>
      <c r="B106" s="105" t="s">
        <v>207</v>
      </c>
      <c r="C106" s="105" t="s">
        <v>208</v>
      </c>
      <c r="D106" s="105" t="s">
        <v>565</v>
      </c>
      <c r="E106" s="105">
        <v>200</v>
      </c>
      <c r="F106" s="101">
        <v>957.6</v>
      </c>
      <c r="G106" s="221">
        <f t="shared" ref="G106:G109" si="36">G107</f>
        <v>0</v>
      </c>
      <c r="H106" s="221">
        <f t="shared" si="25"/>
        <v>0</v>
      </c>
    </row>
    <row r="107" spans="1:8" ht="19.5" customHeight="1" x14ac:dyDescent="0.2">
      <c r="A107" s="104" t="s">
        <v>457</v>
      </c>
      <c r="B107" s="105" t="s">
        <v>207</v>
      </c>
      <c r="C107" s="105" t="s">
        <v>208</v>
      </c>
      <c r="D107" s="105" t="s">
        <v>565</v>
      </c>
      <c r="E107" s="105">
        <v>240</v>
      </c>
      <c r="F107" s="101">
        <v>957.6</v>
      </c>
      <c r="G107" s="229">
        <f t="shared" si="36"/>
        <v>0</v>
      </c>
      <c r="H107" s="221">
        <f t="shared" si="25"/>
        <v>0</v>
      </c>
    </row>
    <row r="108" spans="1:8" ht="22.5" customHeight="1" x14ac:dyDescent="0.2">
      <c r="A108" s="104" t="s">
        <v>458</v>
      </c>
      <c r="B108" s="105" t="s">
        <v>207</v>
      </c>
      <c r="C108" s="105" t="s">
        <v>208</v>
      </c>
      <c r="D108" s="105" t="s">
        <v>565</v>
      </c>
      <c r="E108" s="105">
        <v>244</v>
      </c>
      <c r="F108" s="101">
        <v>957.6</v>
      </c>
      <c r="G108" s="229"/>
      <c r="H108" s="221">
        <f t="shared" si="25"/>
        <v>0</v>
      </c>
    </row>
    <row r="109" spans="1:8" ht="35.25" customHeight="1" x14ac:dyDescent="0.2">
      <c r="A109" s="154" t="s">
        <v>445</v>
      </c>
      <c r="B109" s="156" t="s">
        <v>207</v>
      </c>
      <c r="C109" s="156" t="s">
        <v>208</v>
      </c>
      <c r="D109" s="156" t="s">
        <v>368</v>
      </c>
      <c r="E109" s="156"/>
      <c r="F109" s="157">
        <f>F110</f>
        <v>357.1</v>
      </c>
      <c r="G109" s="157">
        <f t="shared" si="36"/>
        <v>148.6</v>
      </c>
      <c r="H109" s="157">
        <f>G109/F109%</f>
        <v>41.612993559227107</v>
      </c>
    </row>
    <row r="110" spans="1:8" ht="15" customHeight="1" x14ac:dyDescent="0.2">
      <c r="A110" s="104" t="s">
        <v>456</v>
      </c>
      <c r="B110" s="105" t="s">
        <v>207</v>
      </c>
      <c r="C110" s="105" t="s">
        <v>208</v>
      </c>
      <c r="D110" s="105" t="s">
        <v>368</v>
      </c>
      <c r="E110" s="105">
        <v>200</v>
      </c>
      <c r="F110" s="101">
        <f>F111</f>
        <v>357.1</v>
      </c>
      <c r="G110" s="221">
        <f>G111</f>
        <v>148.6</v>
      </c>
      <c r="H110" s="221">
        <f>G110/F110%</f>
        <v>41.612993559227107</v>
      </c>
    </row>
    <row r="111" spans="1:8" ht="20.25" customHeight="1" x14ac:dyDescent="0.2">
      <c r="A111" s="104" t="s">
        <v>457</v>
      </c>
      <c r="B111" s="105" t="s">
        <v>207</v>
      </c>
      <c r="C111" s="105" t="s">
        <v>208</v>
      </c>
      <c r="D111" s="105" t="s">
        <v>368</v>
      </c>
      <c r="E111" s="105">
        <v>240</v>
      </c>
      <c r="F111" s="101">
        <f>F112</f>
        <v>357.1</v>
      </c>
      <c r="G111" s="221">
        <f>G112</f>
        <v>148.6</v>
      </c>
      <c r="H111" s="221">
        <f t="shared" si="25"/>
        <v>41.612993559227107</v>
      </c>
    </row>
    <row r="112" spans="1:8" ht="26.25" customHeight="1" x14ac:dyDescent="0.2">
      <c r="A112" s="218" t="s">
        <v>458</v>
      </c>
      <c r="B112" s="219" t="s">
        <v>207</v>
      </c>
      <c r="C112" s="219" t="s">
        <v>208</v>
      </c>
      <c r="D112" s="219" t="s">
        <v>368</v>
      </c>
      <c r="E112" s="219">
        <v>244</v>
      </c>
      <c r="F112" s="221">
        <v>357.1</v>
      </c>
      <c r="G112" s="221">
        <v>148.6</v>
      </c>
      <c r="H112" s="221">
        <f t="shared" si="25"/>
        <v>41.612993559227107</v>
      </c>
    </row>
    <row r="113" spans="1:8" ht="37.5" customHeight="1" x14ac:dyDescent="0.2">
      <c r="A113" s="154" t="s">
        <v>446</v>
      </c>
      <c r="B113" s="156" t="s">
        <v>207</v>
      </c>
      <c r="C113" s="156" t="s">
        <v>208</v>
      </c>
      <c r="D113" s="156" t="s">
        <v>369</v>
      </c>
      <c r="E113" s="156">
        <v>244</v>
      </c>
      <c r="F113" s="157">
        <f>F114</f>
        <v>169.2</v>
      </c>
      <c r="G113" s="157">
        <f t="shared" ref="G113" si="37">G114</f>
        <v>169</v>
      </c>
      <c r="H113" s="157">
        <f>G113/F113%</f>
        <v>99.881796690307326</v>
      </c>
    </row>
    <row r="114" spans="1:8" ht="16.5" customHeight="1" x14ac:dyDescent="0.2">
      <c r="A114" s="104" t="s">
        <v>456</v>
      </c>
      <c r="B114" s="105" t="s">
        <v>207</v>
      </c>
      <c r="C114" s="105" t="s">
        <v>208</v>
      </c>
      <c r="D114" s="105" t="s">
        <v>369</v>
      </c>
      <c r="E114" s="105">
        <v>200</v>
      </c>
      <c r="F114" s="101">
        <f>F115</f>
        <v>169.2</v>
      </c>
      <c r="G114" s="221">
        <f>G115</f>
        <v>169</v>
      </c>
      <c r="H114" s="221">
        <f t="shared" si="25"/>
        <v>99.881796690307326</v>
      </c>
    </row>
    <row r="115" spans="1:8" ht="19.5" customHeight="1" x14ac:dyDescent="0.2">
      <c r="A115" s="104" t="s">
        <v>457</v>
      </c>
      <c r="B115" s="105" t="s">
        <v>207</v>
      </c>
      <c r="C115" s="105" t="s">
        <v>208</v>
      </c>
      <c r="D115" s="105" t="s">
        <v>369</v>
      </c>
      <c r="E115" s="105">
        <v>240</v>
      </c>
      <c r="F115" s="101">
        <f>F116</f>
        <v>169.2</v>
      </c>
      <c r="G115" s="221">
        <f>G116</f>
        <v>169</v>
      </c>
      <c r="H115" s="221">
        <f t="shared" si="25"/>
        <v>99.881796690307326</v>
      </c>
    </row>
    <row r="116" spans="1:8" ht="26.25" customHeight="1" x14ac:dyDescent="0.2">
      <c r="A116" s="104" t="s">
        <v>458</v>
      </c>
      <c r="B116" s="105" t="s">
        <v>207</v>
      </c>
      <c r="C116" s="105" t="s">
        <v>208</v>
      </c>
      <c r="D116" s="105" t="s">
        <v>369</v>
      </c>
      <c r="E116" s="105">
        <v>244</v>
      </c>
      <c r="F116" s="101">
        <v>169.2</v>
      </c>
      <c r="G116" s="221">
        <v>169</v>
      </c>
      <c r="H116" s="221">
        <f t="shared" si="25"/>
        <v>99.881796690307326</v>
      </c>
    </row>
    <row r="117" spans="1:8" ht="12" customHeight="1" x14ac:dyDescent="0.2">
      <c r="A117" s="98" t="s">
        <v>209</v>
      </c>
      <c r="B117" s="100" t="s">
        <v>60</v>
      </c>
      <c r="C117" s="100"/>
      <c r="D117" s="100"/>
      <c r="E117" s="100"/>
      <c r="F117" s="99">
        <f>F118+F123+F169+F142</f>
        <v>340628.5</v>
      </c>
      <c r="G117" s="99">
        <f>G118+G123+G169+G142</f>
        <v>206478.44999999998</v>
      </c>
      <c r="H117" s="99">
        <f>G117/F117%</f>
        <v>60.616903752915562</v>
      </c>
    </row>
    <row r="118" spans="1:8" ht="27" customHeight="1" x14ac:dyDescent="0.2">
      <c r="A118" s="160" t="s">
        <v>350</v>
      </c>
      <c r="B118" s="161" t="s">
        <v>60</v>
      </c>
      <c r="C118" s="161" t="s">
        <v>60</v>
      </c>
      <c r="D118" s="161" t="s">
        <v>455</v>
      </c>
      <c r="E118" s="161"/>
      <c r="F118" s="162">
        <f t="shared" ref="F118:G119" si="38">F119</f>
        <v>100</v>
      </c>
      <c r="G118" s="162">
        <f t="shared" si="38"/>
        <v>12.020000000000001</v>
      </c>
      <c r="H118" s="162">
        <f>G118/F118%</f>
        <v>12.020000000000001</v>
      </c>
    </row>
    <row r="119" spans="1:8" ht="13.5" customHeight="1" x14ac:dyDescent="0.2">
      <c r="A119" s="104" t="s">
        <v>456</v>
      </c>
      <c r="B119" s="105" t="s">
        <v>60</v>
      </c>
      <c r="C119" s="105" t="s">
        <v>60</v>
      </c>
      <c r="D119" s="105" t="s">
        <v>462</v>
      </c>
      <c r="E119" s="105">
        <v>200</v>
      </c>
      <c r="F119" s="101">
        <f t="shared" si="38"/>
        <v>100</v>
      </c>
      <c r="G119" s="229">
        <f t="shared" ref="G119" si="39">G120</f>
        <v>12.020000000000001</v>
      </c>
      <c r="H119" s="221">
        <f t="shared" si="25"/>
        <v>12.020000000000001</v>
      </c>
    </row>
    <row r="120" spans="1:8" ht="25.5" customHeight="1" x14ac:dyDescent="0.2">
      <c r="A120" s="104" t="s">
        <v>457</v>
      </c>
      <c r="B120" s="105" t="s">
        <v>60</v>
      </c>
      <c r="C120" s="105" t="s">
        <v>60</v>
      </c>
      <c r="D120" s="105" t="s">
        <v>462</v>
      </c>
      <c r="E120" s="105">
        <v>240</v>
      </c>
      <c r="F120" s="101">
        <f>F122+F121</f>
        <v>100</v>
      </c>
      <c r="G120" s="229">
        <f>G121+G122</f>
        <v>12.020000000000001</v>
      </c>
      <c r="H120" s="221">
        <f t="shared" si="25"/>
        <v>12.020000000000001</v>
      </c>
    </row>
    <row r="121" spans="1:8" ht="24" customHeight="1" x14ac:dyDescent="0.2">
      <c r="A121" s="104" t="s">
        <v>186</v>
      </c>
      <c r="B121" s="105" t="s">
        <v>60</v>
      </c>
      <c r="C121" s="105" t="s">
        <v>60</v>
      </c>
      <c r="D121" s="105" t="s">
        <v>462</v>
      </c>
      <c r="E121" s="105">
        <v>242</v>
      </c>
      <c r="F121" s="101">
        <v>10.3</v>
      </c>
      <c r="G121" s="221">
        <v>10.3</v>
      </c>
      <c r="H121" s="221">
        <f t="shared" si="25"/>
        <v>100</v>
      </c>
    </row>
    <row r="122" spans="1:8" ht="24.75" customHeight="1" x14ac:dyDescent="0.2">
      <c r="A122" s="104" t="s">
        <v>458</v>
      </c>
      <c r="B122" s="105" t="s">
        <v>60</v>
      </c>
      <c r="C122" s="105" t="s">
        <v>60</v>
      </c>
      <c r="D122" s="105" t="s">
        <v>462</v>
      </c>
      <c r="E122" s="105">
        <v>244</v>
      </c>
      <c r="F122" s="101">
        <v>89.7</v>
      </c>
      <c r="G122" s="221">
        <v>1.72</v>
      </c>
      <c r="H122" s="221">
        <f t="shared" si="25"/>
        <v>1.9175027870680044</v>
      </c>
    </row>
    <row r="123" spans="1:8" ht="22.5" customHeight="1" x14ac:dyDescent="0.2">
      <c r="A123" s="160" t="s">
        <v>454</v>
      </c>
      <c r="B123" s="161" t="s">
        <v>60</v>
      </c>
      <c r="C123" s="161" t="s">
        <v>199</v>
      </c>
      <c r="D123" s="161" t="s">
        <v>423</v>
      </c>
      <c r="E123" s="161"/>
      <c r="F123" s="162">
        <f>F124+F130+F138+F154</f>
        <v>329269.3</v>
      </c>
      <c r="G123" s="162">
        <f>G124+G130+G138+G154</f>
        <v>199445.02</v>
      </c>
      <c r="H123" s="162">
        <f>G123/F123%</f>
        <v>60.572005953789194</v>
      </c>
    </row>
    <row r="124" spans="1:8" ht="20.25" customHeight="1" x14ac:dyDescent="0.2">
      <c r="A124" s="154" t="s">
        <v>245</v>
      </c>
      <c r="B124" s="156" t="s">
        <v>60</v>
      </c>
      <c r="C124" s="156" t="s">
        <v>210</v>
      </c>
      <c r="D124" s="156" t="s">
        <v>463</v>
      </c>
      <c r="E124" s="156"/>
      <c r="F124" s="157">
        <f>F125</f>
        <v>96908.2</v>
      </c>
      <c r="G124" s="157">
        <f>G125</f>
        <v>62441.7</v>
      </c>
      <c r="H124" s="157">
        <f>G124/F124%</f>
        <v>64.433866277569905</v>
      </c>
    </row>
    <row r="125" spans="1:8" ht="22.5" customHeight="1" x14ac:dyDescent="0.2">
      <c r="A125" s="104" t="s">
        <v>211</v>
      </c>
      <c r="B125" s="105" t="s">
        <v>60</v>
      </c>
      <c r="C125" s="105" t="s">
        <v>210</v>
      </c>
      <c r="D125" s="159" t="s">
        <v>463</v>
      </c>
      <c r="E125" s="105" t="s">
        <v>130</v>
      </c>
      <c r="F125" s="101">
        <f>F126+F128</f>
        <v>96908.2</v>
      </c>
      <c r="G125" s="221">
        <f>G126+G128</f>
        <v>62441.7</v>
      </c>
      <c r="H125" s="221">
        <f t="shared" si="25"/>
        <v>64.433866277569905</v>
      </c>
    </row>
    <row r="126" spans="1:8" ht="16.899999999999999" customHeight="1" x14ac:dyDescent="0.2">
      <c r="A126" s="104" t="s">
        <v>131</v>
      </c>
      <c r="B126" s="105" t="s">
        <v>60</v>
      </c>
      <c r="C126" s="105" t="s">
        <v>210</v>
      </c>
      <c r="D126" s="159" t="s">
        <v>463</v>
      </c>
      <c r="E126" s="105" t="s">
        <v>132</v>
      </c>
      <c r="F126" s="101">
        <f>F127</f>
        <v>79998.5</v>
      </c>
      <c r="G126" s="221">
        <f t="shared" ref="G126:G128" si="40">G127</f>
        <v>50569.5</v>
      </c>
      <c r="H126" s="221">
        <f t="shared" si="25"/>
        <v>63.213060244879593</v>
      </c>
    </row>
    <row r="127" spans="1:8" ht="46.5" customHeight="1" x14ac:dyDescent="0.2">
      <c r="A127" s="104" t="s">
        <v>123</v>
      </c>
      <c r="B127" s="105" t="s">
        <v>60</v>
      </c>
      <c r="C127" s="105" t="s">
        <v>210</v>
      </c>
      <c r="D127" s="159" t="s">
        <v>463</v>
      </c>
      <c r="E127" s="105" t="s">
        <v>98</v>
      </c>
      <c r="F127" s="101">
        <v>79998.5</v>
      </c>
      <c r="G127" s="221">
        <v>50569.5</v>
      </c>
      <c r="H127" s="221">
        <f t="shared" si="25"/>
        <v>63.213060244879593</v>
      </c>
    </row>
    <row r="128" spans="1:8" ht="15.75" customHeight="1" x14ac:dyDescent="0.2">
      <c r="A128" s="104" t="s">
        <v>147</v>
      </c>
      <c r="B128" s="105" t="s">
        <v>60</v>
      </c>
      <c r="C128" s="105" t="s">
        <v>210</v>
      </c>
      <c r="D128" s="159" t="s">
        <v>463</v>
      </c>
      <c r="E128" s="105" t="s">
        <v>148</v>
      </c>
      <c r="F128" s="101">
        <f>F129</f>
        <v>16909.7</v>
      </c>
      <c r="G128" s="221">
        <f t="shared" si="40"/>
        <v>11872.2</v>
      </c>
      <c r="H128" s="221">
        <f t="shared" si="25"/>
        <v>70.209406435359583</v>
      </c>
    </row>
    <row r="129" spans="1:8" ht="46.9" customHeight="1" x14ac:dyDescent="0.2">
      <c r="A129" s="104" t="s">
        <v>124</v>
      </c>
      <c r="B129" s="105" t="s">
        <v>60</v>
      </c>
      <c r="C129" s="105" t="s">
        <v>210</v>
      </c>
      <c r="D129" s="159" t="s">
        <v>463</v>
      </c>
      <c r="E129" s="105" t="s">
        <v>29</v>
      </c>
      <c r="F129" s="101">
        <v>16909.7</v>
      </c>
      <c r="G129" s="221">
        <v>11872.2</v>
      </c>
      <c r="H129" s="221">
        <f t="shared" si="25"/>
        <v>70.209406435359583</v>
      </c>
    </row>
    <row r="130" spans="1:8" ht="16.149999999999999" customHeight="1" x14ac:dyDescent="0.2">
      <c r="A130" s="154" t="s">
        <v>246</v>
      </c>
      <c r="B130" s="156" t="s">
        <v>60</v>
      </c>
      <c r="C130" s="156" t="s">
        <v>59</v>
      </c>
      <c r="D130" s="156" t="s">
        <v>464</v>
      </c>
      <c r="E130" s="156" t="s">
        <v>44</v>
      </c>
      <c r="F130" s="157">
        <f>F131+F134</f>
        <v>216299.8</v>
      </c>
      <c r="G130" s="157">
        <f>G131+G134</f>
        <v>126192.8</v>
      </c>
      <c r="H130" s="157">
        <f>G130/F130%</f>
        <v>58.34161658956689</v>
      </c>
    </row>
    <row r="131" spans="1:8" ht="30.6" customHeight="1" x14ac:dyDescent="0.2">
      <c r="A131" s="104" t="s">
        <v>211</v>
      </c>
      <c r="B131" s="105" t="s">
        <v>60</v>
      </c>
      <c r="C131" s="105" t="s">
        <v>59</v>
      </c>
      <c r="D131" s="159" t="s">
        <v>464</v>
      </c>
      <c r="E131" s="105" t="s">
        <v>130</v>
      </c>
      <c r="F131" s="101">
        <f>F132</f>
        <v>214582.8</v>
      </c>
      <c r="G131" s="101">
        <f>G132</f>
        <v>124475.8</v>
      </c>
      <c r="H131" s="221">
        <f>G131/F131%</f>
        <v>58.008283981754367</v>
      </c>
    </row>
    <row r="132" spans="1:8" ht="20.25" customHeight="1" x14ac:dyDescent="0.2">
      <c r="A132" s="104" t="s">
        <v>131</v>
      </c>
      <c r="B132" s="105" t="s">
        <v>60</v>
      </c>
      <c r="C132" s="105" t="s">
        <v>59</v>
      </c>
      <c r="D132" s="159" t="s">
        <v>464</v>
      </c>
      <c r="E132" s="105" t="s">
        <v>132</v>
      </c>
      <c r="F132" s="101">
        <f>F133</f>
        <v>214582.8</v>
      </c>
      <c r="G132" s="101">
        <f>G133</f>
        <v>124475.8</v>
      </c>
      <c r="H132" s="221">
        <f t="shared" si="25"/>
        <v>58.008283981754367</v>
      </c>
    </row>
    <row r="133" spans="1:8" ht="44.25" customHeight="1" x14ac:dyDescent="0.2">
      <c r="A133" s="104" t="s">
        <v>123</v>
      </c>
      <c r="B133" s="105" t="s">
        <v>60</v>
      </c>
      <c r="C133" s="105" t="s">
        <v>59</v>
      </c>
      <c r="D133" s="159" t="s">
        <v>464</v>
      </c>
      <c r="E133" s="105" t="s">
        <v>98</v>
      </c>
      <c r="F133" s="101">
        <v>214582.8</v>
      </c>
      <c r="G133" s="229">
        <v>124475.8</v>
      </c>
      <c r="H133" s="221">
        <f t="shared" si="25"/>
        <v>58.008283981754367</v>
      </c>
    </row>
    <row r="134" spans="1:8" ht="23.25" customHeight="1" x14ac:dyDescent="0.2">
      <c r="A134" s="104" t="s">
        <v>459</v>
      </c>
      <c r="B134" s="105" t="s">
        <v>60</v>
      </c>
      <c r="C134" s="105" t="s">
        <v>59</v>
      </c>
      <c r="D134" s="159" t="s">
        <v>566</v>
      </c>
      <c r="E134" s="105"/>
      <c r="F134" s="101">
        <f t="shared" ref="F134:G136" si="41">F135</f>
        <v>1717</v>
      </c>
      <c r="G134" s="101">
        <f t="shared" si="41"/>
        <v>1717</v>
      </c>
      <c r="H134" s="221">
        <f t="shared" si="25"/>
        <v>99.999999999999986</v>
      </c>
    </row>
    <row r="135" spans="1:8" ht="37.5" customHeight="1" x14ac:dyDescent="0.2">
      <c r="A135" s="104" t="s">
        <v>211</v>
      </c>
      <c r="B135" s="105" t="s">
        <v>60</v>
      </c>
      <c r="C135" s="105" t="s">
        <v>59</v>
      </c>
      <c r="D135" s="105" t="s">
        <v>566</v>
      </c>
      <c r="E135" s="105">
        <v>600</v>
      </c>
      <c r="F135" s="101">
        <f t="shared" si="41"/>
        <v>1717</v>
      </c>
      <c r="G135" s="101">
        <f t="shared" si="41"/>
        <v>1717</v>
      </c>
      <c r="H135" s="221">
        <f t="shared" si="25"/>
        <v>99.999999999999986</v>
      </c>
    </row>
    <row r="136" spans="1:8" ht="18" customHeight="1" x14ac:dyDescent="0.2">
      <c r="A136" s="104" t="s">
        <v>131</v>
      </c>
      <c r="B136" s="105" t="s">
        <v>60</v>
      </c>
      <c r="C136" s="105" t="s">
        <v>59</v>
      </c>
      <c r="D136" s="105" t="s">
        <v>566</v>
      </c>
      <c r="E136" s="105">
        <v>610</v>
      </c>
      <c r="F136" s="101">
        <f t="shared" si="41"/>
        <v>1717</v>
      </c>
      <c r="G136" s="101">
        <f t="shared" si="41"/>
        <v>1717</v>
      </c>
      <c r="H136" s="221">
        <f t="shared" si="25"/>
        <v>99.999999999999986</v>
      </c>
    </row>
    <row r="137" spans="1:8" ht="42" customHeight="1" x14ac:dyDescent="0.2">
      <c r="A137" s="104" t="s">
        <v>123</v>
      </c>
      <c r="B137" s="105" t="s">
        <v>60</v>
      </c>
      <c r="C137" s="105" t="s">
        <v>59</v>
      </c>
      <c r="D137" s="105" t="s">
        <v>566</v>
      </c>
      <c r="E137" s="105">
        <v>611</v>
      </c>
      <c r="F137" s="101">
        <v>1717</v>
      </c>
      <c r="G137" s="229">
        <v>1717</v>
      </c>
      <c r="H137" s="221">
        <f t="shared" si="25"/>
        <v>99.999999999999986</v>
      </c>
    </row>
    <row r="138" spans="1:8" ht="21" customHeight="1" x14ac:dyDescent="0.2">
      <c r="A138" s="154" t="s">
        <v>349</v>
      </c>
      <c r="B138" s="156" t="s">
        <v>60</v>
      </c>
      <c r="C138" s="158" t="s">
        <v>47</v>
      </c>
      <c r="D138" s="156" t="s">
        <v>465</v>
      </c>
      <c r="E138" s="156" t="s">
        <v>44</v>
      </c>
      <c r="F138" s="157">
        <f t="shared" ref="F138:G138" si="42">F139</f>
        <v>11841.2</v>
      </c>
      <c r="G138" s="157">
        <f t="shared" si="42"/>
        <v>7090.62</v>
      </c>
      <c r="H138" s="230">
        <f t="shared" si="25"/>
        <v>59.880924230652298</v>
      </c>
    </row>
    <row r="139" spans="1:8" ht="43.9" customHeight="1" x14ac:dyDescent="0.2">
      <c r="A139" s="104" t="s">
        <v>211</v>
      </c>
      <c r="B139" s="105" t="s">
        <v>60</v>
      </c>
      <c r="C139" s="150" t="s">
        <v>47</v>
      </c>
      <c r="D139" s="159" t="s">
        <v>465</v>
      </c>
      <c r="E139" s="105" t="s">
        <v>130</v>
      </c>
      <c r="F139" s="101">
        <f>F140</f>
        <v>11841.2</v>
      </c>
      <c r="G139" s="229">
        <f>G140</f>
        <v>7090.62</v>
      </c>
      <c r="H139" s="221">
        <f t="shared" si="25"/>
        <v>59.880924230652298</v>
      </c>
    </row>
    <row r="140" spans="1:8" ht="13.9" customHeight="1" x14ac:dyDescent="0.2">
      <c r="A140" s="104" t="s">
        <v>131</v>
      </c>
      <c r="B140" s="105" t="s">
        <v>60</v>
      </c>
      <c r="C140" s="150" t="s">
        <v>47</v>
      </c>
      <c r="D140" s="159" t="s">
        <v>465</v>
      </c>
      <c r="E140" s="105" t="s">
        <v>132</v>
      </c>
      <c r="F140" s="101">
        <f>F141</f>
        <v>11841.2</v>
      </c>
      <c r="G140" s="221">
        <f t="shared" ref="G140:G142" si="43">G141</f>
        <v>7090.62</v>
      </c>
      <c r="H140" s="221">
        <f t="shared" si="25"/>
        <v>59.880924230652298</v>
      </c>
    </row>
    <row r="141" spans="1:8" ht="22.5" customHeight="1" x14ac:dyDescent="0.2">
      <c r="A141" s="104" t="s">
        <v>123</v>
      </c>
      <c r="B141" s="105" t="s">
        <v>60</v>
      </c>
      <c r="C141" s="150" t="s">
        <v>47</v>
      </c>
      <c r="D141" s="159" t="s">
        <v>465</v>
      </c>
      <c r="E141" s="105" t="s">
        <v>98</v>
      </c>
      <c r="F141" s="101">
        <v>11841.2</v>
      </c>
      <c r="G141" s="221">
        <v>7090.62</v>
      </c>
      <c r="H141" s="221">
        <f t="shared" si="25"/>
        <v>59.880924230652298</v>
      </c>
    </row>
    <row r="142" spans="1:8" ht="45" customHeight="1" x14ac:dyDescent="0.2">
      <c r="A142" s="98" t="s">
        <v>356</v>
      </c>
      <c r="B142" s="100" t="s">
        <v>60</v>
      </c>
      <c r="C142" s="100"/>
      <c r="D142" s="217"/>
      <c r="E142" s="100"/>
      <c r="F142" s="99">
        <f t="shared" ref="F142" si="44">F143+F148+F151</f>
        <v>1232.5000000000002</v>
      </c>
      <c r="G142" s="228">
        <f t="shared" si="43"/>
        <v>0</v>
      </c>
      <c r="H142" s="228">
        <f t="shared" ref="H142:H205" si="45">G142/F142%</f>
        <v>0</v>
      </c>
    </row>
    <row r="143" spans="1:8" ht="33.75" customHeight="1" x14ac:dyDescent="0.2">
      <c r="A143" s="104" t="s">
        <v>211</v>
      </c>
      <c r="B143" s="105" t="s">
        <v>60</v>
      </c>
      <c r="C143" s="105" t="s">
        <v>45</v>
      </c>
      <c r="D143" s="150" t="s">
        <v>339</v>
      </c>
      <c r="E143" s="105">
        <v>600</v>
      </c>
      <c r="F143" s="101">
        <f>F144+F146</f>
        <v>401.6</v>
      </c>
      <c r="G143" s="101">
        <f>G144+G146</f>
        <v>0</v>
      </c>
      <c r="H143" s="221">
        <f t="shared" si="45"/>
        <v>0</v>
      </c>
    </row>
    <row r="144" spans="1:8" ht="16.5" customHeight="1" x14ac:dyDescent="0.2">
      <c r="A144" s="104" t="s">
        <v>131</v>
      </c>
      <c r="B144" s="105" t="s">
        <v>60</v>
      </c>
      <c r="C144" s="105" t="s">
        <v>45</v>
      </c>
      <c r="D144" s="150" t="s">
        <v>339</v>
      </c>
      <c r="E144" s="105">
        <v>610</v>
      </c>
      <c r="F144" s="101">
        <f>F145</f>
        <v>330.8</v>
      </c>
      <c r="G144" s="101">
        <f>G145</f>
        <v>0</v>
      </c>
      <c r="H144" s="221">
        <f t="shared" si="45"/>
        <v>0</v>
      </c>
    </row>
    <row r="145" spans="1:8" ht="33.6" customHeight="1" x14ac:dyDescent="0.2">
      <c r="A145" s="104" t="s">
        <v>123</v>
      </c>
      <c r="B145" s="105" t="s">
        <v>60</v>
      </c>
      <c r="C145" s="105" t="s">
        <v>45</v>
      </c>
      <c r="D145" s="150" t="s">
        <v>339</v>
      </c>
      <c r="E145" s="105">
        <v>611</v>
      </c>
      <c r="F145" s="101">
        <v>330.8</v>
      </c>
      <c r="G145" s="221"/>
      <c r="H145" s="221">
        <f t="shared" si="45"/>
        <v>0</v>
      </c>
    </row>
    <row r="146" spans="1:8" ht="20.45" customHeight="1" x14ac:dyDescent="0.2">
      <c r="A146" s="104" t="s">
        <v>147</v>
      </c>
      <c r="B146" s="105" t="s">
        <v>60</v>
      </c>
      <c r="C146" s="105" t="s">
        <v>45</v>
      </c>
      <c r="D146" s="150" t="s">
        <v>339</v>
      </c>
      <c r="E146" s="105">
        <v>620</v>
      </c>
      <c r="F146" s="101">
        <f>F147</f>
        <v>70.8</v>
      </c>
      <c r="G146" s="101">
        <f>G147</f>
        <v>0</v>
      </c>
      <c r="H146" s="221">
        <f t="shared" si="45"/>
        <v>0</v>
      </c>
    </row>
    <row r="147" spans="1:8" ht="33.75" customHeight="1" x14ac:dyDescent="0.2">
      <c r="A147" s="104" t="s">
        <v>123</v>
      </c>
      <c r="B147" s="105" t="s">
        <v>60</v>
      </c>
      <c r="C147" s="105" t="s">
        <v>45</v>
      </c>
      <c r="D147" s="150" t="s">
        <v>339</v>
      </c>
      <c r="E147" s="105">
        <v>621</v>
      </c>
      <c r="F147" s="101">
        <v>70.8</v>
      </c>
      <c r="G147" s="221"/>
      <c r="H147" s="221">
        <f t="shared" si="45"/>
        <v>0</v>
      </c>
    </row>
    <row r="148" spans="1:8" ht="36" customHeight="1" x14ac:dyDescent="0.2">
      <c r="A148" s="104" t="s">
        <v>211</v>
      </c>
      <c r="B148" s="105" t="s">
        <v>60</v>
      </c>
      <c r="C148" s="105" t="s">
        <v>59</v>
      </c>
      <c r="D148" s="150" t="s">
        <v>339</v>
      </c>
      <c r="E148" s="105">
        <v>600</v>
      </c>
      <c r="F148" s="101">
        <f t="shared" ref="F148:G149" si="46">F149</f>
        <v>783.7</v>
      </c>
      <c r="G148" s="101">
        <f t="shared" si="46"/>
        <v>0</v>
      </c>
      <c r="H148" s="221">
        <f t="shared" si="45"/>
        <v>0</v>
      </c>
    </row>
    <row r="149" spans="1:8" ht="19.5" customHeight="1" x14ac:dyDescent="0.2">
      <c r="A149" s="104" t="s">
        <v>131</v>
      </c>
      <c r="B149" s="105" t="s">
        <v>60</v>
      </c>
      <c r="C149" s="105" t="s">
        <v>59</v>
      </c>
      <c r="D149" s="150" t="s">
        <v>339</v>
      </c>
      <c r="E149" s="105">
        <v>610</v>
      </c>
      <c r="F149" s="101">
        <f t="shared" si="46"/>
        <v>783.7</v>
      </c>
      <c r="G149" s="101">
        <f t="shared" si="46"/>
        <v>0</v>
      </c>
      <c r="H149" s="221">
        <f t="shared" si="45"/>
        <v>0</v>
      </c>
    </row>
    <row r="150" spans="1:8" ht="30.75" customHeight="1" x14ac:dyDescent="0.2">
      <c r="A150" s="104" t="s">
        <v>123</v>
      </c>
      <c r="B150" s="105" t="s">
        <v>60</v>
      </c>
      <c r="C150" s="105" t="s">
        <v>59</v>
      </c>
      <c r="D150" s="150" t="s">
        <v>339</v>
      </c>
      <c r="E150" s="105">
        <v>611</v>
      </c>
      <c r="F150" s="101">
        <v>783.7</v>
      </c>
      <c r="G150" s="101"/>
      <c r="H150" s="221">
        <f t="shared" si="45"/>
        <v>0</v>
      </c>
    </row>
    <row r="151" spans="1:8" ht="33" customHeight="1" x14ac:dyDescent="0.2">
      <c r="A151" s="104" t="s">
        <v>211</v>
      </c>
      <c r="B151" s="105" t="s">
        <v>60</v>
      </c>
      <c r="C151" s="105" t="s">
        <v>47</v>
      </c>
      <c r="D151" s="150" t="s">
        <v>339</v>
      </c>
      <c r="E151" s="105">
        <v>600</v>
      </c>
      <c r="F151" s="101">
        <f t="shared" ref="F151:G152" si="47">F152</f>
        <v>47.2</v>
      </c>
      <c r="G151" s="101">
        <f t="shared" si="47"/>
        <v>0</v>
      </c>
      <c r="H151" s="221">
        <f t="shared" si="45"/>
        <v>0</v>
      </c>
    </row>
    <row r="152" spans="1:8" ht="16.5" customHeight="1" x14ac:dyDescent="0.2">
      <c r="A152" s="104" t="s">
        <v>131</v>
      </c>
      <c r="B152" s="105" t="s">
        <v>60</v>
      </c>
      <c r="C152" s="105" t="s">
        <v>47</v>
      </c>
      <c r="D152" s="150" t="s">
        <v>339</v>
      </c>
      <c r="E152" s="105">
        <v>610</v>
      </c>
      <c r="F152" s="101">
        <f t="shared" si="47"/>
        <v>47.2</v>
      </c>
      <c r="G152" s="101">
        <f t="shared" si="47"/>
        <v>0</v>
      </c>
      <c r="H152" s="221">
        <f t="shared" si="45"/>
        <v>0</v>
      </c>
    </row>
    <row r="153" spans="1:8" ht="19.5" customHeight="1" x14ac:dyDescent="0.2">
      <c r="A153" s="104" t="s">
        <v>123</v>
      </c>
      <c r="B153" s="105" t="s">
        <v>60</v>
      </c>
      <c r="C153" s="105" t="s">
        <v>47</v>
      </c>
      <c r="D153" s="150" t="s">
        <v>339</v>
      </c>
      <c r="E153" s="105">
        <v>611</v>
      </c>
      <c r="F153" s="101">
        <v>47.2</v>
      </c>
      <c r="G153" s="101"/>
      <c r="H153" s="221">
        <f t="shared" si="45"/>
        <v>0</v>
      </c>
    </row>
    <row r="154" spans="1:8" ht="20.25" customHeight="1" x14ac:dyDescent="0.2">
      <c r="A154" s="154" t="s">
        <v>247</v>
      </c>
      <c r="B154" s="156" t="s">
        <v>60</v>
      </c>
      <c r="C154" s="156" t="s">
        <v>60</v>
      </c>
      <c r="D154" s="156" t="s">
        <v>466</v>
      </c>
      <c r="E154" s="156" t="s">
        <v>44</v>
      </c>
      <c r="F154" s="157">
        <f t="shared" ref="F154:G157" si="48">F155</f>
        <v>4220.1000000000004</v>
      </c>
      <c r="G154" s="157">
        <f t="shared" si="48"/>
        <v>3719.9</v>
      </c>
      <c r="H154" s="221">
        <f t="shared" si="45"/>
        <v>88.147200303310356</v>
      </c>
    </row>
    <row r="155" spans="1:8" ht="15.75" customHeight="1" x14ac:dyDescent="0.2">
      <c r="A155" s="104" t="s">
        <v>214</v>
      </c>
      <c r="B155" s="105" t="s">
        <v>60</v>
      </c>
      <c r="C155" s="105" t="s">
        <v>60</v>
      </c>
      <c r="D155" s="159" t="s">
        <v>466</v>
      </c>
      <c r="E155" s="105" t="s">
        <v>44</v>
      </c>
      <c r="F155" s="101">
        <f t="shared" si="48"/>
        <v>4220.1000000000004</v>
      </c>
      <c r="G155" s="101">
        <f t="shared" si="48"/>
        <v>3719.9</v>
      </c>
      <c r="H155" s="221">
        <f t="shared" si="45"/>
        <v>88.147200303310356</v>
      </c>
    </row>
    <row r="156" spans="1:8" ht="32.25" customHeight="1" x14ac:dyDescent="0.2">
      <c r="A156" s="104" t="s">
        <v>211</v>
      </c>
      <c r="B156" s="105" t="s">
        <v>60</v>
      </c>
      <c r="C156" s="105" t="s">
        <v>60</v>
      </c>
      <c r="D156" s="159" t="s">
        <v>466</v>
      </c>
      <c r="E156" s="105">
        <v>600</v>
      </c>
      <c r="F156" s="101">
        <f t="shared" si="48"/>
        <v>4220.1000000000004</v>
      </c>
      <c r="G156" s="101">
        <f t="shared" si="48"/>
        <v>3719.9</v>
      </c>
      <c r="H156" s="221">
        <f t="shared" si="45"/>
        <v>88.147200303310356</v>
      </c>
    </row>
    <row r="157" spans="1:8" ht="15.75" customHeight="1" x14ac:dyDescent="0.2">
      <c r="A157" s="104" t="s">
        <v>131</v>
      </c>
      <c r="B157" s="105" t="s">
        <v>60</v>
      </c>
      <c r="C157" s="105" t="s">
        <v>60</v>
      </c>
      <c r="D157" s="105" t="s">
        <v>466</v>
      </c>
      <c r="E157" s="105">
        <v>610</v>
      </c>
      <c r="F157" s="101">
        <f t="shared" si="48"/>
        <v>4220.1000000000004</v>
      </c>
      <c r="G157" s="101">
        <f t="shared" si="48"/>
        <v>3719.9</v>
      </c>
      <c r="H157" s="221">
        <f t="shared" si="45"/>
        <v>88.147200303310356</v>
      </c>
    </row>
    <row r="158" spans="1:8" ht="45" x14ac:dyDescent="0.2">
      <c r="A158" s="104" t="s">
        <v>123</v>
      </c>
      <c r="B158" s="105" t="s">
        <v>60</v>
      </c>
      <c r="C158" s="105" t="s">
        <v>60</v>
      </c>
      <c r="D158" s="105" t="s">
        <v>466</v>
      </c>
      <c r="E158" s="105">
        <v>611</v>
      </c>
      <c r="F158" s="101">
        <v>4220.1000000000004</v>
      </c>
      <c r="G158" s="221">
        <v>3719.9</v>
      </c>
      <c r="H158" s="221">
        <f t="shared" si="45"/>
        <v>88.147200303310356</v>
      </c>
    </row>
    <row r="159" spans="1:8" ht="18" customHeight="1" x14ac:dyDescent="0.2">
      <c r="A159" s="98" t="s">
        <v>111</v>
      </c>
      <c r="B159" s="100" t="s">
        <v>78</v>
      </c>
      <c r="C159" s="100"/>
      <c r="D159" s="100"/>
      <c r="E159" s="100"/>
      <c r="F159" s="99">
        <f>F161+F165</f>
        <v>23944.800000000003</v>
      </c>
      <c r="G159" s="99">
        <f>G161+G165</f>
        <v>17464.03</v>
      </c>
      <c r="H159" s="228">
        <f t="shared" si="45"/>
        <v>72.934541111222458</v>
      </c>
    </row>
    <row r="160" spans="1:8" ht="21" x14ac:dyDescent="0.2">
      <c r="A160" s="160" t="s">
        <v>355</v>
      </c>
      <c r="B160" s="161" t="s">
        <v>78</v>
      </c>
      <c r="C160" s="161" t="s">
        <v>45</v>
      </c>
      <c r="D160" s="161" t="s">
        <v>416</v>
      </c>
      <c r="E160" s="161" t="s">
        <v>44</v>
      </c>
      <c r="F160" s="162">
        <f>F161+F165+F170</f>
        <v>33971.5</v>
      </c>
      <c r="G160" s="162">
        <f>G161+G165</f>
        <v>17464.03</v>
      </c>
      <c r="H160" s="162">
        <f>G160/F160%</f>
        <v>51.407886022106766</v>
      </c>
    </row>
    <row r="161" spans="1:8" ht="24" customHeight="1" x14ac:dyDescent="0.2">
      <c r="A161" s="154" t="s">
        <v>248</v>
      </c>
      <c r="B161" s="156" t="s">
        <v>78</v>
      </c>
      <c r="C161" s="156" t="s">
        <v>45</v>
      </c>
      <c r="D161" s="156" t="s">
        <v>370</v>
      </c>
      <c r="E161" s="156"/>
      <c r="F161" s="157">
        <f>F162</f>
        <v>16981.7</v>
      </c>
      <c r="G161" s="230">
        <f t="shared" ref="G161" si="49">G162</f>
        <v>12145.43</v>
      </c>
      <c r="H161" s="230">
        <f t="shared" si="45"/>
        <v>71.520695807840198</v>
      </c>
    </row>
    <row r="162" spans="1:8" ht="33" customHeight="1" x14ac:dyDescent="0.2">
      <c r="A162" s="104" t="s">
        <v>211</v>
      </c>
      <c r="B162" s="105" t="s">
        <v>78</v>
      </c>
      <c r="C162" s="105" t="s">
        <v>45</v>
      </c>
      <c r="D162" s="159" t="s">
        <v>370</v>
      </c>
      <c r="E162" s="105" t="s">
        <v>130</v>
      </c>
      <c r="F162" s="101">
        <f>F163</f>
        <v>16981.7</v>
      </c>
      <c r="G162" s="229">
        <f>G163</f>
        <v>12145.43</v>
      </c>
      <c r="H162" s="221">
        <f t="shared" si="45"/>
        <v>71.520695807840198</v>
      </c>
    </row>
    <row r="163" spans="1:8" ht="20.25" customHeight="1" x14ac:dyDescent="0.2">
      <c r="A163" s="104" t="s">
        <v>131</v>
      </c>
      <c r="B163" s="105" t="s">
        <v>78</v>
      </c>
      <c r="C163" s="105" t="s">
        <v>45</v>
      </c>
      <c r="D163" s="159" t="s">
        <v>370</v>
      </c>
      <c r="E163" s="105" t="s">
        <v>132</v>
      </c>
      <c r="F163" s="101">
        <f>F164</f>
        <v>16981.7</v>
      </c>
      <c r="G163" s="221">
        <f>G164</f>
        <v>12145.43</v>
      </c>
      <c r="H163" s="221">
        <f t="shared" si="45"/>
        <v>71.520695807840198</v>
      </c>
    </row>
    <row r="164" spans="1:8" ht="45.75" customHeight="1" x14ac:dyDescent="0.2">
      <c r="A164" s="104" t="s">
        <v>123</v>
      </c>
      <c r="B164" s="105" t="s">
        <v>78</v>
      </c>
      <c r="C164" s="105" t="s">
        <v>45</v>
      </c>
      <c r="D164" s="159" t="s">
        <v>370</v>
      </c>
      <c r="E164" s="105" t="s">
        <v>98</v>
      </c>
      <c r="F164" s="101">
        <v>16981.7</v>
      </c>
      <c r="G164" s="229">
        <v>12145.43</v>
      </c>
      <c r="H164" s="221">
        <f t="shared" si="45"/>
        <v>71.520695807840198</v>
      </c>
    </row>
    <row r="165" spans="1:8" ht="21.75" customHeight="1" x14ac:dyDescent="0.2">
      <c r="A165" s="154" t="s">
        <v>249</v>
      </c>
      <c r="B165" s="156" t="s">
        <v>78</v>
      </c>
      <c r="C165" s="156" t="s">
        <v>45</v>
      </c>
      <c r="D165" s="156" t="s">
        <v>371</v>
      </c>
      <c r="E165" s="156" t="s">
        <v>44</v>
      </c>
      <c r="F165" s="157">
        <f t="shared" ref="F165:G167" si="50">F166</f>
        <v>6963.1</v>
      </c>
      <c r="G165" s="230">
        <f t="shared" si="50"/>
        <v>5318.6</v>
      </c>
      <c r="H165" s="230">
        <f t="shared" si="45"/>
        <v>76.382645660697108</v>
      </c>
    </row>
    <row r="166" spans="1:8" ht="31.5" customHeight="1" x14ac:dyDescent="0.2">
      <c r="A166" s="104" t="s">
        <v>211</v>
      </c>
      <c r="B166" s="105" t="s">
        <v>78</v>
      </c>
      <c r="C166" s="105" t="s">
        <v>45</v>
      </c>
      <c r="D166" s="159" t="s">
        <v>371</v>
      </c>
      <c r="E166" s="105" t="s">
        <v>130</v>
      </c>
      <c r="F166" s="101">
        <f t="shared" si="50"/>
        <v>6963.1</v>
      </c>
      <c r="G166" s="229">
        <f t="shared" si="50"/>
        <v>5318.6</v>
      </c>
      <c r="H166" s="221">
        <f t="shared" si="45"/>
        <v>76.382645660697108</v>
      </c>
    </row>
    <row r="167" spans="1:8" ht="24" customHeight="1" x14ac:dyDescent="0.2">
      <c r="A167" s="104" t="s">
        <v>131</v>
      </c>
      <c r="B167" s="105" t="s">
        <v>78</v>
      </c>
      <c r="C167" s="105" t="s">
        <v>45</v>
      </c>
      <c r="D167" s="159" t="s">
        <v>371</v>
      </c>
      <c r="E167" s="105" t="s">
        <v>132</v>
      </c>
      <c r="F167" s="101">
        <f t="shared" si="50"/>
        <v>6963.1</v>
      </c>
      <c r="G167" s="229">
        <f t="shared" si="50"/>
        <v>5318.6</v>
      </c>
      <c r="H167" s="221">
        <f t="shared" si="45"/>
        <v>76.382645660697108</v>
      </c>
    </row>
    <row r="168" spans="1:8" ht="42.75" customHeight="1" x14ac:dyDescent="0.2">
      <c r="A168" s="104" t="s">
        <v>123</v>
      </c>
      <c r="B168" s="105" t="s">
        <v>78</v>
      </c>
      <c r="C168" s="105" t="s">
        <v>45</v>
      </c>
      <c r="D168" s="159" t="s">
        <v>371</v>
      </c>
      <c r="E168" s="105" t="s">
        <v>98</v>
      </c>
      <c r="F168" s="101">
        <v>6963.1</v>
      </c>
      <c r="G168" s="229">
        <v>5318.6</v>
      </c>
      <c r="H168" s="221">
        <f t="shared" si="45"/>
        <v>76.382645660697108</v>
      </c>
    </row>
    <row r="169" spans="1:8" ht="18.75" customHeight="1" x14ac:dyDescent="0.2">
      <c r="A169" s="98" t="s">
        <v>209</v>
      </c>
      <c r="B169" s="156" t="s">
        <v>60</v>
      </c>
      <c r="C169" s="100"/>
      <c r="D169" s="100"/>
      <c r="E169" s="100"/>
      <c r="F169" s="99">
        <f t="shared" ref="F169:G172" si="51">F170</f>
        <v>10026.700000000001</v>
      </c>
      <c r="G169" s="99">
        <f t="shared" si="51"/>
        <v>7021.41</v>
      </c>
      <c r="H169" s="228">
        <f t="shared" si="45"/>
        <v>70.027127569389719</v>
      </c>
    </row>
    <row r="170" spans="1:8" ht="24" customHeight="1" x14ac:dyDescent="0.2">
      <c r="A170" s="154" t="s">
        <v>354</v>
      </c>
      <c r="B170" s="156" t="s">
        <v>60</v>
      </c>
      <c r="C170" s="158" t="s">
        <v>47</v>
      </c>
      <c r="D170" s="156" t="s">
        <v>467</v>
      </c>
      <c r="E170" s="156" t="s">
        <v>44</v>
      </c>
      <c r="F170" s="157">
        <f t="shared" si="51"/>
        <v>10026.700000000001</v>
      </c>
      <c r="G170" s="157">
        <f t="shared" si="51"/>
        <v>7021.41</v>
      </c>
      <c r="H170" s="230">
        <f t="shared" si="45"/>
        <v>70.027127569389719</v>
      </c>
    </row>
    <row r="171" spans="1:8" ht="33.75" x14ac:dyDescent="0.2">
      <c r="A171" s="104" t="s">
        <v>211</v>
      </c>
      <c r="B171" s="105" t="s">
        <v>60</v>
      </c>
      <c r="C171" s="150" t="s">
        <v>47</v>
      </c>
      <c r="D171" s="159" t="s">
        <v>467</v>
      </c>
      <c r="E171" s="105" t="s">
        <v>130</v>
      </c>
      <c r="F171" s="101">
        <f t="shared" si="51"/>
        <v>10026.700000000001</v>
      </c>
      <c r="G171" s="229">
        <f t="shared" si="51"/>
        <v>7021.41</v>
      </c>
      <c r="H171" s="221">
        <f t="shared" si="45"/>
        <v>70.027127569389719</v>
      </c>
    </row>
    <row r="172" spans="1:8" ht="19.5" customHeight="1" x14ac:dyDescent="0.2">
      <c r="A172" s="104" t="s">
        <v>131</v>
      </c>
      <c r="B172" s="105" t="s">
        <v>60</v>
      </c>
      <c r="C172" s="150" t="s">
        <v>47</v>
      </c>
      <c r="D172" s="159" t="s">
        <v>467</v>
      </c>
      <c r="E172" s="105" t="s">
        <v>132</v>
      </c>
      <c r="F172" s="101">
        <f t="shared" si="51"/>
        <v>10026.700000000001</v>
      </c>
      <c r="G172" s="229">
        <f t="shared" si="51"/>
        <v>7021.41</v>
      </c>
      <c r="H172" s="221">
        <f t="shared" si="45"/>
        <v>70.027127569389719</v>
      </c>
    </row>
    <row r="173" spans="1:8" ht="49.5" customHeight="1" x14ac:dyDescent="0.2">
      <c r="A173" s="104" t="s">
        <v>123</v>
      </c>
      <c r="B173" s="105" t="s">
        <v>60</v>
      </c>
      <c r="C173" s="150" t="s">
        <v>47</v>
      </c>
      <c r="D173" s="159" t="s">
        <v>467</v>
      </c>
      <c r="E173" s="105" t="s">
        <v>98</v>
      </c>
      <c r="F173" s="101">
        <v>10026.700000000001</v>
      </c>
      <c r="G173" s="229">
        <v>7021.41</v>
      </c>
      <c r="H173" s="221">
        <f t="shared" si="45"/>
        <v>70.027127569389719</v>
      </c>
    </row>
    <row r="174" spans="1:8" ht="27" customHeight="1" x14ac:dyDescent="0.2">
      <c r="A174" s="160" t="s">
        <v>348</v>
      </c>
      <c r="B174" s="161" t="s">
        <v>86</v>
      </c>
      <c r="C174" s="161" t="s">
        <v>45</v>
      </c>
      <c r="D174" s="161" t="s">
        <v>417</v>
      </c>
      <c r="E174" s="161" t="s">
        <v>44</v>
      </c>
      <c r="F174" s="162">
        <f>F175</f>
        <v>378</v>
      </c>
      <c r="G174" s="162">
        <f t="shared" ref="G174" si="52">G175</f>
        <v>341.01</v>
      </c>
      <c r="H174" s="162">
        <f>G174/F174%</f>
        <v>90.214285714285722</v>
      </c>
    </row>
    <row r="175" spans="1:8" ht="21" customHeight="1" x14ac:dyDescent="0.2">
      <c r="A175" s="104" t="s">
        <v>456</v>
      </c>
      <c r="B175" s="105" t="s">
        <v>86</v>
      </c>
      <c r="C175" s="105" t="s">
        <v>45</v>
      </c>
      <c r="D175" s="105" t="s">
        <v>468</v>
      </c>
      <c r="E175" s="105" t="s">
        <v>134</v>
      </c>
      <c r="F175" s="101">
        <f>F176</f>
        <v>378</v>
      </c>
      <c r="G175" s="229">
        <f t="shared" ref="G175" si="53">G176</f>
        <v>341.01</v>
      </c>
      <c r="H175" s="221">
        <f t="shared" si="45"/>
        <v>90.214285714285722</v>
      </c>
    </row>
    <row r="176" spans="1:8" ht="24" customHeight="1" x14ac:dyDescent="0.2">
      <c r="A176" s="104" t="s">
        <v>457</v>
      </c>
      <c r="B176" s="105" t="s">
        <v>86</v>
      </c>
      <c r="C176" s="105" t="s">
        <v>45</v>
      </c>
      <c r="D176" s="105" t="s">
        <v>468</v>
      </c>
      <c r="E176" s="105" t="s">
        <v>135</v>
      </c>
      <c r="F176" s="101">
        <f>F177</f>
        <v>378</v>
      </c>
      <c r="G176" s="229">
        <f>G177</f>
        <v>341.01</v>
      </c>
      <c r="H176" s="221">
        <f t="shared" si="45"/>
        <v>90.214285714285722</v>
      </c>
    </row>
    <row r="177" spans="1:8" ht="22.5" x14ac:dyDescent="0.2">
      <c r="A177" s="104" t="s">
        <v>458</v>
      </c>
      <c r="B177" s="105" t="s">
        <v>86</v>
      </c>
      <c r="C177" s="105" t="s">
        <v>45</v>
      </c>
      <c r="D177" s="105" t="s">
        <v>468</v>
      </c>
      <c r="E177" s="105" t="s">
        <v>27</v>
      </c>
      <c r="F177" s="101">
        <v>378</v>
      </c>
      <c r="G177" s="229">
        <v>341.01</v>
      </c>
      <c r="H177" s="221">
        <f t="shared" si="45"/>
        <v>90.214285714285722</v>
      </c>
    </row>
    <row r="178" spans="1:8" ht="18.75" customHeight="1" x14ac:dyDescent="0.2">
      <c r="A178" s="138" t="s">
        <v>330</v>
      </c>
      <c r="B178" s="139"/>
      <c r="C178" s="139"/>
      <c r="D178" s="139"/>
      <c r="E178" s="139"/>
      <c r="F178" s="140">
        <f>F179+F258+F263+F274+F294+F332+F355+F406+F412+F418</f>
        <v>128976.90000000001</v>
      </c>
      <c r="G178" s="140">
        <f>G179+G258+G263+G274+G294+G332+G355+G406+G412+G418</f>
        <v>93397.12000000001</v>
      </c>
      <c r="H178" s="140">
        <f>G178/F178%</f>
        <v>72.413835345709202</v>
      </c>
    </row>
    <row r="179" spans="1:8" ht="18" customHeight="1" x14ac:dyDescent="0.2">
      <c r="A179" s="98" t="s">
        <v>184</v>
      </c>
      <c r="B179" s="100" t="s">
        <v>45</v>
      </c>
      <c r="C179" s="100"/>
      <c r="D179" s="100"/>
      <c r="E179" s="100"/>
      <c r="F179" s="99">
        <f>F180++F184+F201+F217++F236++F241+F212</f>
        <v>30098</v>
      </c>
      <c r="G179" s="99">
        <f>G180++G184+G201+G217++G236++G241+G212</f>
        <v>23007.69</v>
      </c>
      <c r="H179" s="99">
        <f>G179/F179%</f>
        <v>76.442587547345326</v>
      </c>
    </row>
    <row r="180" spans="1:8" ht="33.6" customHeight="1" x14ac:dyDescent="0.2">
      <c r="A180" s="98" t="s">
        <v>58</v>
      </c>
      <c r="B180" s="100" t="s">
        <v>45</v>
      </c>
      <c r="C180" s="100" t="s">
        <v>59</v>
      </c>
      <c r="D180" s="100" t="s">
        <v>43</v>
      </c>
      <c r="E180" s="100" t="s">
        <v>44</v>
      </c>
      <c r="F180" s="99">
        <f t="shared" ref="F180:G182" si="54">F181</f>
        <v>1078.3</v>
      </c>
      <c r="G180" s="99">
        <f t="shared" si="54"/>
        <v>1002.6</v>
      </c>
      <c r="H180" s="99">
        <f>G180/F180%</f>
        <v>92.979690253176301</v>
      </c>
    </row>
    <row r="181" spans="1:8" ht="15.6" customHeight="1" x14ac:dyDescent="0.2">
      <c r="A181" s="104" t="s">
        <v>312</v>
      </c>
      <c r="B181" s="105" t="s">
        <v>45</v>
      </c>
      <c r="C181" s="105" t="s">
        <v>59</v>
      </c>
      <c r="D181" s="105" t="s">
        <v>373</v>
      </c>
      <c r="E181" s="105" t="s">
        <v>44</v>
      </c>
      <c r="F181" s="101">
        <f t="shared" si="54"/>
        <v>1078.3</v>
      </c>
      <c r="G181" s="229">
        <f>G182</f>
        <v>1002.6</v>
      </c>
      <c r="H181" s="221">
        <f t="shared" si="45"/>
        <v>92.979690253176301</v>
      </c>
    </row>
    <row r="182" spans="1:8" ht="39" customHeight="1" x14ac:dyDescent="0.2">
      <c r="A182" s="104" t="s">
        <v>313</v>
      </c>
      <c r="B182" s="105" t="s">
        <v>45</v>
      </c>
      <c r="C182" s="105" t="s">
        <v>59</v>
      </c>
      <c r="D182" s="105" t="s">
        <v>373</v>
      </c>
      <c r="E182" s="105" t="s">
        <v>139</v>
      </c>
      <c r="F182" s="101">
        <f t="shared" si="54"/>
        <v>1078.3</v>
      </c>
      <c r="G182" s="229">
        <f>G183</f>
        <v>1002.6</v>
      </c>
      <c r="H182" s="221">
        <f t="shared" si="45"/>
        <v>92.979690253176301</v>
      </c>
    </row>
    <row r="183" spans="1:8" ht="23.45" customHeight="1" x14ac:dyDescent="0.2">
      <c r="A183" s="104" t="s">
        <v>140</v>
      </c>
      <c r="B183" s="105" t="s">
        <v>45</v>
      </c>
      <c r="C183" s="105" t="s">
        <v>59</v>
      </c>
      <c r="D183" s="105" t="s">
        <v>373</v>
      </c>
      <c r="E183" s="105" t="s">
        <v>141</v>
      </c>
      <c r="F183" s="101">
        <v>1078.3</v>
      </c>
      <c r="G183" s="229">
        <v>1002.6</v>
      </c>
      <c r="H183" s="221">
        <f t="shared" si="45"/>
        <v>92.979690253176301</v>
      </c>
    </row>
    <row r="184" spans="1:8" ht="39" customHeight="1" x14ac:dyDescent="0.2">
      <c r="A184" s="98" t="s">
        <v>46</v>
      </c>
      <c r="B184" s="100" t="s">
        <v>45</v>
      </c>
      <c r="C184" s="100" t="s">
        <v>47</v>
      </c>
      <c r="D184" s="100" t="s">
        <v>43</v>
      </c>
      <c r="E184" s="100" t="s">
        <v>44</v>
      </c>
      <c r="F184" s="99">
        <f>F185+F195+F198</f>
        <v>3031.6000000000004</v>
      </c>
      <c r="G184" s="99">
        <f>G185+G195+G198</f>
        <v>2216.34</v>
      </c>
      <c r="H184" s="228">
        <f t="shared" si="45"/>
        <v>73.107929806043018</v>
      </c>
    </row>
    <row r="185" spans="1:8" ht="22.15" customHeight="1" x14ac:dyDescent="0.2">
      <c r="A185" s="104" t="s">
        <v>303</v>
      </c>
      <c r="B185" s="105" t="s">
        <v>45</v>
      </c>
      <c r="C185" s="105" t="s">
        <v>47</v>
      </c>
      <c r="D185" s="105" t="s">
        <v>409</v>
      </c>
      <c r="E185" s="105" t="s">
        <v>44</v>
      </c>
      <c r="F185" s="101">
        <f>F186+F188</f>
        <v>1421.7</v>
      </c>
      <c r="G185" s="229">
        <f>G186+G188</f>
        <v>939.43000000000006</v>
      </c>
      <c r="H185" s="221">
        <f t="shared" si="45"/>
        <v>66.077934866708873</v>
      </c>
    </row>
    <row r="186" spans="1:8" ht="32.25" customHeight="1" x14ac:dyDescent="0.2">
      <c r="A186" s="104" t="s">
        <v>99</v>
      </c>
      <c r="B186" s="105" t="s">
        <v>45</v>
      </c>
      <c r="C186" s="105" t="s">
        <v>47</v>
      </c>
      <c r="D186" s="105" t="s">
        <v>374</v>
      </c>
      <c r="E186" s="105" t="s">
        <v>139</v>
      </c>
      <c r="F186" s="101">
        <f>F187</f>
        <v>1114.7</v>
      </c>
      <c r="G186" s="229">
        <f>G187</f>
        <v>707.23</v>
      </c>
      <c r="H186" s="221">
        <f t="shared" si="45"/>
        <v>63.445770162375524</v>
      </c>
    </row>
    <row r="187" spans="1:8" ht="22.9" customHeight="1" x14ac:dyDescent="0.2">
      <c r="A187" s="104" t="s">
        <v>140</v>
      </c>
      <c r="B187" s="105" t="s">
        <v>45</v>
      </c>
      <c r="C187" s="105" t="s">
        <v>47</v>
      </c>
      <c r="D187" s="105" t="s">
        <v>374</v>
      </c>
      <c r="E187" s="105" t="s">
        <v>141</v>
      </c>
      <c r="F187" s="101">
        <v>1114.7</v>
      </c>
      <c r="G187" s="229">
        <v>707.23</v>
      </c>
      <c r="H187" s="221">
        <f t="shared" si="45"/>
        <v>63.445770162375524</v>
      </c>
    </row>
    <row r="188" spans="1:8" ht="27" customHeight="1" x14ac:dyDescent="0.2">
      <c r="A188" s="104" t="s">
        <v>314</v>
      </c>
      <c r="B188" s="105" t="s">
        <v>45</v>
      </c>
      <c r="C188" s="105" t="s">
        <v>47</v>
      </c>
      <c r="D188" s="105" t="s">
        <v>375</v>
      </c>
      <c r="E188" s="105"/>
      <c r="F188" s="101">
        <f>F189+F193</f>
        <v>307</v>
      </c>
      <c r="G188" s="101">
        <f>G189+G193</f>
        <v>232.20000000000002</v>
      </c>
      <c r="H188" s="221">
        <f t="shared" si="45"/>
        <v>75.635179153094469</v>
      </c>
    </row>
    <row r="189" spans="1:8" ht="22.5" x14ac:dyDescent="0.2">
      <c r="A189" s="104" t="s">
        <v>133</v>
      </c>
      <c r="B189" s="105" t="s">
        <v>45</v>
      </c>
      <c r="C189" s="105" t="s">
        <v>47</v>
      </c>
      <c r="D189" s="105" t="s">
        <v>375</v>
      </c>
      <c r="E189" s="105" t="s">
        <v>134</v>
      </c>
      <c r="F189" s="101">
        <f>F190</f>
        <v>302</v>
      </c>
      <c r="G189" s="101">
        <f>G190</f>
        <v>230.9</v>
      </c>
      <c r="H189" s="221">
        <f t="shared" si="45"/>
        <v>76.456953642384107</v>
      </c>
    </row>
    <row r="190" spans="1:8" ht="23.45" customHeight="1" x14ac:dyDescent="0.2">
      <c r="A190" s="104" t="s">
        <v>185</v>
      </c>
      <c r="B190" s="105" t="s">
        <v>45</v>
      </c>
      <c r="C190" s="105" t="s">
        <v>47</v>
      </c>
      <c r="D190" s="105" t="s">
        <v>375</v>
      </c>
      <c r="E190" s="105" t="s">
        <v>135</v>
      </c>
      <c r="F190" s="101">
        <f>F191+F192</f>
        <v>302</v>
      </c>
      <c r="G190" s="229">
        <f>G191+G192</f>
        <v>230.9</v>
      </c>
      <c r="H190" s="221">
        <f t="shared" si="45"/>
        <v>76.456953642384107</v>
      </c>
    </row>
    <row r="191" spans="1:8" ht="22.5" x14ac:dyDescent="0.2">
      <c r="A191" s="104" t="s">
        <v>186</v>
      </c>
      <c r="B191" s="105" t="s">
        <v>45</v>
      </c>
      <c r="C191" s="105" t="s">
        <v>47</v>
      </c>
      <c r="D191" s="105" t="s">
        <v>375</v>
      </c>
      <c r="E191" s="105">
        <v>242</v>
      </c>
      <c r="F191" s="101">
        <v>115.5</v>
      </c>
      <c r="G191" s="221">
        <v>77.400000000000006</v>
      </c>
      <c r="H191" s="221">
        <f t="shared" si="45"/>
        <v>67.012987012987011</v>
      </c>
    </row>
    <row r="192" spans="1:8" ht="27.75" customHeight="1" x14ac:dyDescent="0.2">
      <c r="A192" s="104" t="s">
        <v>187</v>
      </c>
      <c r="B192" s="105" t="s">
        <v>45</v>
      </c>
      <c r="C192" s="105" t="s">
        <v>47</v>
      </c>
      <c r="D192" s="105" t="s">
        <v>375</v>
      </c>
      <c r="E192" s="105" t="s">
        <v>27</v>
      </c>
      <c r="F192" s="101">
        <v>186.5</v>
      </c>
      <c r="G192" s="229">
        <v>153.5</v>
      </c>
      <c r="H192" s="221">
        <f t="shared" si="45"/>
        <v>82.305630026809652</v>
      </c>
    </row>
    <row r="193" spans="1:8" ht="15" customHeight="1" x14ac:dyDescent="0.2">
      <c r="A193" s="104" t="s">
        <v>142</v>
      </c>
      <c r="B193" s="105" t="s">
        <v>45</v>
      </c>
      <c r="C193" s="105" t="s">
        <v>47</v>
      </c>
      <c r="D193" s="105" t="s">
        <v>375</v>
      </c>
      <c r="E193" s="105" t="s">
        <v>143</v>
      </c>
      <c r="F193" s="101">
        <f>F194</f>
        <v>5</v>
      </c>
      <c r="G193" s="229">
        <f t="shared" ref="G193" si="55">G194</f>
        <v>1.3</v>
      </c>
      <c r="H193" s="221">
        <f t="shared" si="45"/>
        <v>26</v>
      </c>
    </row>
    <row r="194" spans="1:8" ht="18" customHeight="1" x14ac:dyDescent="0.2">
      <c r="A194" s="104" t="s">
        <v>188</v>
      </c>
      <c r="B194" s="105" t="s">
        <v>45</v>
      </c>
      <c r="C194" s="105" t="s">
        <v>47</v>
      </c>
      <c r="D194" s="105" t="s">
        <v>375</v>
      </c>
      <c r="E194" s="105" t="s">
        <v>144</v>
      </c>
      <c r="F194" s="101">
        <v>5</v>
      </c>
      <c r="G194" s="229">
        <v>1.3</v>
      </c>
      <c r="H194" s="221">
        <f t="shared" si="45"/>
        <v>26</v>
      </c>
    </row>
    <row r="195" spans="1:8" ht="15" customHeight="1" x14ac:dyDescent="0.2">
      <c r="A195" s="104" t="s">
        <v>304</v>
      </c>
      <c r="B195" s="105" t="s">
        <v>45</v>
      </c>
      <c r="C195" s="105" t="s">
        <v>47</v>
      </c>
      <c r="D195" s="105" t="s">
        <v>376</v>
      </c>
      <c r="E195" s="105" t="s">
        <v>44</v>
      </c>
      <c r="F195" s="101">
        <f t="shared" ref="F195:G196" si="56">F196</f>
        <v>1064.4000000000001</v>
      </c>
      <c r="G195" s="101">
        <f t="shared" si="56"/>
        <v>839.91</v>
      </c>
      <c r="H195" s="221">
        <f t="shared" si="45"/>
        <v>78.909244644870341</v>
      </c>
    </row>
    <row r="196" spans="1:8" ht="53.25" customHeight="1" x14ac:dyDescent="0.2">
      <c r="A196" s="104" t="s">
        <v>99</v>
      </c>
      <c r="B196" s="105" t="s">
        <v>45</v>
      </c>
      <c r="C196" s="105" t="s">
        <v>47</v>
      </c>
      <c r="D196" s="105" t="s">
        <v>376</v>
      </c>
      <c r="E196" s="105" t="s">
        <v>139</v>
      </c>
      <c r="F196" s="101">
        <f t="shared" si="56"/>
        <v>1064.4000000000001</v>
      </c>
      <c r="G196" s="101">
        <f t="shared" si="56"/>
        <v>839.91</v>
      </c>
      <c r="H196" s="221">
        <f t="shared" si="45"/>
        <v>78.909244644870341</v>
      </c>
    </row>
    <row r="197" spans="1:8" ht="24" customHeight="1" x14ac:dyDescent="0.2">
      <c r="A197" s="104" t="s">
        <v>140</v>
      </c>
      <c r="B197" s="105" t="s">
        <v>45</v>
      </c>
      <c r="C197" s="105" t="s">
        <v>47</v>
      </c>
      <c r="D197" s="105" t="s">
        <v>376</v>
      </c>
      <c r="E197" s="105" t="s">
        <v>141</v>
      </c>
      <c r="F197" s="101">
        <v>1064.4000000000001</v>
      </c>
      <c r="G197" s="229">
        <v>839.91</v>
      </c>
      <c r="H197" s="221">
        <f t="shared" si="45"/>
        <v>78.909244644870341</v>
      </c>
    </row>
    <row r="198" spans="1:8" ht="19.5" customHeight="1" x14ac:dyDescent="0.2">
      <c r="A198" s="104" t="s">
        <v>304</v>
      </c>
      <c r="B198" s="105" t="s">
        <v>45</v>
      </c>
      <c r="C198" s="105" t="s">
        <v>47</v>
      </c>
      <c r="D198" s="105" t="s">
        <v>377</v>
      </c>
      <c r="E198" s="105" t="s">
        <v>44</v>
      </c>
      <c r="F198" s="101">
        <f t="shared" ref="F198:F199" si="57">F199</f>
        <v>545.5</v>
      </c>
      <c r="G198" s="229">
        <f>G199</f>
        <v>437</v>
      </c>
      <c r="H198" s="221">
        <f t="shared" si="45"/>
        <v>80.109990834097161</v>
      </c>
    </row>
    <row r="199" spans="1:8" ht="56.25" x14ac:dyDescent="0.2">
      <c r="A199" s="104" t="s">
        <v>99</v>
      </c>
      <c r="B199" s="105" t="s">
        <v>45</v>
      </c>
      <c r="C199" s="105" t="s">
        <v>47</v>
      </c>
      <c r="D199" s="105" t="s">
        <v>377</v>
      </c>
      <c r="E199" s="105" t="s">
        <v>139</v>
      </c>
      <c r="F199" s="101">
        <f t="shared" si="57"/>
        <v>545.5</v>
      </c>
      <c r="G199" s="229">
        <f>G200</f>
        <v>437</v>
      </c>
      <c r="H199" s="221">
        <f t="shared" si="45"/>
        <v>80.109990834097161</v>
      </c>
    </row>
    <row r="200" spans="1:8" ht="23.45" customHeight="1" x14ac:dyDescent="0.2">
      <c r="A200" s="104" t="s">
        <v>140</v>
      </c>
      <c r="B200" s="105" t="s">
        <v>45</v>
      </c>
      <c r="C200" s="105" t="s">
        <v>47</v>
      </c>
      <c r="D200" s="105" t="s">
        <v>377</v>
      </c>
      <c r="E200" s="105" t="s">
        <v>141</v>
      </c>
      <c r="F200" s="101">
        <v>545.5</v>
      </c>
      <c r="G200" s="229">
        <v>437</v>
      </c>
      <c r="H200" s="221">
        <f t="shared" si="45"/>
        <v>80.109990834097161</v>
      </c>
    </row>
    <row r="201" spans="1:8" ht="42" x14ac:dyDescent="0.2">
      <c r="A201" s="98" t="s">
        <v>72</v>
      </c>
      <c r="B201" s="100" t="s">
        <v>45</v>
      </c>
      <c r="C201" s="100" t="s">
        <v>73</v>
      </c>
      <c r="D201" s="100" t="s">
        <v>43</v>
      </c>
      <c r="E201" s="100" t="s">
        <v>44</v>
      </c>
      <c r="F201" s="99">
        <f>F202</f>
        <v>14225.9</v>
      </c>
      <c r="G201" s="99">
        <f>G202</f>
        <v>11351.5</v>
      </c>
      <c r="H201" s="228">
        <f t="shared" si="45"/>
        <v>79.794599990158801</v>
      </c>
    </row>
    <row r="202" spans="1:8" ht="20.25" customHeight="1" x14ac:dyDescent="0.2">
      <c r="A202" s="104" t="s">
        <v>305</v>
      </c>
      <c r="B202" s="105" t="s">
        <v>45</v>
      </c>
      <c r="C202" s="105" t="s">
        <v>73</v>
      </c>
      <c r="D202" s="105" t="s">
        <v>378</v>
      </c>
      <c r="E202" s="105" t="s">
        <v>44</v>
      </c>
      <c r="F202" s="101">
        <f>F203+F205</f>
        <v>14225.9</v>
      </c>
      <c r="G202" s="229">
        <f>G203+G205</f>
        <v>11351.5</v>
      </c>
      <c r="H202" s="221">
        <f t="shared" si="45"/>
        <v>79.794599990158801</v>
      </c>
    </row>
    <row r="203" spans="1:8" ht="57.75" customHeight="1" x14ac:dyDescent="0.2">
      <c r="A203" s="104" t="s">
        <v>99</v>
      </c>
      <c r="B203" s="105" t="s">
        <v>45</v>
      </c>
      <c r="C203" s="105" t="s">
        <v>73</v>
      </c>
      <c r="D203" s="105" t="s">
        <v>379</v>
      </c>
      <c r="E203" s="105" t="s">
        <v>139</v>
      </c>
      <c r="F203" s="101">
        <f>F204</f>
        <v>10606.1</v>
      </c>
      <c r="G203" s="229">
        <f>G204</f>
        <v>8170.6</v>
      </c>
      <c r="H203" s="221">
        <f t="shared" si="45"/>
        <v>77.03679957760157</v>
      </c>
    </row>
    <row r="204" spans="1:8" ht="29.25" customHeight="1" x14ac:dyDescent="0.2">
      <c r="A204" s="104" t="s">
        <v>140</v>
      </c>
      <c r="B204" s="105" t="s">
        <v>45</v>
      </c>
      <c r="C204" s="105" t="s">
        <v>73</v>
      </c>
      <c r="D204" s="105" t="s">
        <v>379</v>
      </c>
      <c r="E204" s="105" t="s">
        <v>141</v>
      </c>
      <c r="F204" s="101">
        <v>10606.1</v>
      </c>
      <c r="G204" s="229">
        <v>8170.6</v>
      </c>
      <c r="H204" s="221">
        <f t="shared" si="45"/>
        <v>77.03679957760157</v>
      </c>
    </row>
    <row r="205" spans="1:8" ht="25.5" customHeight="1" x14ac:dyDescent="0.2">
      <c r="A205" s="104" t="s">
        <v>306</v>
      </c>
      <c r="B205" s="105" t="s">
        <v>45</v>
      </c>
      <c r="C205" s="105" t="s">
        <v>73</v>
      </c>
      <c r="D205" s="105" t="s">
        <v>380</v>
      </c>
      <c r="E205" s="105"/>
      <c r="F205" s="101">
        <f>F206+F210</f>
        <v>3619.7999999999997</v>
      </c>
      <c r="G205" s="229">
        <f>G206+G210</f>
        <v>3180.9</v>
      </c>
      <c r="H205" s="221">
        <f t="shared" si="45"/>
        <v>87.875020719376764</v>
      </c>
    </row>
    <row r="206" spans="1:8" ht="21" customHeight="1" x14ac:dyDescent="0.2">
      <c r="A206" s="104" t="s">
        <v>133</v>
      </c>
      <c r="B206" s="105" t="s">
        <v>45</v>
      </c>
      <c r="C206" s="105" t="s">
        <v>73</v>
      </c>
      <c r="D206" s="105" t="s">
        <v>380</v>
      </c>
      <c r="E206" s="105" t="s">
        <v>134</v>
      </c>
      <c r="F206" s="101">
        <f>F207</f>
        <v>3568.2</v>
      </c>
      <c r="G206" s="229">
        <f>G207</f>
        <v>3147.5</v>
      </c>
      <c r="H206" s="221">
        <f t="shared" ref="H206:H269" si="58">G206/F206%</f>
        <v>88.209741606412209</v>
      </c>
    </row>
    <row r="207" spans="1:8" ht="22.5" x14ac:dyDescent="0.2">
      <c r="A207" s="104" t="s">
        <v>185</v>
      </c>
      <c r="B207" s="105" t="s">
        <v>45</v>
      </c>
      <c r="C207" s="105" t="s">
        <v>73</v>
      </c>
      <c r="D207" s="105" t="s">
        <v>380</v>
      </c>
      <c r="E207" s="105" t="s">
        <v>135</v>
      </c>
      <c r="F207" s="101">
        <f>F208+F209</f>
        <v>3568.2</v>
      </c>
      <c r="G207" s="229">
        <f>G208+G209</f>
        <v>3147.5</v>
      </c>
      <c r="H207" s="221">
        <f t="shared" si="58"/>
        <v>88.209741606412209</v>
      </c>
    </row>
    <row r="208" spans="1:8" ht="23.45" customHeight="1" x14ac:dyDescent="0.2">
      <c r="A208" s="104" t="s">
        <v>186</v>
      </c>
      <c r="B208" s="105" t="s">
        <v>45</v>
      </c>
      <c r="C208" s="105" t="s">
        <v>73</v>
      </c>
      <c r="D208" s="105" t="s">
        <v>380</v>
      </c>
      <c r="E208" s="105" t="s">
        <v>28</v>
      </c>
      <c r="F208" s="101">
        <v>522.70000000000005</v>
      </c>
      <c r="G208" s="229">
        <v>457.3</v>
      </c>
      <c r="H208" s="221">
        <f t="shared" si="58"/>
        <v>87.488042854409798</v>
      </c>
    </row>
    <row r="209" spans="1:8" ht="23.45" customHeight="1" x14ac:dyDescent="0.2">
      <c r="A209" s="104" t="s">
        <v>187</v>
      </c>
      <c r="B209" s="105" t="s">
        <v>45</v>
      </c>
      <c r="C209" s="105" t="s">
        <v>73</v>
      </c>
      <c r="D209" s="105" t="s">
        <v>380</v>
      </c>
      <c r="E209" s="105" t="s">
        <v>27</v>
      </c>
      <c r="F209" s="101">
        <v>3045.5</v>
      </c>
      <c r="G209" s="229">
        <v>2690.2</v>
      </c>
      <c r="H209" s="221">
        <f t="shared" si="58"/>
        <v>88.333606961090126</v>
      </c>
    </row>
    <row r="210" spans="1:8" ht="15" customHeight="1" x14ac:dyDescent="0.2">
      <c r="A210" s="104" t="s">
        <v>142</v>
      </c>
      <c r="B210" s="105" t="s">
        <v>45</v>
      </c>
      <c r="C210" s="105" t="s">
        <v>73</v>
      </c>
      <c r="D210" s="105" t="s">
        <v>380</v>
      </c>
      <c r="E210" s="105" t="s">
        <v>143</v>
      </c>
      <c r="F210" s="101">
        <f>F211</f>
        <v>51.6</v>
      </c>
      <c r="G210" s="229">
        <f>G211</f>
        <v>33.4</v>
      </c>
      <c r="H210" s="221">
        <f t="shared" si="58"/>
        <v>64.728682170542626</v>
      </c>
    </row>
    <row r="211" spans="1:8" ht="21.6" customHeight="1" x14ac:dyDescent="0.2">
      <c r="A211" s="104" t="s">
        <v>188</v>
      </c>
      <c r="B211" s="105" t="s">
        <v>45</v>
      </c>
      <c r="C211" s="105" t="s">
        <v>73</v>
      </c>
      <c r="D211" s="105" t="s">
        <v>380</v>
      </c>
      <c r="E211" s="105" t="s">
        <v>144</v>
      </c>
      <c r="F211" s="101">
        <v>51.6</v>
      </c>
      <c r="G211" s="229">
        <v>33.4</v>
      </c>
      <c r="H211" s="221">
        <f t="shared" si="58"/>
        <v>64.728682170542626</v>
      </c>
    </row>
    <row r="212" spans="1:8" ht="14.25" customHeight="1" x14ac:dyDescent="0.2">
      <c r="A212" s="98" t="s">
        <v>471</v>
      </c>
      <c r="B212" s="100" t="s">
        <v>45</v>
      </c>
      <c r="C212" s="100" t="s">
        <v>62</v>
      </c>
      <c r="D212" s="105"/>
      <c r="E212" s="105"/>
      <c r="F212" s="99">
        <f t="shared" ref="F212:G215" si="59">F213</f>
        <v>161</v>
      </c>
      <c r="G212" s="99">
        <f t="shared" si="59"/>
        <v>160</v>
      </c>
      <c r="H212" s="228">
        <f t="shared" si="58"/>
        <v>99.378881987577628</v>
      </c>
    </row>
    <row r="213" spans="1:8" ht="33.75" x14ac:dyDescent="0.2">
      <c r="A213" s="104" t="s">
        <v>460</v>
      </c>
      <c r="B213" s="105" t="s">
        <v>45</v>
      </c>
      <c r="C213" s="105" t="s">
        <v>62</v>
      </c>
      <c r="D213" s="105" t="s">
        <v>472</v>
      </c>
      <c r="E213" s="105"/>
      <c r="F213" s="101">
        <f t="shared" si="59"/>
        <v>161</v>
      </c>
      <c r="G213" s="229">
        <f>G214</f>
        <v>160</v>
      </c>
      <c r="H213" s="221">
        <f t="shared" si="58"/>
        <v>99.378881987577628</v>
      </c>
    </row>
    <row r="214" spans="1:8" ht="16.5" customHeight="1" x14ac:dyDescent="0.2">
      <c r="A214" s="104" t="s">
        <v>456</v>
      </c>
      <c r="B214" s="105" t="s">
        <v>45</v>
      </c>
      <c r="C214" s="105" t="s">
        <v>62</v>
      </c>
      <c r="D214" s="105" t="s">
        <v>472</v>
      </c>
      <c r="E214" s="105">
        <v>200</v>
      </c>
      <c r="F214" s="101">
        <f t="shared" si="59"/>
        <v>161</v>
      </c>
      <c r="G214" s="229">
        <v>160</v>
      </c>
      <c r="H214" s="221">
        <f t="shared" si="58"/>
        <v>99.378881987577628</v>
      </c>
    </row>
    <row r="215" spans="1:8" ht="22.5" x14ac:dyDescent="0.2">
      <c r="A215" s="104" t="s">
        <v>457</v>
      </c>
      <c r="B215" s="105" t="s">
        <v>45</v>
      </c>
      <c r="C215" s="105" t="s">
        <v>62</v>
      </c>
      <c r="D215" s="105" t="s">
        <v>472</v>
      </c>
      <c r="E215" s="105">
        <v>240</v>
      </c>
      <c r="F215" s="101">
        <f t="shared" si="59"/>
        <v>161</v>
      </c>
      <c r="G215" s="221">
        <v>160</v>
      </c>
      <c r="H215" s="221">
        <f t="shared" si="58"/>
        <v>99.378881987577628</v>
      </c>
    </row>
    <row r="216" spans="1:8" ht="22.5" x14ac:dyDescent="0.2">
      <c r="A216" s="104" t="s">
        <v>458</v>
      </c>
      <c r="B216" s="105" t="s">
        <v>45</v>
      </c>
      <c r="C216" s="105" t="s">
        <v>62</v>
      </c>
      <c r="D216" s="105" t="s">
        <v>472</v>
      </c>
      <c r="E216" s="105">
        <v>244</v>
      </c>
      <c r="F216" s="101">
        <v>161</v>
      </c>
      <c r="G216" s="229">
        <v>160</v>
      </c>
      <c r="H216" s="221">
        <f t="shared" si="58"/>
        <v>99.378881987577628</v>
      </c>
    </row>
    <row r="217" spans="1:8" ht="31.5" x14ac:dyDescent="0.2">
      <c r="A217" s="98" t="s">
        <v>56</v>
      </c>
      <c r="B217" s="100" t="s">
        <v>45</v>
      </c>
      <c r="C217" s="100" t="s">
        <v>57</v>
      </c>
      <c r="D217" s="100" t="s">
        <v>43</v>
      </c>
      <c r="E217" s="100" t="s">
        <v>44</v>
      </c>
      <c r="F217" s="99">
        <f>F218+F225</f>
        <v>7289</v>
      </c>
      <c r="G217" s="99">
        <f>G218+G225</f>
        <v>5772.65</v>
      </c>
      <c r="H217" s="228">
        <f t="shared" si="58"/>
        <v>79.196734805871856</v>
      </c>
    </row>
    <row r="218" spans="1:8" x14ac:dyDescent="0.2">
      <c r="A218" s="104" t="s">
        <v>309</v>
      </c>
      <c r="B218" s="105" t="s">
        <v>45</v>
      </c>
      <c r="C218" s="105" t="s">
        <v>57</v>
      </c>
      <c r="D218" s="105" t="s">
        <v>381</v>
      </c>
      <c r="E218" s="105"/>
      <c r="F218" s="101">
        <f>F219+F221</f>
        <v>1936.4</v>
      </c>
      <c r="G218" s="101">
        <f>G219+G221</f>
        <v>1476.6</v>
      </c>
      <c r="H218" s="221">
        <f t="shared" si="58"/>
        <v>76.254906011154716</v>
      </c>
    </row>
    <row r="219" spans="1:8" ht="56.25" x14ac:dyDescent="0.2">
      <c r="A219" s="104" t="s">
        <v>99</v>
      </c>
      <c r="B219" s="105" t="s">
        <v>45</v>
      </c>
      <c r="C219" s="105" t="s">
        <v>57</v>
      </c>
      <c r="D219" s="105" t="s">
        <v>382</v>
      </c>
      <c r="E219" s="105">
        <v>100</v>
      </c>
      <c r="F219" s="101">
        <f>F220</f>
        <v>1912.4</v>
      </c>
      <c r="G219" s="101">
        <f>G220</f>
        <v>1476.6</v>
      </c>
      <c r="H219" s="221">
        <f t="shared" si="58"/>
        <v>77.211880359757359</v>
      </c>
    </row>
    <row r="220" spans="1:8" ht="22.5" x14ac:dyDescent="0.2">
      <c r="A220" s="104" t="s">
        <v>140</v>
      </c>
      <c r="B220" s="105" t="s">
        <v>45</v>
      </c>
      <c r="C220" s="105" t="s">
        <v>57</v>
      </c>
      <c r="D220" s="105" t="s">
        <v>382</v>
      </c>
      <c r="E220" s="105">
        <v>120</v>
      </c>
      <c r="F220" s="101">
        <v>1912.4</v>
      </c>
      <c r="G220" s="221">
        <v>1476.6</v>
      </c>
      <c r="H220" s="221">
        <f t="shared" si="58"/>
        <v>77.211880359757359</v>
      </c>
    </row>
    <row r="221" spans="1:8" ht="22.5" x14ac:dyDescent="0.2">
      <c r="A221" s="104" t="s">
        <v>310</v>
      </c>
      <c r="B221" s="105" t="s">
        <v>45</v>
      </c>
      <c r="C221" s="105" t="s">
        <v>57</v>
      </c>
      <c r="D221" s="105" t="s">
        <v>383</v>
      </c>
      <c r="E221" s="105"/>
      <c r="F221" s="101">
        <f t="shared" ref="F221:G223" si="60">F222</f>
        <v>24</v>
      </c>
      <c r="G221" s="221">
        <f t="shared" si="60"/>
        <v>0</v>
      </c>
      <c r="H221" s="221">
        <f t="shared" si="58"/>
        <v>0</v>
      </c>
    </row>
    <row r="222" spans="1:8" ht="22.5" x14ac:dyDescent="0.2">
      <c r="A222" s="104" t="s">
        <v>456</v>
      </c>
      <c r="B222" s="105" t="s">
        <v>45</v>
      </c>
      <c r="C222" s="105" t="s">
        <v>57</v>
      </c>
      <c r="D222" s="105" t="s">
        <v>383</v>
      </c>
      <c r="E222" s="105" t="s">
        <v>134</v>
      </c>
      <c r="F222" s="101">
        <f t="shared" si="60"/>
        <v>24</v>
      </c>
      <c r="G222" s="221">
        <f t="shared" si="60"/>
        <v>0</v>
      </c>
      <c r="H222" s="221">
        <f t="shared" si="58"/>
        <v>0</v>
      </c>
    </row>
    <row r="223" spans="1:8" ht="22.5" x14ac:dyDescent="0.2">
      <c r="A223" s="104" t="s">
        <v>457</v>
      </c>
      <c r="B223" s="105" t="s">
        <v>45</v>
      </c>
      <c r="C223" s="105" t="s">
        <v>57</v>
      </c>
      <c r="D223" s="105" t="s">
        <v>383</v>
      </c>
      <c r="E223" s="105" t="s">
        <v>135</v>
      </c>
      <c r="F223" s="101">
        <f t="shared" si="60"/>
        <v>24</v>
      </c>
      <c r="G223" s="221">
        <f t="shared" si="60"/>
        <v>0</v>
      </c>
      <c r="H223" s="221">
        <f t="shared" si="58"/>
        <v>0</v>
      </c>
    </row>
    <row r="224" spans="1:8" ht="22.5" x14ac:dyDescent="0.2">
      <c r="A224" s="104" t="s">
        <v>458</v>
      </c>
      <c r="B224" s="105" t="s">
        <v>45</v>
      </c>
      <c r="C224" s="105" t="s">
        <v>57</v>
      </c>
      <c r="D224" s="105" t="s">
        <v>383</v>
      </c>
      <c r="E224" s="105">
        <v>244</v>
      </c>
      <c r="F224" s="101">
        <v>24</v>
      </c>
      <c r="G224" s="221"/>
      <c r="H224" s="221">
        <f t="shared" si="58"/>
        <v>0</v>
      </c>
    </row>
    <row r="225" spans="1:8" x14ac:dyDescent="0.2">
      <c r="A225" s="104" t="s">
        <v>307</v>
      </c>
      <c r="B225" s="105" t="s">
        <v>45</v>
      </c>
      <c r="C225" s="105" t="s">
        <v>57</v>
      </c>
      <c r="D225" s="105" t="s">
        <v>388</v>
      </c>
      <c r="E225" s="105" t="s">
        <v>44</v>
      </c>
      <c r="F225" s="101">
        <f>F226+F229</f>
        <v>5352.6</v>
      </c>
      <c r="G225" s="221">
        <f>G226+G229</f>
        <v>4296.05</v>
      </c>
      <c r="H225" s="221">
        <f t="shared" si="58"/>
        <v>80.260994656802296</v>
      </c>
    </row>
    <row r="226" spans="1:8" ht="56.25" x14ac:dyDescent="0.2">
      <c r="A226" s="104" t="s">
        <v>99</v>
      </c>
      <c r="B226" s="105" t="s">
        <v>45</v>
      </c>
      <c r="C226" s="105" t="s">
        <v>57</v>
      </c>
      <c r="D226" s="105" t="s">
        <v>389</v>
      </c>
      <c r="E226" s="105" t="s">
        <v>139</v>
      </c>
      <c r="F226" s="101">
        <f>F228+F227</f>
        <v>4557.6000000000004</v>
      </c>
      <c r="G226" s="221">
        <f>G227+G228</f>
        <v>3623</v>
      </c>
      <c r="H226" s="221">
        <f t="shared" si="58"/>
        <v>79.493593119185533</v>
      </c>
    </row>
    <row r="227" spans="1:8" x14ac:dyDescent="0.2">
      <c r="A227" s="104" t="s">
        <v>316</v>
      </c>
      <c r="B227" s="105" t="s">
        <v>45</v>
      </c>
      <c r="C227" s="105" t="s">
        <v>57</v>
      </c>
      <c r="D227" s="105" t="s">
        <v>389</v>
      </c>
      <c r="E227" s="105">
        <v>110</v>
      </c>
      <c r="F227" s="101">
        <v>10</v>
      </c>
      <c r="G227" s="221">
        <v>10</v>
      </c>
      <c r="H227" s="221">
        <f t="shared" si="58"/>
        <v>100</v>
      </c>
    </row>
    <row r="228" spans="1:8" ht="34.15" customHeight="1" x14ac:dyDescent="0.2">
      <c r="A228" s="104" t="s">
        <v>140</v>
      </c>
      <c r="B228" s="105" t="s">
        <v>45</v>
      </c>
      <c r="C228" s="105" t="s">
        <v>57</v>
      </c>
      <c r="D228" s="105" t="s">
        <v>389</v>
      </c>
      <c r="E228" s="105" t="s">
        <v>141</v>
      </c>
      <c r="F228" s="101">
        <v>4547.6000000000004</v>
      </c>
      <c r="G228" s="229">
        <v>3613</v>
      </c>
      <c r="H228" s="221">
        <f t="shared" si="58"/>
        <v>79.448500307854687</v>
      </c>
    </row>
    <row r="229" spans="1:8" ht="30" customHeight="1" x14ac:dyDescent="0.2">
      <c r="A229" s="104" t="s">
        <v>308</v>
      </c>
      <c r="B229" s="105" t="s">
        <v>45</v>
      </c>
      <c r="C229" s="105" t="s">
        <v>57</v>
      </c>
      <c r="D229" s="105" t="s">
        <v>390</v>
      </c>
      <c r="E229" s="105"/>
      <c r="F229" s="101">
        <f>F230+F234</f>
        <v>795</v>
      </c>
      <c r="G229" s="229">
        <f>G230+G234</f>
        <v>673.05</v>
      </c>
      <c r="H229" s="221">
        <f t="shared" si="58"/>
        <v>84.660377358490564</v>
      </c>
    </row>
    <row r="230" spans="1:8" ht="24.6" customHeight="1" x14ac:dyDescent="0.2">
      <c r="A230" s="104" t="s">
        <v>133</v>
      </c>
      <c r="B230" s="105" t="s">
        <v>45</v>
      </c>
      <c r="C230" s="105" t="s">
        <v>57</v>
      </c>
      <c r="D230" s="105" t="s">
        <v>390</v>
      </c>
      <c r="E230" s="105" t="s">
        <v>134</v>
      </c>
      <c r="F230" s="101">
        <f>F231</f>
        <v>787</v>
      </c>
      <c r="G230" s="229">
        <f>G231</f>
        <v>671.55</v>
      </c>
      <c r="H230" s="221">
        <f t="shared" si="58"/>
        <v>85.330368487928837</v>
      </c>
    </row>
    <row r="231" spans="1:8" ht="20.25" customHeight="1" x14ac:dyDescent="0.2">
      <c r="A231" s="104" t="s">
        <v>185</v>
      </c>
      <c r="B231" s="105" t="s">
        <v>45</v>
      </c>
      <c r="C231" s="105" t="s">
        <v>57</v>
      </c>
      <c r="D231" s="105" t="s">
        <v>390</v>
      </c>
      <c r="E231" s="105" t="s">
        <v>135</v>
      </c>
      <c r="F231" s="101">
        <f>F232+F233</f>
        <v>787</v>
      </c>
      <c r="G231" s="229">
        <f>G232+G233</f>
        <v>671.55</v>
      </c>
      <c r="H231" s="221">
        <f t="shared" si="58"/>
        <v>85.330368487928837</v>
      </c>
    </row>
    <row r="232" spans="1:8" ht="19.149999999999999" customHeight="1" x14ac:dyDescent="0.2">
      <c r="A232" s="104" t="s">
        <v>186</v>
      </c>
      <c r="B232" s="105" t="s">
        <v>45</v>
      </c>
      <c r="C232" s="105" t="s">
        <v>57</v>
      </c>
      <c r="D232" s="105" t="s">
        <v>390</v>
      </c>
      <c r="E232" s="105">
        <v>242</v>
      </c>
      <c r="F232" s="101">
        <v>493</v>
      </c>
      <c r="G232" s="229">
        <v>439.42</v>
      </c>
      <c r="H232" s="221">
        <f t="shared" si="58"/>
        <v>89.131845841784994</v>
      </c>
    </row>
    <row r="233" spans="1:8" ht="23.45" customHeight="1" x14ac:dyDescent="0.2">
      <c r="A233" s="104" t="s">
        <v>187</v>
      </c>
      <c r="B233" s="105" t="s">
        <v>45</v>
      </c>
      <c r="C233" s="105" t="s">
        <v>57</v>
      </c>
      <c r="D233" s="105" t="s">
        <v>390</v>
      </c>
      <c r="E233" s="105" t="s">
        <v>27</v>
      </c>
      <c r="F233" s="101">
        <v>294</v>
      </c>
      <c r="G233" s="229">
        <v>232.13</v>
      </c>
      <c r="H233" s="221">
        <f t="shared" si="58"/>
        <v>78.955782312925166</v>
      </c>
    </row>
    <row r="234" spans="1:8" ht="15.6" customHeight="1" x14ac:dyDescent="0.2">
      <c r="A234" s="104" t="s">
        <v>142</v>
      </c>
      <c r="B234" s="105" t="s">
        <v>45</v>
      </c>
      <c r="C234" s="105" t="s">
        <v>57</v>
      </c>
      <c r="D234" s="105" t="s">
        <v>390</v>
      </c>
      <c r="E234" s="105" t="s">
        <v>143</v>
      </c>
      <c r="F234" s="101">
        <f>F235</f>
        <v>8</v>
      </c>
      <c r="G234" s="221">
        <f t="shared" ref="G234" si="61">G235</f>
        <v>1.5</v>
      </c>
      <c r="H234" s="221">
        <f t="shared" si="58"/>
        <v>18.75</v>
      </c>
    </row>
    <row r="235" spans="1:8" ht="37.5" customHeight="1" x14ac:dyDescent="0.2">
      <c r="A235" s="104" t="s">
        <v>188</v>
      </c>
      <c r="B235" s="105" t="s">
        <v>45</v>
      </c>
      <c r="C235" s="105" t="s">
        <v>57</v>
      </c>
      <c r="D235" s="105" t="s">
        <v>390</v>
      </c>
      <c r="E235" s="105" t="s">
        <v>144</v>
      </c>
      <c r="F235" s="101">
        <v>8</v>
      </c>
      <c r="G235" s="221">
        <v>1.5</v>
      </c>
      <c r="H235" s="221">
        <f t="shared" si="58"/>
        <v>18.75</v>
      </c>
    </row>
    <row r="236" spans="1:8" ht="13.9" customHeight="1" x14ac:dyDescent="0.2">
      <c r="A236" s="98" t="s">
        <v>85</v>
      </c>
      <c r="B236" s="100" t="s">
        <v>45</v>
      </c>
      <c r="C236" s="100" t="s">
        <v>86</v>
      </c>
      <c r="D236" s="100" t="s">
        <v>43</v>
      </c>
      <c r="E236" s="100" t="s">
        <v>44</v>
      </c>
      <c r="F236" s="99">
        <f>F240</f>
        <v>200</v>
      </c>
      <c r="G236" s="99">
        <f>G240</f>
        <v>123</v>
      </c>
      <c r="H236" s="228">
        <f t="shared" si="58"/>
        <v>61.5</v>
      </c>
    </row>
    <row r="237" spans="1:8" ht="15" customHeight="1" x14ac:dyDescent="0.2">
      <c r="A237" s="104" t="s">
        <v>85</v>
      </c>
      <c r="B237" s="105" t="s">
        <v>45</v>
      </c>
      <c r="C237" s="105" t="s">
        <v>86</v>
      </c>
      <c r="D237" s="105" t="s">
        <v>387</v>
      </c>
      <c r="E237" s="105" t="s">
        <v>44</v>
      </c>
      <c r="F237" s="101">
        <f t="shared" ref="F237:F239" si="62">F238</f>
        <v>200</v>
      </c>
      <c r="G237" s="221">
        <f t="shared" ref="G237:G239" si="63">G238</f>
        <v>123</v>
      </c>
      <c r="H237" s="221">
        <f t="shared" si="58"/>
        <v>61.5</v>
      </c>
    </row>
    <row r="238" spans="1:8" x14ac:dyDescent="0.2">
      <c r="A238" s="104" t="s">
        <v>189</v>
      </c>
      <c r="B238" s="105" t="s">
        <v>45</v>
      </c>
      <c r="C238" s="105" t="s">
        <v>86</v>
      </c>
      <c r="D238" s="105" t="s">
        <v>387</v>
      </c>
      <c r="E238" s="105" t="s">
        <v>44</v>
      </c>
      <c r="F238" s="101">
        <f t="shared" si="62"/>
        <v>200</v>
      </c>
      <c r="G238" s="221">
        <f t="shared" si="63"/>
        <v>123</v>
      </c>
      <c r="H238" s="221">
        <f t="shared" si="58"/>
        <v>61.5</v>
      </c>
    </row>
    <row r="239" spans="1:8" ht="15.75" customHeight="1" x14ac:dyDescent="0.2">
      <c r="A239" s="104" t="s">
        <v>142</v>
      </c>
      <c r="B239" s="105" t="s">
        <v>45</v>
      </c>
      <c r="C239" s="105" t="s">
        <v>86</v>
      </c>
      <c r="D239" s="105" t="s">
        <v>387</v>
      </c>
      <c r="E239" s="105" t="s">
        <v>143</v>
      </c>
      <c r="F239" s="101">
        <f t="shared" si="62"/>
        <v>200</v>
      </c>
      <c r="G239" s="229">
        <f t="shared" si="63"/>
        <v>123</v>
      </c>
      <c r="H239" s="221">
        <f t="shared" si="58"/>
        <v>61.5</v>
      </c>
    </row>
    <row r="240" spans="1:8" x14ac:dyDescent="0.2">
      <c r="A240" s="104" t="s">
        <v>102</v>
      </c>
      <c r="B240" s="105" t="s">
        <v>45</v>
      </c>
      <c r="C240" s="105" t="s">
        <v>86</v>
      </c>
      <c r="D240" s="105" t="s">
        <v>387</v>
      </c>
      <c r="E240" s="105" t="s">
        <v>103</v>
      </c>
      <c r="F240" s="101">
        <v>200</v>
      </c>
      <c r="G240" s="229">
        <v>123</v>
      </c>
      <c r="H240" s="221">
        <f t="shared" si="58"/>
        <v>61.5</v>
      </c>
    </row>
    <row r="241" spans="1:8" x14ac:dyDescent="0.2">
      <c r="A241" s="98" t="s">
        <v>75</v>
      </c>
      <c r="B241" s="100" t="s">
        <v>45</v>
      </c>
      <c r="C241" s="100">
        <v>13</v>
      </c>
      <c r="D241" s="100"/>
      <c r="E241" s="100"/>
      <c r="F241" s="99">
        <f>F245+F255+F249+F242</f>
        <v>4112.2000000000007</v>
      </c>
      <c r="G241" s="99">
        <f>G245+G255+G249+G242</f>
        <v>2381.6</v>
      </c>
      <c r="H241" s="228">
        <f t="shared" si="58"/>
        <v>57.915471037400891</v>
      </c>
    </row>
    <row r="242" spans="1:8" ht="16.5" customHeight="1" x14ac:dyDescent="0.2">
      <c r="A242" s="104" t="s">
        <v>514</v>
      </c>
      <c r="B242" s="105" t="s">
        <v>45</v>
      </c>
      <c r="C242" s="105">
        <v>13</v>
      </c>
      <c r="D242" s="105" t="s">
        <v>517</v>
      </c>
      <c r="E242" s="105"/>
      <c r="F242" s="101">
        <v>50</v>
      </c>
      <c r="G242" s="221">
        <f t="shared" ref="G242:G243" si="64">G243</f>
        <v>50</v>
      </c>
      <c r="H242" s="221">
        <f t="shared" si="58"/>
        <v>100</v>
      </c>
    </row>
    <row r="243" spans="1:8" ht="17.25" customHeight="1" x14ac:dyDescent="0.2">
      <c r="A243" s="104" t="s">
        <v>515</v>
      </c>
      <c r="B243" s="105" t="s">
        <v>45</v>
      </c>
      <c r="C243" s="105">
        <v>13</v>
      </c>
      <c r="D243" s="105" t="s">
        <v>517</v>
      </c>
      <c r="E243" s="105">
        <v>800</v>
      </c>
      <c r="F243" s="101">
        <v>50</v>
      </c>
      <c r="G243" s="229">
        <f t="shared" si="64"/>
        <v>50</v>
      </c>
      <c r="H243" s="221">
        <f t="shared" si="58"/>
        <v>100</v>
      </c>
    </row>
    <row r="244" spans="1:8" ht="13.5" customHeight="1" x14ac:dyDescent="0.2">
      <c r="A244" s="104" t="s">
        <v>516</v>
      </c>
      <c r="B244" s="105" t="s">
        <v>45</v>
      </c>
      <c r="C244" s="105">
        <v>13</v>
      </c>
      <c r="D244" s="105" t="s">
        <v>517</v>
      </c>
      <c r="E244" s="105">
        <v>850</v>
      </c>
      <c r="F244" s="101">
        <v>50</v>
      </c>
      <c r="G244" s="229">
        <v>50</v>
      </c>
      <c r="H244" s="221">
        <f t="shared" si="58"/>
        <v>100</v>
      </c>
    </row>
    <row r="245" spans="1:8" ht="18" customHeight="1" x14ac:dyDescent="0.2">
      <c r="A245" s="104" t="s">
        <v>190</v>
      </c>
      <c r="B245" s="105" t="s">
        <v>45</v>
      </c>
      <c r="C245" s="105">
        <v>13</v>
      </c>
      <c r="D245" s="105" t="s">
        <v>336</v>
      </c>
      <c r="E245" s="100"/>
      <c r="F245" s="101">
        <f t="shared" ref="F245:F247" si="65">F246</f>
        <v>7</v>
      </c>
      <c r="G245" s="229"/>
      <c r="H245" s="221">
        <f t="shared" si="58"/>
        <v>0</v>
      </c>
    </row>
    <row r="246" spans="1:8" ht="24.75" customHeight="1" x14ac:dyDescent="0.2">
      <c r="A246" s="104" t="s">
        <v>191</v>
      </c>
      <c r="B246" s="105" t="s">
        <v>45</v>
      </c>
      <c r="C246" s="105">
        <v>13</v>
      </c>
      <c r="D246" s="105" t="s">
        <v>336</v>
      </c>
      <c r="E246" s="100"/>
      <c r="F246" s="101">
        <f t="shared" si="65"/>
        <v>7</v>
      </c>
      <c r="G246" s="229"/>
      <c r="H246" s="221">
        <f t="shared" si="58"/>
        <v>0</v>
      </c>
    </row>
    <row r="247" spans="1:8" ht="17.25" customHeight="1" x14ac:dyDescent="0.2">
      <c r="A247" s="104" t="s">
        <v>192</v>
      </c>
      <c r="B247" s="105" t="s">
        <v>45</v>
      </c>
      <c r="C247" s="105">
        <v>13</v>
      </c>
      <c r="D247" s="105" t="s">
        <v>336</v>
      </c>
      <c r="E247" s="105">
        <v>530</v>
      </c>
      <c r="F247" s="101">
        <f t="shared" si="65"/>
        <v>7</v>
      </c>
      <c r="G247" s="229"/>
      <c r="H247" s="221">
        <f t="shared" si="58"/>
        <v>0</v>
      </c>
    </row>
    <row r="248" spans="1:8" ht="17.25" customHeight="1" x14ac:dyDescent="0.2">
      <c r="A248" s="104" t="s">
        <v>193</v>
      </c>
      <c r="B248" s="105" t="s">
        <v>45</v>
      </c>
      <c r="C248" s="105">
        <v>13</v>
      </c>
      <c r="D248" s="105" t="s">
        <v>336</v>
      </c>
      <c r="E248" s="105">
        <v>530</v>
      </c>
      <c r="F248" s="101">
        <v>7</v>
      </c>
      <c r="G248" s="229"/>
      <c r="H248" s="221">
        <f t="shared" si="58"/>
        <v>0</v>
      </c>
    </row>
    <row r="249" spans="1:8" ht="33.75" x14ac:dyDescent="0.2">
      <c r="A249" s="104" t="s">
        <v>194</v>
      </c>
      <c r="B249" s="105" t="s">
        <v>45</v>
      </c>
      <c r="C249" s="105">
        <v>13</v>
      </c>
      <c r="D249" s="105" t="s">
        <v>334</v>
      </c>
      <c r="E249" s="105"/>
      <c r="F249" s="101">
        <f>F250+F252</f>
        <v>408.90000000000003</v>
      </c>
      <c r="G249" s="229">
        <f t="shared" ref="G249" si="66">G250</f>
        <v>295.39999999999998</v>
      </c>
      <c r="H249" s="221">
        <f t="shared" si="58"/>
        <v>72.242602103203708</v>
      </c>
    </row>
    <row r="250" spans="1:8" ht="56.25" customHeight="1" x14ac:dyDescent="0.2">
      <c r="A250" s="104" t="s">
        <v>195</v>
      </c>
      <c r="B250" s="105" t="s">
        <v>45</v>
      </c>
      <c r="C250" s="105">
        <v>13</v>
      </c>
      <c r="D250" s="105" t="s">
        <v>334</v>
      </c>
      <c r="E250" s="105">
        <v>100</v>
      </c>
      <c r="F250" s="101">
        <f>F251</f>
        <v>408.1</v>
      </c>
      <c r="G250" s="229">
        <f>G252+G251</f>
        <v>295.39999999999998</v>
      </c>
      <c r="H250" s="221">
        <f t="shared" si="58"/>
        <v>72.384219554030864</v>
      </c>
    </row>
    <row r="251" spans="1:8" ht="22.9" customHeight="1" x14ac:dyDescent="0.2">
      <c r="A251" s="104" t="s">
        <v>140</v>
      </c>
      <c r="B251" s="105" t="s">
        <v>45</v>
      </c>
      <c r="C251" s="105">
        <v>13</v>
      </c>
      <c r="D251" s="105" t="s">
        <v>334</v>
      </c>
      <c r="E251" s="105">
        <v>120</v>
      </c>
      <c r="F251" s="101">
        <v>408.1</v>
      </c>
      <c r="G251" s="229">
        <v>295.39999999999998</v>
      </c>
      <c r="H251" s="221">
        <f t="shared" si="58"/>
        <v>72.384219554030864</v>
      </c>
    </row>
    <row r="252" spans="1:8" ht="21.75" customHeight="1" x14ac:dyDescent="0.2">
      <c r="A252" s="104" t="s">
        <v>456</v>
      </c>
      <c r="B252" s="105" t="s">
        <v>45</v>
      </c>
      <c r="C252" s="105">
        <v>13</v>
      </c>
      <c r="D252" s="105" t="s">
        <v>334</v>
      </c>
      <c r="E252" s="105">
        <v>200</v>
      </c>
      <c r="F252" s="101">
        <f t="shared" ref="F252:F253" si="67">F253</f>
        <v>0.8</v>
      </c>
      <c r="G252" s="229">
        <f>G253</f>
        <v>0</v>
      </c>
      <c r="H252" s="221">
        <f t="shared" si="58"/>
        <v>0</v>
      </c>
    </row>
    <row r="253" spans="1:8" ht="22.5" x14ac:dyDescent="0.2">
      <c r="A253" s="104" t="s">
        <v>457</v>
      </c>
      <c r="B253" s="105" t="s">
        <v>45</v>
      </c>
      <c r="C253" s="105">
        <v>13</v>
      </c>
      <c r="D253" s="105" t="s">
        <v>334</v>
      </c>
      <c r="E253" s="105">
        <v>240</v>
      </c>
      <c r="F253" s="101">
        <f t="shared" si="67"/>
        <v>0.8</v>
      </c>
      <c r="G253" s="221">
        <f>G254</f>
        <v>0</v>
      </c>
      <c r="H253" s="221">
        <f t="shared" si="58"/>
        <v>0</v>
      </c>
    </row>
    <row r="254" spans="1:8" ht="22.5" x14ac:dyDescent="0.2">
      <c r="A254" s="104" t="s">
        <v>458</v>
      </c>
      <c r="B254" s="105" t="s">
        <v>45</v>
      </c>
      <c r="C254" s="105">
        <v>13</v>
      </c>
      <c r="D254" s="105" t="s">
        <v>334</v>
      </c>
      <c r="E254" s="105">
        <v>244</v>
      </c>
      <c r="F254" s="101">
        <v>0.8</v>
      </c>
      <c r="G254" s="221"/>
      <c r="H254" s="221">
        <f t="shared" si="58"/>
        <v>0</v>
      </c>
    </row>
    <row r="255" spans="1:8" ht="22.5" x14ac:dyDescent="0.2">
      <c r="A255" s="104" t="s">
        <v>77</v>
      </c>
      <c r="B255" s="105" t="s">
        <v>45</v>
      </c>
      <c r="C255" s="105">
        <v>13</v>
      </c>
      <c r="D255" s="100"/>
      <c r="E255" s="100"/>
      <c r="F255" s="101">
        <f t="shared" ref="F255:F256" si="68">F256</f>
        <v>3646.3</v>
      </c>
      <c r="G255" s="229">
        <f>G256</f>
        <v>2036.2</v>
      </c>
      <c r="H255" s="221">
        <f t="shared" si="58"/>
        <v>55.842909250473085</v>
      </c>
    </row>
    <row r="256" spans="1:8" ht="45.6" customHeight="1" x14ac:dyDescent="0.2">
      <c r="A256" s="104" t="s">
        <v>195</v>
      </c>
      <c r="B256" s="105" t="s">
        <v>45</v>
      </c>
      <c r="C256" s="105">
        <v>13</v>
      </c>
      <c r="D256" s="105" t="s">
        <v>391</v>
      </c>
      <c r="E256" s="105">
        <v>100</v>
      </c>
      <c r="F256" s="101">
        <f t="shared" si="68"/>
        <v>3646.3</v>
      </c>
      <c r="G256" s="229">
        <f>G257</f>
        <v>2036.2</v>
      </c>
      <c r="H256" s="221">
        <f t="shared" si="58"/>
        <v>55.842909250473085</v>
      </c>
    </row>
    <row r="257" spans="1:8" ht="16.5" customHeight="1" x14ac:dyDescent="0.2">
      <c r="A257" s="104" t="s">
        <v>316</v>
      </c>
      <c r="B257" s="105" t="s">
        <v>45</v>
      </c>
      <c r="C257" s="105">
        <v>13</v>
      </c>
      <c r="D257" s="105" t="s">
        <v>391</v>
      </c>
      <c r="E257" s="105">
        <v>110</v>
      </c>
      <c r="F257" s="101">
        <v>3646.3</v>
      </c>
      <c r="G257" s="229">
        <v>2036.2</v>
      </c>
      <c r="H257" s="221">
        <f t="shared" si="58"/>
        <v>55.842909250473085</v>
      </c>
    </row>
    <row r="258" spans="1:8" ht="12.75" customHeight="1" x14ac:dyDescent="0.2">
      <c r="A258" s="98" t="s">
        <v>196</v>
      </c>
      <c r="B258" s="100" t="s">
        <v>59</v>
      </c>
      <c r="C258" s="100" t="s">
        <v>42</v>
      </c>
      <c r="D258" s="100" t="s">
        <v>43</v>
      </c>
      <c r="E258" s="100" t="s">
        <v>44</v>
      </c>
      <c r="F258" s="99">
        <f t="shared" ref="F258:G261" si="69">F259</f>
        <v>469.7</v>
      </c>
      <c r="G258" s="99">
        <f t="shared" si="69"/>
        <v>349.6</v>
      </c>
      <c r="H258" s="228">
        <f t="shared" si="58"/>
        <v>74.430487545241647</v>
      </c>
    </row>
    <row r="259" spans="1:8" ht="14.25" customHeight="1" x14ac:dyDescent="0.2">
      <c r="A259" s="98" t="s">
        <v>81</v>
      </c>
      <c r="B259" s="100" t="s">
        <v>59</v>
      </c>
      <c r="C259" s="100" t="s">
        <v>47</v>
      </c>
      <c r="D259" s="105" t="s">
        <v>337</v>
      </c>
      <c r="E259" s="100" t="s">
        <v>44</v>
      </c>
      <c r="F259" s="99">
        <f t="shared" si="69"/>
        <v>469.7</v>
      </c>
      <c r="G259" s="99">
        <f t="shared" si="69"/>
        <v>349.6</v>
      </c>
      <c r="H259" s="228">
        <f t="shared" si="58"/>
        <v>74.430487545241647</v>
      </c>
    </row>
    <row r="260" spans="1:8" ht="23.45" customHeight="1" x14ac:dyDescent="0.2">
      <c r="A260" s="104" t="s">
        <v>197</v>
      </c>
      <c r="B260" s="105" t="s">
        <v>59</v>
      </c>
      <c r="C260" s="105" t="s">
        <v>47</v>
      </c>
      <c r="D260" s="105" t="s">
        <v>337</v>
      </c>
      <c r="E260" s="105" t="s">
        <v>44</v>
      </c>
      <c r="F260" s="101">
        <f t="shared" si="69"/>
        <v>469.7</v>
      </c>
      <c r="G260" s="229">
        <f>G261</f>
        <v>349.6</v>
      </c>
      <c r="H260" s="221">
        <f t="shared" si="58"/>
        <v>74.430487545241647</v>
      </c>
    </row>
    <row r="261" spans="1:8" ht="18" customHeight="1" x14ac:dyDescent="0.2">
      <c r="A261" s="104" t="s">
        <v>315</v>
      </c>
      <c r="B261" s="105" t="s">
        <v>59</v>
      </c>
      <c r="C261" s="105" t="s">
        <v>47</v>
      </c>
      <c r="D261" s="105" t="s">
        <v>337</v>
      </c>
      <c r="E261" s="105" t="s">
        <v>137</v>
      </c>
      <c r="F261" s="101">
        <f t="shared" si="69"/>
        <v>469.7</v>
      </c>
      <c r="G261" s="229">
        <f>G262</f>
        <v>349.6</v>
      </c>
      <c r="H261" s="221">
        <f t="shared" si="58"/>
        <v>74.430487545241647</v>
      </c>
    </row>
    <row r="262" spans="1:8" ht="15" customHeight="1" x14ac:dyDescent="0.2">
      <c r="A262" s="104" t="s">
        <v>32</v>
      </c>
      <c r="B262" s="105" t="s">
        <v>59</v>
      </c>
      <c r="C262" s="105" t="s">
        <v>47</v>
      </c>
      <c r="D262" s="105" t="s">
        <v>337</v>
      </c>
      <c r="E262" s="105" t="s">
        <v>33</v>
      </c>
      <c r="F262" s="101">
        <v>469.7</v>
      </c>
      <c r="G262" s="229">
        <v>349.6</v>
      </c>
      <c r="H262" s="221">
        <f t="shared" si="58"/>
        <v>74.430487545241647</v>
      </c>
    </row>
    <row r="263" spans="1:8" ht="24" customHeight="1" x14ac:dyDescent="0.2">
      <c r="A263" s="98" t="s">
        <v>198</v>
      </c>
      <c r="B263" s="100" t="s">
        <v>47</v>
      </c>
      <c r="C263" s="100" t="s">
        <v>199</v>
      </c>
      <c r="D263" s="100"/>
      <c r="E263" s="100"/>
      <c r="F263" s="99">
        <f t="shared" ref="F263:G265" si="70">F264</f>
        <v>1275.5999999999999</v>
      </c>
      <c r="G263" s="99">
        <f t="shared" si="70"/>
        <v>890</v>
      </c>
      <c r="H263" s="228">
        <f t="shared" si="58"/>
        <v>69.77108811539668</v>
      </c>
    </row>
    <row r="264" spans="1:8" ht="33.75" x14ac:dyDescent="0.2">
      <c r="A264" s="104" t="s">
        <v>200</v>
      </c>
      <c r="B264" s="105" t="s">
        <v>47</v>
      </c>
      <c r="C264" s="105" t="s">
        <v>201</v>
      </c>
      <c r="D264" s="105"/>
      <c r="E264" s="105"/>
      <c r="F264" s="101">
        <f t="shared" si="70"/>
        <v>1275.5999999999999</v>
      </c>
      <c r="G264" s="101">
        <f t="shared" si="70"/>
        <v>890</v>
      </c>
      <c r="H264" s="221">
        <f t="shared" si="58"/>
        <v>69.77108811539668</v>
      </c>
    </row>
    <row r="265" spans="1:8" ht="33.75" x14ac:dyDescent="0.2">
      <c r="A265" s="104" t="s">
        <v>31</v>
      </c>
      <c r="B265" s="105" t="s">
        <v>47</v>
      </c>
      <c r="C265" s="105" t="s">
        <v>201</v>
      </c>
      <c r="D265" s="105" t="s">
        <v>392</v>
      </c>
      <c r="E265" s="105"/>
      <c r="F265" s="101">
        <f t="shared" si="70"/>
        <v>1275.5999999999999</v>
      </c>
      <c r="G265" s="101">
        <f t="shared" si="70"/>
        <v>890</v>
      </c>
      <c r="H265" s="221">
        <f t="shared" si="58"/>
        <v>69.77108811539668</v>
      </c>
    </row>
    <row r="266" spans="1:8" ht="33.75" x14ac:dyDescent="0.2">
      <c r="A266" s="104" t="s">
        <v>202</v>
      </c>
      <c r="B266" s="105" t="s">
        <v>47</v>
      </c>
      <c r="C266" s="105" t="s">
        <v>201</v>
      </c>
      <c r="D266" s="105" t="s">
        <v>392</v>
      </c>
      <c r="E266" s="105"/>
      <c r="F266" s="101">
        <f>F267+F270</f>
        <v>1275.5999999999999</v>
      </c>
      <c r="G266" s="229">
        <f t="shared" ref="G266" si="71">G267</f>
        <v>890</v>
      </c>
      <c r="H266" s="221">
        <f t="shared" si="58"/>
        <v>69.77108811539668</v>
      </c>
    </row>
    <row r="267" spans="1:8" ht="42" customHeight="1" x14ac:dyDescent="0.2">
      <c r="A267" s="104" t="s">
        <v>195</v>
      </c>
      <c r="B267" s="105" t="s">
        <v>47</v>
      </c>
      <c r="C267" s="105" t="s">
        <v>201</v>
      </c>
      <c r="D267" s="105" t="s">
        <v>392</v>
      </c>
      <c r="E267" s="105">
        <v>100</v>
      </c>
      <c r="F267" s="101">
        <f>F268</f>
        <v>1176.5999999999999</v>
      </c>
      <c r="G267" s="229">
        <f>G268</f>
        <v>890</v>
      </c>
      <c r="H267" s="221">
        <f t="shared" si="58"/>
        <v>75.641679415264335</v>
      </c>
    </row>
    <row r="268" spans="1:8" ht="19.149999999999999" customHeight="1" x14ac:dyDescent="0.2">
      <c r="A268" s="104" t="s">
        <v>316</v>
      </c>
      <c r="B268" s="105" t="s">
        <v>47</v>
      </c>
      <c r="C268" s="105" t="s">
        <v>201</v>
      </c>
      <c r="D268" s="105" t="s">
        <v>392</v>
      </c>
      <c r="E268" s="105">
        <v>110</v>
      </c>
      <c r="F268" s="101">
        <v>1176.5999999999999</v>
      </c>
      <c r="G268" s="221">
        <v>890</v>
      </c>
      <c r="H268" s="221">
        <f t="shared" si="58"/>
        <v>75.641679415264335</v>
      </c>
    </row>
    <row r="269" spans="1:8" ht="24.75" customHeight="1" x14ac:dyDescent="0.2">
      <c r="A269" s="104" t="s">
        <v>140</v>
      </c>
      <c r="B269" s="105" t="s">
        <v>47</v>
      </c>
      <c r="C269" s="105" t="s">
        <v>201</v>
      </c>
      <c r="D269" s="105" t="s">
        <v>392</v>
      </c>
      <c r="E269" s="105"/>
      <c r="F269" s="101">
        <f t="shared" ref="F269:F270" si="72">F270</f>
        <v>99</v>
      </c>
      <c r="G269" s="229">
        <f>G270</f>
        <v>0</v>
      </c>
      <c r="H269" s="221">
        <f t="shared" si="58"/>
        <v>0</v>
      </c>
    </row>
    <row r="270" spans="1:8" ht="16.5" customHeight="1" x14ac:dyDescent="0.2">
      <c r="A270" s="104" t="s">
        <v>456</v>
      </c>
      <c r="B270" s="105" t="s">
        <v>47</v>
      </c>
      <c r="C270" s="105" t="s">
        <v>201</v>
      </c>
      <c r="D270" s="105" t="s">
        <v>392</v>
      </c>
      <c r="E270" s="105">
        <v>200</v>
      </c>
      <c r="F270" s="101">
        <f t="shared" si="72"/>
        <v>99</v>
      </c>
      <c r="G270" s="229">
        <f>G271</f>
        <v>0</v>
      </c>
      <c r="H270" s="221">
        <f t="shared" ref="H270:H318" si="73">G270/F270%</f>
        <v>0</v>
      </c>
    </row>
    <row r="271" spans="1:8" ht="23.25" customHeight="1" x14ac:dyDescent="0.2">
      <c r="A271" s="104" t="s">
        <v>457</v>
      </c>
      <c r="B271" s="105" t="s">
        <v>47</v>
      </c>
      <c r="C271" s="105" t="s">
        <v>201</v>
      </c>
      <c r="D271" s="105" t="s">
        <v>392</v>
      </c>
      <c r="E271" s="105">
        <v>240</v>
      </c>
      <c r="F271" s="101">
        <f>F273+F272</f>
        <v>99</v>
      </c>
      <c r="G271" s="229">
        <f>G272+G273</f>
        <v>0</v>
      </c>
      <c r="H271" s="221">
        <f t="shared" si="73"/>
        <v>0</v>
      </c>
    </row>
    <row r="272" spans="1:8" ht="27.75" customHeight="1" x14ac:dyDescent="0.2">
      <c r="A272" s="104" t="s">
        <v>186</v>
      </c>
      <c r="B272" s="105" t="s">
        <v>47</v>
      </c>
      <c r="C272" s="105" t="s">
        <v>201</v>
      </c>
      <c r="D272" s="105" t="s">
        <v>392</v>
      </c>
      <c r="E272" s="105">
        <v>242</v>
      </c>
      <c r="F272" s="101">
        <v>81</v>
      </c>
      <c r="G272" s="229"/>
      <c r="H272" s="221">
        <f t="shared" si="73"/>
        <v>0</v>
      </c>
    </row>
    <row r="273" spans="1:8" ht="24" customHeight="1" x14ac:dyDescent="0.2">
      <c r="A273" s="104" t="s">
        <v>458</v>
      </c>
      <c r="B273" s="105" t="s">
        <v>47</v>
      </c>
      <c r="C273" s="105" t="s">
        <v>201</v>
      </c>
      <c r="D273" s="105" t="s">
        <v>392</v>
      </c>
      <c r="E273" s="105">
        <v>244</v>
      </c>
      <c r="F273" s="101">
        <v>18</v>
      </c>
      <c r="G273" s="229"/>
      <c r="H273" s="221">
        <f t="shared" si="73"/>
        <v>0</v>
      </c>
    </row>
    <row r="274" spans="1:8" ht="15" customHeight="1" x14ac:dyDescent="0.2">
      <c r="A274" s="98" t="s">
        <v>203</v>
      </c>
      <c r="B274" s="100" t="s">
        <v>73</v>
      </c>
      <c r="C274" s="100" t="s">
        <v>42</v>
      </c>
      <c r="D274" s="100" t="s">
        <v>43</v>
      </c>
      <c r="E274" s="100" t="s">
        <v>44</v>
      </c>
      <c r="F274" s="99">
        <f t="shared" ref="F274:G274" si="74">F275+F289</f>
        <v>2133.5</v>
      </c>
      <c r="G274" s="99">
        <f t="shared" si="74"/>
        <v>1540.13</v>
      </c>
      <c r="H274" s="228">
        <f t="shared" si="73"/>
        <v>72.187954066088594</v>
      </c>
    </row>
    <row r="275" spans="1:8" ht="17.25" customHeight="1" x14ac:dyDescent="0.2">
      <c r="A275" s="98" t="s">
        <v>70</v>
      </c>
      <c r="B275" s="100" t="s">
        <v>73</v>
      </c>
      <c r="C275" s="100" t="s">
        <v>62</v>
      </c>
      <c r="D275" s="100" t="s">
        <v>43</v>
      </c>
      <c r="E275" s="100" t="s">
        <v>44</v>
      </c>
      <c r="F275" s="99">
        <f>F276+F284</f>
        <v>1733.5</v>
      </c>
      <c r="G275" s="99">
        <f>G276+G284</f>
        <v>1540.13</v>
      </c>
      <c r="H275" s="228">
        <f t="shared" si="73"/>
        <v>88.845111047014711</v>
      </c>
    </row>
    <row r="276" spans="1:8" ht="15" customHeight="1" x14ac:dyDescent="0.2">
      <c r="A276" s="104" t="s">
        <v>329</v>
      </c>
      <c r="B276" s="105" t="s">
        <v>73</v>
      </c>
      <c r="C276" s="105" t="s">
        <v>62</v>
      </c>
      <c r="D276" s="105" t="s">
        <v>393</v>
      </c>
      <c r="E276" s="105" t="s">
        <v>44</v>
      </c>
      <c r="F276" s="101">
        <f>F277+F279</f>
        <v>1643.5</v>
      </c>
      <c r="G276" s="101">
        <f>G277+G279</f>
        <v>1513.7</v>
      </c>
      <c r="H276" s="221">
        <f t="shared" si="73"/>
        <v>92.102220870094314</v>
      </c>
    </row>
    <row r="277" spans="1:8" ht="44.45" customHeight="1" x14ac:dyDescent="0.2">
      <c r="A277" s="104" t="s">
        <v>99</v>
      </c>
      <c r="B277" s="105" t="s">
        <v>73</v>
      </c>
      <c r="C277" s="105" t="s">
        <v>62</v>
      </c>
      <c r="D277" s="105" t="s">
        <v>394</v>
      </c>
      <c r="E277" s="105" t="s">
        <v>139</v>
      </c>
      <c r="F277" s="101">
        <f>F278</f>
        <v>1593.5</v>
      </c>
      <c r="G277" s="101">
        <f>G278</f>
        <v>1513.7</v>
      </c>
      <c r="H277" s="221">
        <f t="shared" si="73"/>
        <v>94.992155632256043</v>
      </c>
    </row>
    <row r="278" spans="1:8" ht="28.5" customHeight="1" x14ac:dyDescent="0.2">
      <c r="A278" s="104" t="s">
        <v>140</v>
      </c>
      <c r="B278" s="105" t="s">
        <v>73</v>
      </c>
      <c r="C278" s="105" t="s">
        <v>62</v>
      </c>
      <c r="D278" s="105" t="s">
        <v>394</v>
      </c>
      <c r="E278" s="105" t="s">
        <v>141</v>
      </c>
      <c r="F278" s="101">
        <v>1593.5</v>
      </c>
      <c r="G278" s="101">
        <v>1513.7</v>
      </c>
      <c r="H278" s="221">
        <f t="shared" si="73"/>
        <v>94.992155632256043</v>
      </c>
    </row>
    <row r="279" spans="1:8" ht="21" customHeight="1" x14ac:dyDescent="0.2">
      <c r="A279" s="104" t="s">
        <v>140</v>
      </c>
      <c r="B279" s="105" t="s">
        <v>73</v>
      </c>
      <c r="C279" s="105" t="s">
        <v>62</v>
      </c>
      <c r="D279" s="105" t="s">
        <v>395</v>
      </c>
      <c r="E279" s="105"/>
      <c r="F279" s="101">
        <f t="shared" ref="F279:G280" si="75">F280</f>
        <v>50</v>
      </c>
      <c r="G279" s="101">
        <f t="shared" si="75"/>
        <v>0</v>
      </c>
      <c r="H279" s="221">
        <f t="shared" si="73"/>
        <v>0</v>
      </c>
    </row>
    <row r="280" spans="1:8" ht="30" customHeight="1" x14ac:dyDescent="0.2">
      <c r="A280" s="104" t="s">
        <v>133</v>
      </c>
      <c r="B280" s="105" t="s">
        <v>73</v>
      </c>
      <c r="C280" s="105" t="s">
        <v>62</v>
      </c>
      <c r="D280" s="105" t="s">
        <v>395</v>
      </c>
      <c r="E280" s="105" t="s">
        <v>134</v>
      </c>
      <c r="F280" s="101">
        <f t="shared" si="75"/>
        <v>50</v>
      </c>
      <c r="G280" s="101">
        <f t="shared" si="75"/>
        <v>0</v>
      </c>
      <c r="H280" s="221">
        <f t="shared" si="73"/>
        <v>0</v>
      </c>
    </row>
    <row r="281" spans="1:8" ht="27" customHeight="1" x14ac:dyDescent="0.2">
      <c r="A281" s="104" t="s">
        <v>185</v>
      </c>
      <c r="B281" s="105" t="s">
        <v>73</v>
      </c>
      <c r="C281" s="105" t="s">
        <v>62</v>
      </c>
      <c r="D281" s="105" t="s">
        <v>395</v>
      </c>
      <c r="E281" s="105" t="s">
        <v>135</v>
      </c>
      <c r="F281" s="101">
        <f>F282+F283</f>
        <v>50</v>
      </c>
      <c r="G281" s="101">
        <f>G282+G283</f>
        <v>0</v>
      </c>
      <c r="H281" s="221">
        <f t="shared" si="73"/>
        <v>0</v>
      </c>
    </row>
    <row r="282" spans="1:8" ht="26.25" customHeight="1" x14ac:dyDescent="0.2">
      <c r="A282" s="104" t="s">
        <v>186</v>
      </c>
      <c r="B282" s="105" t="s">
        <v>73</v>
      </c>
      <c r="C282" s="105" t="s">
        <v>62</v>
      </c>
      <c r="D282" s="105" t="s">
        <v>395</v>
      </c>
      <c r="E282" s="105">
        <v>242</v>
      </c>
      <c r="F282" s="101">
        <v>30</v>
      </c>
      <c r="G282" s="229"/>
      <c r="H282" s="221">
        <f t="shared" si="73"/>
        <v>0</v>
      </c>
    </row>
    <row r="283" spans="1:8" ht="28.5" customHeight="1" x14ac:dyDescent="0.2">
      <c r="A283" s="104" t="s">
        <v>187</v>
      </c>
      <c r="B283" s="105" t="s">
        <v>73</v>
      </c>
      <c r="C283" s="105" t="s">
        <v>62</v>
      </c>
      <c r="D283" s="105" t="s">
        <v>395</v>
      </c>
      <c r="E283" s="105" t="s">
        <v>27</v>
      </c>
      <c r="F283" s="101">
        <v>20</v>
      </c>
      <c r="G283" s="229"/>
      <c r="H283" s="221">
        <f t="shared" si="73"/>
        <v>0</v>
      </c>
    </row>
    <row r="284" spans="1:8" ht="23.25" customHeight="1" x14ac:dyDescent="0.2">
      <c r="A284" s="104" t="s">
        <v>204</v>
      </c>
      <c r="B284" s="105" t="s">
        <v>73</v>
      </c>
      <c r="C284" s="105" t="s">
        <v>62</v>
      </c>
      <c r="D284" s="105" t="s">
        <v>396</v>
      </c>
      <c r="E284" s="105"/>
      <c r="F284" s="101">
        <f t="shared" ref="F284:G287" si="76">F285</f>
        <v>90</v>
      </c>
      <c r="G284" s="101">
        <f t="shared" si="76"/>
        <v>26.43</v>
      </c>
      <c r="H284" s="221">
        <f t="shared" si="73"/>
        <v>29.366666666666667</v>
      </c>
    </row>
    <row r="285" spans="1:8" ht="19.5" customHeight="1" x14ac:dyDescent="0.2">
      <c r="A285" s="104" t="s">
        <v>205</v>
      </c>
      <c r="B285" s="105" t="s">
        <v>73</v>
      </c>
      <c r="C285" s="105" t="s">
        <v>62</v>
      </c>
      <c r="D285" s="105" t="s">
        <v>396</v>
      </c>
      <c r="E285" s="105"/>
      <c r="F285" s="101">
        <f t="shared" si="76"/>
        <v>90</v>
      </c>
      <c r="G285" s="101">
        <f t="shared" si="76"/>
        <v>26.43</v>
      </c>
      <c r="H285" s="221">
        <f t="shared" si="73"/>
        <v>29.366666666666667</v>
      </c>
    </row>
    <row r="286" spans="1:8" ht="18" customHeight="1" x14ac:dyDescent="0.2">
      <c r="A286" s="104" t="s">
        <v>456</v>
      </c>
      <c r="B286" s="105" t="s">
        <v>73</v>
      </c>
      <c r="C286" s="105" t="s">
        <v>62</v>
      </c>
      <c r="D286" s="105" t="s">
        <v>396</v>
      </c>
      <c r="E286" s="105">
        <v>200</v>
      </c>
      <c r="F286" s="101">
        <f t="shared" si="76"/>
        <v>90</v>
      </c>
      <c r="G286" s="101">
        <f t="shared" si="76"/>
        <v>26.43</v>
      </c>
      <c r="H286" s="221">
        <f t="shared" si="73"/>
        <v>29.366666666666667</v>
      </c>
    </row>
    <row r="287" spans="1:8" ht="28.5" customHeight="1" x14ac:dyDescent="0.2">
      <c r="A287" s="104" t="s">
        <v>457</v>
      </c>
      <c r="B287" s="105" t="s">
        <v>73</v>
      </c>
      <c r="C287" s="105" t="s">
        <v>62</v>
      </c>
      <c r="D287" s="105" t="s">
        <v>396</v>
      </c>
      <c r="E287" s="105">
        <v>240</v>
      </c>
      <c r="F287" s="101">
        <f t="shared" si="76"/>
        <v>90</v>
      </c>
      <c r="G287" s="101">
        <f t="shared" si="76"/>
        <v>26.43</v>
      </c>
      <c r="H287" s="221">
        <f t="shared" si="73"/>
        <v>29.366666666666667</v>
      </c>
    </row>
    <row r="288" spans="1:8" ht="22.5" x14ac:dyDescent="0.2">
      <c r="A288" s="104" t="s">
        <v>458</v>
      </c>
      <c r="B288" s="105" t="s">
        <v>73</v>
      </c>
      <c r="C288" s="105" t="s">
        <v>62</v>
      </c>
      <c r="D288" s="105" t="s">
        <v>396</v>
      </c>
      <c r="E288" s="105">
        <v>244</v>
      </c>
      <c r="F288" s="101">
        <v>90</v>
      </c>
      <c r="G288" s="101">
        <v>26.43</v>
      </c>
      <c r="H288" s="221">
        <f t="shared" si="73"/>
        <v>29.366666666666667</v>
      </c>
    </row>
    <row r="289" spans="1:8" ht="18.75" customHeight="1" x14ac:dyDescent="0.2">
      <c r="A289" s="98" t="s">
        <v>79</v>
      </c>
      <c r="B289" s="100" t="s">
        <v>73</v>
      </c>
      <c r="C289" s="100">
        <v>12</v>
      </c>
      <c r="D289" s="100"/>
      <c r="E289" s="100"/>
      <c r="F289" s="99">
        <f t="shared" ref="F289:G292" si="77">F290</f>
        <v>400</v>
      </c>
      <c r="G289" s="99">
        <f t="shared" si="77"/>
        <v>0</v>
      </c>
      <c r="H289" s="228">
        <f t="shared" si="73"/>
        <v>0</v>
      </c>
    </row>
    <row r="290" spans="1:8" ht="12" customHeight="1" x14ac:dyDescent="0.2">
      <c r="A290" s="104" t="s">
        <v>567</v>
      </c>
      <c r="B290" s="105" t="s">
        <v>73</v>
      </c>
      <c r="C290" s="105">
        <v>12</v>
      </c>
      <c r="D290" s="105" t="s">
        <v>568</v>
      </c>
      <c r="E290" s="105"/>
      <c r="F290" s="101">
        <f t="shared" si="77"/>
        <v>400</v>
      </c>
      <c r="G290" s="229">
        <f t="shared" ref="G290:G292" si="78">G291</f>
        <v>0</v>
      </c>
      <c r="H290" s="221">
        <f t="shared" si="73"/>
        <v>0</v>
      </c>
    </row>
    <row r="291" spans="1:8" ht="18.75" customHeight="1" x14ac:dyDescent="0.2">
      <c r="A291" s="104" t="s">
        <v>456</v>
      </c>
      <c r="B291" s="105" t="s">
        <v>73</v>
      </c>
      <c r="C291" s="105">
        <v>12</v>
      </c>
      <c r="D291" s="105" t="s">
        <v>568</v>
      </c>
      <c r="E291" s="105">
        <v>200</v>
      </c>
      <c r="F291" s="101">
        <f t="shared" si="77"/>
        <v>400</v>
      </c>
      <c r="G291" s="229">
        <f t="shared" si="78"/>
        <v>0</v>
      </c>
      <c r="H291" s="221">
        <f t="shared" si="73"/>
        <v>0</v>
      </c>
    </row>
    <row r="292" spans="1:8" ht="21.75" customHeight="1" x14ac:dyDescent="0.2">
      <c r="A292" s="104" t="s">
        <v>457</v>
      </c>
      <c r="B292" s="105" t="s">
        <v>73</v>
      </c>
      <c r="C292" s="105">
        <v>12</v>
      </c>
      <c r="D292" s="105" t="s">
        <v>568</v>
      </c>
      <c r="E292" s="105">
        <v>240</v>
      </c>
      <c r="F292" s="101">
        <f t="shared" si="77"/>
        <v>400</v>
      </c>
      <c r="G292" s="229">
        <f t="shared" si="78"/>
        <v>0</v>
      </c>
      <c r="H292" s="221">
        <f t="shared" si="73"/>
        <v>0</v>
      </c>
    </row>
    <row r="293" spans="1:8" ht="24.6" customHeight="1" x14ac:dyDescent="0.2">
      <c r="A293" s="104" t="s">
        <v>458</v>
      </c>
      <c r="B293" s="105" t="s">
        <v>73</v>
      </c>
      <c r="C293" s="105">
        <v>12</v>
      </c>
      <c r="D293" s="105" t="s">
        <v>568</v>
      </c>
      <c r="E293" s="105">
        <v>244</v>
      </c>
      <c r="F293" s="101">
        <v>400</v>
      </c>
      <c r="G293" s="229"/>
      <c r="H293" s="221">
        <f t="shared" si="73"/>
        <v>0</v>
      </c>
    </row>
    <row r="294" spans="1:8" x14ac:dyDescent="0.2">
      <c r="A294" s="98" t="s">
        <v>209</v>
      </c>
      <c r="B294" s="100" t="s">
        <v>60</v>
      </c>
      <c r="C294" s="100" t="s">
        <v>42</v>
      </c>
      <c r="D294" s="100" t="s">
        <v>43</v>
      </c>
      <c r="E294" s="100" t="s">
        <v>44</v>
      </c>
      <c r="F294" s="99">
        <f>F295++F299+F305</f>
        <v>15028.1</v>
      </c>
      <c r="G294" s="99">
        <f>G295++G299+G305</f>
        <v>11556.099999999999</v>
      </c>
      <c r="H294" s="228">
        <f t="shared" si="73"/>
        <v>76.896613677044996</v>
      </c>
    </row>
    <row r="295" spans="1:8" ht="45" x14ac:dyDescent="0.2">
      <c r="A295" s="104" t="s">
        <v>356</v>
      </c>
      <c r="B295" s="105" t="s">
        <v>60</v>
      </c>
      <c r="C295" s="105"/>
      <c r="D295" s="150"/>
      <c r="E295" s="105"/>
      <c r="F295" s="101">
        <f>F296</f>
        <v>23.6</v>
      </c>
      <c r="G295" s="101">
        <f>G296</f>
        <v>0</v>
      </c>
      <c r="H295" s="221">
        <f t="shared" si="73"/>
        <v>0</v>
      </c>
    </row>
    <row r="296" spans="1:8" ht="33.75" customHeight="1" x14ac:dyDescent="0.2">
      <c r="A296" s="104" t="s">
        <v>356</v>
      </c>
      <c r="B296" s="105" t="s">
        <v>60</v>
      </c>
      <c r="C296" s="105" t="s">
        <v>97</v>
      </c>
      <c r="D296" s="150" t="s">
        <v>339</v>
      </c>
      <c r="E296" s="105"/>
      <c r="F296" s="101">
        <f t="shared" ref="F296:F297" si="79">F297</f>
        <v>23.6</v>
      </c>
      <c r="G296" s="229">
        <f>G297</f>
        <v>0</v>
      </c>
      <c r="H296" s="221">
        <f t="shared" si="73"/>
        <v>0</v>
      </c>
    </row>
    <row r="297" spans="1:8" ht="56.25" x14ac:dyDescent="0.2">
      <c r="A297" s="104" t="s">
        <v>99</v>
      </c>
      <c r="B297" s="105" t="s">
        <v>60</v>
      </c>
      <c r="C297" s="105" t="s">
        <v>97</v>
      </c>
      <c r="D297" s="150" t="s">
        <v>339</v>
      </c>
      <c r="E297" s="105">
        <v>100</v>
      </c>
      <c r="F297" s="101">
        <f t="shared" si="79"/>
        <v>23.6</v>
      </c>
      <c r="G297" s="229">
        <f t="shared" ref="G297" si="80">G298</f>
        <v>0</v>
      </c>
      <c r="H297" s="221">
        <f t="shared" si="73"/>
        <v>0</v>
      </c>
    </row>
    <row r="298" spans="1:8" x14ac:dyDescent="0.2">
      <c r="A298" s="104" t="s">
        <v>316</v>
      </c>
      <c r="B298" s="105" t="s">
        <v>60</v>
      </c>
      <c r="C298" s="105" t="s">
        <v>97</v>
      </c>
      <c r="D298" s="150" t="s">
        <v>339</v>
      </c>
      <c r="E298" s="105">
        <v>110</v>
      </c>
      <c r="F298" s="101">
        <v>23.6</v>
      </c>
      <c r="G298" s="229"/>
      <c r="H298" s="221">
        <f t="shared" si="73"/>
        <v>0</v>
      </c>
    </row>
    <row r="299" spans="1:8" ht="22.5" customHeight="1" x14ac:dyDescent="0.2">
      <c r="A299" s="98" t="s">
        <v>61</v>
      </c>
      <c r="B299" s="100" t="s">
        <v>60</v>
      </c>
      <c r="C299" s="100" t="s">
        <v>62</v>
      </c>
      <c r="D299" s="100" t="s">
        <v>43</v>
      </c>
      <c r="E299" s="100" t="s">
        <v>44</v>
      </c>
      <c r="F299" s="99">
        <f t="shared" ref="F299:G303" si="81">F300</f>
        <v>50</v>
      </c>
      <c r="G299" s="99">
        <f t="shared" si="81"/>
        <v>0</v>
      </c>
      <c r="H299" s="228">
        <f t="shared" si="73"/>
        <v>0</v>
      </c>
    </row>
    <row r="300" spans="1:8" ht="18.75" customHeight="1" x14ac:dyDescent="0.2">
      <c r="A300" s="104" t="s">
        <v>212</v>
      </c>
      <c r="B300" s="105" t="s">
        <v>60</v>
      </c>
      <c r="C300" s="105" t="s">
        <v>62</v>
      </c>
      <c r="D300" s="105" t="s">
        <v>397</v>
      </c>
      <c r="E300" s="105" t="s">
        <v>44</v>
      </c>
      <c r="F300" s="101">
        <f t="shared" si="81"/>
        <v>50</v>
      </c>
      <c r="G300" s="101">
        <f t="shared" si="81"/>
        <v>0</v>
      </c>
      <c r="H300" s="221">
        <f t="shared" si="73"/>
        <v>0</v>
      </c>
    </row>
    <row r="301" spans="1:8" ht="15" customHeight="1" x14ac:dyDescent="0.2">
      <c r="A301" s="104" t="s">
        <v>213</v>
      </c>
      <c r="B301" s="105" t="s">
        <v>60</v>
      </c>
      <c r="C301" s="105" t="s">
        <v>62</v>
      </c>
      <c r="D301" s="105" t="s">
        <v>397</v>
      </c>
      <c r="E301" s="105" t="s">
        <v>44</v>
      </c>
      <c r="F301" s="101">
        <f t="shared" si="81"/>
        <v>50</v>
      </c>
      <c r="G301" s="101">
        <f t="shared" si="81"/>
        <v>0</v>
      </c>
      <c r="H301" s="221">
        <f t="shared" si="73"/>
        <v>0</v>
      </c>
    </row>
    <row r="302" spans="1:8" ht="15" customHeight="1" x14ac:dyDescent="0.2">
      <c r="A302" s="104" t="s">
        <v>456</v>
      </c>
      <c r="B302" s="105" t="s">
        <v>60</v>
      </c>
      <c r="C302" s="105" t="s">
        <v>62</v>
      </c>
      <c r="D302" s="105" t="s">
        <v>397</v>
      </c>
      <c r="E302" s="105" t="s">
        <v>134</v>
      </c>
      <c r="F302" s="101">
        <f t="shared" si="81"/>
        <v>50</v>
      </c>
      <c r="G302" s="101">
        <f t="shared" si="81"/>
        <v>0</v>
      </c>
      <c r="H302" s="221">
        <f t="shared" si="73"/>
        <v>0</v>
      </c>
    </row>
    <row r="303" spans="1:8" ht="25.15" customHeight="1" x14ac:dyDescent="0.2">
      <c r="A303" s="104" t="s">
        <v>457</v>
      </c>
      <c r="B303" s="105" t="s">
        <v>60</v>
      </c>
      <c r="C303" s="105" t="s">
        <v>62</v>
      </c>
      <c r="D303" s="105" t="s">
        <v>397</v>
      </c>
      <c r="E303" s="105" t="s">
        <v>135</v>
      </c>
      <c r="F303" s="101">
        <f t="shared" si="81"/>
        <v>50</v>
      </c>
      <c r="G303" s="101">
        <f t="shared" si="81"/>
        <v>0</v>
      </c>
      <c r="H303" s="221">
        <f t="shared" si="73"/>
        <v>0</v>
      </c>
    </row>
    <row r="304" spans="1:8" ht="22.5" customHeight="1" x14ac:dyDescent="0.2">
      <c r="A304" s="104" t="s">
        <v>458</v>
      </c>
      <c r="B304" s="105" t="s">
        <v>60</v>
      </c>
      <c r="C304" s="105" t="s">
        <v>62</v>
      </c>
      <c r="D304" s="105" t="s">
        <v>397</v>
      </c>
      <c r="E304" s="105" t="s">
        <v>27</v>
      </c>
      <c r="F304" s="101">
        <v>50</v>
      </c>
      <c r="G304" s="229"/>
      <c r="H304" s="221">
        <f t="shared" si="73"/>
        <v>0</v>
      </c>
    </row>
    <row r="305" spans="1:8" ht="18" customHeight="1" x14ac:dyDescent="0.2">
      <c r="A305" s="98" t="s">
        <v>110</v>
      </c>
      <c r="B305" s="100" t="s">
        <v>60</v>
      </c>
      <c r="C305" s="100" t="s">
        <v>97</v>
      </c>
      <c r="D305" s="100" t="s">
        <v>43</v>
      </c>
      <c r="E305" s="100" t="s">
        <v>44</v>
      </c>
      <c r="F305" s="99">
        <f t="shared" ref="F305:G305" si="82">F306+F315+F319+F323+F309</f>
        <v>14954.5</v>
      </c>
      <c r="G305" s="99">
        <f t="shared" si="82"/>
        <v>11556.099999999999</v>
      </c>
      <c r="H305" s="228">
        <f t="shared" si="73"/>
        <v>77.275067705372962</v>
      </c>
    </row>
    <row r="306" spans="1:8" ht="16.149999999999999" customHeight="1" x14ac:dyDescent="0.2">
      <c r="A306" s="104" t="s">
        <v>329</v>
      </c>
      <c r="B306" s="105" t="s">
        <v>60</v>
      </c>
      <c r="C306" s="105" t="s">
        <v>97</v>
      </c>
      <c r="D306" s="105" t="s">
        <v>398</v>
      </c>
      <c r="E306" s="105" t="s">
        <v>44</v>
      </c>
      <c r="F306" s="101">
        <f t="shared" ref="F306:G307" si="83">F307</f>
        <v>1085.7</v>
      </c>
      <c r="G306" s="101">
        <f t="shared" si="83"/>
        <v>959.9</v>
      </c>
      <c r="H306" s="221">
        <f t="shared" si="73"/>
        <v>88.413005434282013</v>
      </c>
    </row>
    <row r="307" spans="1:8" ht="33.75" customHeight="1" x14ac:dyDescent="0.2">
      <c r="A307" s="104" t="s">
        <v>99</v>
      </c>
      <c r="B307" s="105" t="s">
        <v>60</v>
      </c>
      <c r="C307" s="105" t="s">
        <v>97</v>
      </c>
      <c r="D307" s="105" t="s">
        <v>399</v>
      </c>
      <c r="E307" s="105" t="s">
        <v>139</v>
      </c>
      <c r="F307" s="101">
        <f t="shared" si="83"/>
        <v>1085.7</v>
      </c>
      <c r="G307" s="101">
        <f t="shared" si="83"/>
        <v>959.9</v>
      </c>
      <c r="H307" s="221">
        <f t="shared" si="73"/>
        <v>88.413005434282013</v>
      </c>
    </row>
    <row r="308" spans="1:8" ht="28.5" customHeight="1" x14ac:dyDescent="0.2">
      <c r="A308" s="104" t="s">
        <v>140</v>
      </c>
      <c r="B308" s="105" t="s">
        <v>60</v>
      </c>
      <c r="C308" s="105" t="s">
        <v>97</v>
      </c>
      <c r="D308" s="105" t="s">
        <v>399</v>
      </c>
      <c r="E308" s="105" t="s">
        <v>141</v>
      </c>
      <c r="F308" s="101">
        <v>1085.7</v>
      </c>
      <c r="G308" s="221">
        <v>959.9</v>
      </c>
      <c r="H308" s="221">
        <f t="shared" si="73"/>
        <v>88.413005434282013</v>
      </c>
    </row>
    <row r="309" spans="1:8" ht="25.5" customHeight="1" x14ac:dyDescent="0.2">
      <c r="A309" s="104" t="s">
        <v>317</v>
      </c>
      <c r="B309" s="105" t="s">
        <v>60</v>
      </c>
      <c r="C309" s="105" t="s">
        <v>97</v>
      </c>
      <c r="D309" s="105" t="s">
        <v>335</v>
      </c>
      <c r="E309" s="105"/>
      <c r="F309" s="101">
        <f>F310+F312</f>
        <v>433.20000000000005</v>
      </c>
      <c r="G309" s="101">
        <f>G310+G312</f>
        <v>305.3</v>
      </c>
      <c r="H309" s="221">
        <f t="shared" si="73"/>
        <v>70.475530932594637</v>
      </c>
    </row>
    <row r="310" spans="1:8" ht="22.5" customHeight="1" x14ac:dyDescent="0.2">
      <c r="A310" s="104" t="s">
        <v>99</v>
      </c>
      <c r="B310" s="105" t="s">
        <v>60</v>
      </c>
      <c r="C310" s="105" t="s">
        <v>97</v>
      </c>
      <c r="D310" s="105" t="s">
        <v>335</v>
      </c>
      <c r="E310" s="105">
        <v>100</v>
      </c>
      <c r="F310" s="101">
        <f>F311</f>
        <v>352.1</v>
      </c>
      <c r="G310" s="101">
        <f>G311</f>
        <v>305.3</v>
      </c>
      <c r="H310" s="221">
        <f t="shared" si="73"/>
        <v>86.708321499573984</v>
      </c>
    </row>
    <row r="311" spans="1:8" ht="16.5" customHeight="1" x14ac:dyDescent="0.2">
      <c r="A311" s="104" t="s">
        <v>316</v>
      </c>
      <c r="B311" s="105" t="s">
        <v>60</v>
      </c>
      <c r="C311" s="105" t="s">
        <v>97</v>
      </c>
      <c r="D311" s="105" t="s">
        <v>335</v>
      </c>
      <c r="E311" s="105">
        <v>110</v>
      </c>
      <c r="F311" s="101">
        <v>352.1</v>
      </c>
      <c r="G311" s="221">
        <v>305.3</v>
      </c>
      <c r="H311" s="221">
        <f t="shared" si="73"/>
        <v>86.708321499573984</v>
      </c>
    </row>
    <row r="312" spans="1:8" ht="17.25" customHeight="1" x14ac:dyDescent="0.2">
      <c r="A312" s="104" t="s">
        <v>456</v>
      </c>
      <c r="B312" s="105" t="s">
        <v>60</v>
      </c>
      <c r="C312" s="105" t="s">
        <v>97</v>
      </c>
      <c r="D312" s="105" t="s">
        <v>335</v>
      </c>
      <c r="E312" s="105">
        <v>200</v>
      </c>
      <c r="F312" s="101">
        <f t="shared" ref="F312:F313" si="84">F313</f>
        <v>81.099999999999994</v>
      </c>
      <c r="G312" s="221">
        <f>G313</f>
        <v>0</v>
      </c>
      <c r="H312" s="221">
        <f t="shared" si="73"/>
        <v>0</v>
      </c>
    </row>
    <row r="313" spans="1:8" ht="21.75" customHeight="1" x14ac:dyDescent="0.2">
      <c r="A313" s="104" t="s">
        <v>457</v>
      </c>
      <c r="B313" s="105" t="s">
        <v>60</v>
      </c>
      <c r="C313" s="105" t="s">
        <v>97</v>
      </c>
      <c r="D313" s="105" t="s">
        <v>335</v>
      </c>
      <c r="E313" s="105">
        <v>240</v>
      </c>
      <c r="F313" s="101">
        <f t="shared" si="84"/>
        <v>81.099999999999994</v>
      </c>
      <c r="G313" s="221">
        <f>G314</f>
        <v>0</v>
      </c>
      <c r="H313" s="221">
        <f t="shared" si="73"/>
        <v>0</v>
      </c>
    </row>
    <row r="314" spans="1:8" ht="26.25" customHeight="1" x14ac:dyDescent="0.2">
      <c r="A314" s="104" t="s">
        <v>458</v>
      </c>
      <c r="B314" s="105" t="s">
        <v>60</v>
      </c>
      <c r="C314" s="105" t="s">
        <v>97</v>
      </c>
      <c r="D314" s="105" t="s">
        <v>335</v>
      </c>
      <c r="E314" s="105">
        <v>244</v>
      </c>
      <c r="F314" s="101">
        <v>81.099999999999994</v>
      </c>
      <c r="G314" s="221"/>
      <c r="H314" s="221">
        <f t="shared" si="73"/>
        <v>0</v>
      </c>
    </row>
    <row r="315" spans="1:8" ht="15" customHeight="1" x14ac:dyDescent="0.2">
      <c r="A315" s="104" t="s">
        <v>318</v>
      </c>
      <c r="B315" s="105" t="s">
        <v>60</v>
      </c>
      <c r="C315" s="105" t="s">
        <v>97</v>
      </c>
      <c r="D315" s="105" t="s">
        <v>400</v>
      </c>
      <c r="E315" s="105" t="s">
        <v>44</v>
      </c>
      <c r="F315" s="101">
        <f t="shared" ref="F315:G317" si="85">F316</f>
        <v>60</v>
      </c>
      <c r="G315" s="101">
        <f t="shared" si="85"/>
        <v>0</v>
      </c>
      <c r="H315" s="221">
        <f t="shared" si="73"/>
        <v>0</v>
      </c>
    </row>
    <row r="316" spans="1:8" ht="15.6" customHeight="1" x14ac:dyDescent="0.2">
      <c r="A316" s="104" t="s">
        <v>456</v>
      </c>
      <c r="B316" s="105" t="s">
        <v>60</v>
      </c>
      <c r="C316" s="105" t="s">
        <v>97</v>
      </c>
      <c r="D316" s="105" t="s">
        <v>400</v>
      </c>
      <c r="E316" s="105" t="s">
        <v>134</v>
      </c>
      <c r="F316" s="101">
        <f t="shared" si="85"/>
        <v>60</v>
      </c>
      <c r="G316" s="101">
        <f t="shared" si="85"/>
        <v>0</v>
      </c>
      <c r="H316" s="221">
        <f t="shared" si="73"/>
        <v>0</v>
      </c>
    </row>
    <row r="317" spans="1:8" ht="23.25" customHeight="1" x14ac:dyDescent="0.2">
      <c r="A317" s="104" t="s">
        <v>457</v>
      </c>
      <c r="B317" s="105" t="s">
        <v>60</v>
      </c>
      <c r="C317" s="105" t="s">
        <v>97</v>
      </c>
      <c r="D317" s="105" t="s">
        <v>400</v>
      </c>
      <c r="E317" s="105" t="s">
        <v>135</v>
      </c>
      <c r="F317" s="101">
        <f t="shared" si="85"/>
        <v>60</v>
      </c>
      <c r="G317" s="101">
        <f t="shared" si="85"/>
        <v>0</v>
      </c>
      <c r="H317" s="221">
        <f t="shared" si="73"/>
        <v>0</v>
      </c>
    </row>
    <row r="318" spans="1:8" ht="21.75" customHeight="1" x14ac:dyDescent="0.2">
      <c r="A318" s="104" t="s">
        <v>458</v>
      </c>
      <c r="B318" s="105" t="s">
        <v>60</v>
      </c>
      <c r="C318" s="105" t="s">
        <v>97</v>
      </c>
      <c r="D318" s="105" t="s">
        <v>400</v>
      </c>
      <c r="E318" s="105" t="s">
        <v>27</v>
      </c>
      <c r="F318" s="101">
        <v>60</v>
      </c>
      <c r="G318" s="221"/>
      <c r="H318" s="221">
        <f t="shared" si="73"/>
        <v>0</v>
      </c>
    </row>
    <row r="319" spans="1:8" ht="24.75" customHeight="1" x14ac:dyDescent="0.2">
      <c r="A319" s="104" t="s">
        <v>319</v>
      </c>
      <c r="B319" s="105" t="s">
        <v>60</v>
      </c>
      <c r="C319" s="105" t="s">
        <v>97</v>
      </c>
      <c r="D319" s="105" t="s">
        <v>401</v>
      </c>
      <c r="E319" s="105" t="s">
        <v>44</v>
      </c>
      <c r="F319" s="101">
        <f t="shared" ref="F319:F321" si="86">F320</f>
        <v>40</v>
      </c>
      <c r="G319" s="221"/>
      <c r="H319" s="221">
        <f t="shared" ref="H319:H385" si="87">G319/F319%</f>
        <v>0</v>
      </c>
    </row>
    <row r="320" spans="1:8" ht="17.25" customHeight="1" x14ac:dyDescent="0.2">
      <c r="A320" s="104" t="s">
        <v>456</v>
      </c>
      <c r="B320" s="105" t="s">
        <v>60</v>
      </c>
      <c r="C320" s="105" t="s">
        <v>97</v>
      </c>
      <c r="D320" s="105" t="s">
        <v>401</v>
      </c>
      <c r="E320" s="105" t="s">
        <v>134</v>
      </c>
      <c r="F320" s="101">
        <f t="shared" si="86"/>
        <v>40</v>
      </c>
      <c r="G320" s="221">
        <f>G321</f>
        <v>0</v>
      </c>
      <c r="H320" s="221">
        <f t="shared" si="87"/>
        <v>0</v>
      </c>
    </row>
    <row r="321" spans="1:8" ht="23.25" customHeight="1" x14ac:dyDescent="0.2">
      <c r="A321" s="104" t="s">
        <v>457</v>
      </c>
      <c r="B321" s="105" t="s">
        <v>60</v>
      </c>
      <c r="C321" s="105" t="s">
        <v>97</v>
      </c>
      <c r="D321" s="105" t="s">
        <v>401</v>
      </c>
      <c r="E321" s="105" t="s">
        <v>135</v>
      </c>
      <c r="F321" s="101">
        <f t="shared" si="86"/>
        <v>40</v>
      </c>
      <c r="G321" s="229">
        <f t="shared" ref="G321" si="88">G322</f>
        <v>0</v>
      </c>
      <c r="H321" s="221">
        <f t="shared" si="87"/>
        <v>0</v>
      </c>
    </row>
    <row r="322" spans="1:8" ht="21" customHeight="1" x14ac:dyDescent="0.2">
      <c r="A322" s="104" t="s">
        <v>458</v>
      </c>
      <c r="B322" s="105" t="s">
        <v>60</v>
      </c>
      <c r="C322" s="105" t="s">
        <v>97</v>
      </c>
      <c r="D322" s="105" t="s">
        <v>401</v>
      </c>
      <c r="E322" s="105" t="s">
        <v>27</v>
      </c>
      <c r="F322" s="101">
        <v>40</v>
      </c>
      <c r="G322" s="229"/>
      <c r="H322" s="221">
        <f t="shared" si="87"/>
        <v>0</v>
      </c>
    </row>
    <row r="323" spans="1:8" ht="45" x14ac:dyDescent="0.2">
      <c r="A323" s="104" t="s">
        <v>129</v>
      </c>
      <c r="B323" s="105" t="s">
        <v>60</v>
      </c>
      <c r="C323" s="105" t="s">
        <v>97</v>
      </c>
      <c r="D323" s="105" t="s">
        <v>402</v>
      </c>
      <c r="E323" s="105" t="s">
        <v>44</v>
      </c>
      <c r="F323" s="101">
        <f t="shared" ref="F323" si="89">F324+F326+F330</f>
        <v>13335.599999999999</v>
      </c>
      <c r="G323" s="229">
        <f>G324+G326+G330</f>
        <v>10290.9</v>
      </c>
      <c r="H323" s="221">
        <f t="shared" si="87"/>
        <v>77.168631332673442</v>
      </c>
    </row>
    <row r="324" spans="1:8" ht="43.9" customHeight="1" x14ac:dyDescent="0.2">
      <c r="A324" s="104" t="s">
        <v>99</v>
      </c>
      <c r="B324" s="105" t="s">
        <v>60</v>
      </c>
      <c r="C324" s="105" t="s">
        <v>97</v>
      </c>
      <c r="D324" s="105" t="s">
        <v>402</v>
      </c>
      <c r="E324" s="105">
        <v>100</v>
      </c>
      <c r="F324" s="101">
        <f>F325</f>
        <v>12435.3</v>
      </c>
      <c r="G324" s="229">
        <f>G325</f>
        <v>9716.7999999999993</v>
      </c>
      <c r="H324" s="221">
        <f t="shared" si="87"/>
        <v>78.138846670365808</v>
      </c>
    </row>
    <row r="325" spans="1:8" ht="18.75" customHeight="1" x14ac:dyDescent="0.2">
      <c r="A325" s="104" t="s">
        <v>316</v>
      </c>
      <c r="B325" s="105" t="s">
        <v>60</v>
      </c>
      <c r="C325" s="105" t="s">
        <v>97</v>
      </c>
      <c r="D325" s="105" t="s">
        <v>402</v>
      </c>
      <c r="E325" s="105">
        <v>110</v>
      </c>
      <c r="F325" s="101">
        <v>12435.3</v>
      </c>
      <c r="G325" s="229">
        <v>9716.7999999999993</v>
      </c>
      <c r="H325" s="221">
        <f t="shared" si="87"/>
        <v>78.138846670365808</v>
      </c>
    </row>
    <row r="326" spans="1:8" ht="22.5" x14ac:dyDescent="0.2">
      <c r="A326" s="104" t="s">
        <v>133</v>
      </c>
      <c r="B326" s="105" t="s">
        <v>60</v>
      </c>
      <c r="C326" s="105" t="s">
        <v>97</v>
      </c>
      <c r="D326" s="105" t="s">
        <v>402</v>
      </c>
      <c r="E326" s="105">
        <v>200</v>
      </c>
      <c r="F326" s="101">
        <f>F327</f>
        <v>796.3</v>
      </c>
      <c r="G326" s="229">
        <f>G327</f>
        <v>490.9</v>
      </c>
      <c r="H326" s="221">
        <f t="shared" si="87"/>
        <v>61.647620243626776</v>
      </c>
    </row>
    <row r="327" spans="1:8" ht="22.5" x14ac:dyDescent="0.2">
      <c r="A327" s="104" t="s">
        <v>185</v>
      </c>
      <c r="B327" s="105" t="s">
        <v>60</v>
      </c>
      <c r="C327" s="105" t="s">
        <v>97</v>
      </c>
      <c r="D327" s="105" t="s">
        <v>402</v>
      </c>
      <c r="E327" s="105">
        <v>240</v>
      </c>
      <c r="F327" s="101">
        <f>F328+F329</f>
        <v>796.3</v>
      </c>
      <c r="G327" s="229">
        <f>G328+G329</f>
        <v>490.9</v>
      </c>
      <c r="H327" s="221">
        <f t="shared" si="87"/>
        <v>61.647620243626776</v>
      </c>
    </row>
    <row r="328" spans="1:8" ht="24.6" customHeight="1" x14ac:dyDescent="0.2">
      <c r="A328" s="104" t="s">
        <v>186</v>
      </c>
      <c r="B328" s="105" t="s">
        <v>60</v>
      </c>
      <c r="C328" s="105" t="s">
        <v>97</v>
      </c>
      <c r="D328" s="105" t="s">
        <v>402</v>
      </c>
      <c r="E328" s="105">
        <v>242</v>
      </c>
      <c r="F328" s="101">
        <v>541.9</v>
      </c>
      <c r="G328" s="229">
        <v>322.5</v>
      </c>
      <c r="H328" s="221">
        <f t="shared" si="87"/>
        <v>59.512825244510061</v>
      </c>
    </row>
    <row r="329" spans="1:8" ht="24" customHeight="1" x14ac:dyDescent="0.2">
      <c r="A329" s="104" t="s">
        <v>187</v>
      </c>
      <c r="B329" s="105" t="s">
        <v>60</v>
      </c>
      <c r="C329" s="105" t="s">
        <v>97</v>
      </c>
      <c r="D329" s="105" t="s">
        <v>402</v>
      </c>
      <c r="E329" s="105">
        <v>244</v>
      </c>
      <c r="F329" s="101">
        <v>254.4</v>
      </c>
      <c r="G329" s="229">
        <v>168.4</v>
      </c>
      <c r="H329" s="221">
        <f t="shared" si="87"/>
        <v>66.19496855345912</v>
      </c>
    </row>
    <row r="330" spans="1:8" ht="14.25" customHeight="1" x14ac:dyDescent="0.2">
      <c r="A330" s="104" t="s">
        <v>142</v>
      </c>
      <c r="B330" s="105" t="s">
        <v>60</v>
      </c>
      <c r="C330" s="105" t="s">
        <v>97</v>
      </c>
      <c r="D330" s="105" t="s">
        <v>402</v>
      </c>
      <c r="E330" s="105">
        <v>800</v>
      </c>
      <c r="F330" s="101">
        <v>104</v>
      </c>
      <c r="G330" s="229">
        <f>G331</f>
        <v>83.2</v>
      </c>
      <c r="H330" s="221">
        <f t="shared" si="87"/>
        <v>80</v>
      </c>
    </row>
    <row r="331" spans="1:8" ht="33.75" x14ac:dyDescent="0.2">
      <c r="A331" s="104" t="s">
        <v>188</v>
      </c>
      <c r="B331" s="105" t="s">
        <v>60</v>
      </c>
      <c r="C331" s="105" t="s">
        <v>97</v>
      </c>
      <c r="D331" s="105" t="s">
        <v>402</v>
      </c>
      <c r="E331" s="105">
        <v>850</v>
      </c>
      <c r="F331" s="101">
        <v>104</v>
      </c>
      <c r="G331" s="229">
        <v>83.2</v>
      </c>
      <c r="H331" s="221">
        <f t="shared" si="87"/>
        <v>80</v>
      </c>
    </row>
    <row r="332" spans="1:8" ht="15.75" customHeight="1" x14ac:dyDescent="0.2">
      <c r="A332" s="98" t="s">
        <v>215</v>
      </c>
      <c r="B332" s="100" t="s">
        <v>78</v>
      </c>
      <c r="C332" s="100" t="s">
        <v>42</v>
      </c>
      <c r="D332" s="100" t="s">
        <v>43</v>
      </c>
      <c r="E332" s="100" t="s">
        <v>44</v>
      </c>
      <c r="F332" s="99">
        <f>F333+F338</f>
        <v>13121.3</v>
      </c>
      <c r="G332" s="99">
        <f>G333+G338</f>
        <v>9298.3000000000011</v>
      </c>
      <c r="H332" s="228">
        <f t="shared" si="87"/>
        <v>70.864167422435287</v>
      </c>
    </row>
    <row r="333" spans="1:8" x14ac:dyDescent="0.2">
      <c r="A333" s="98" t="s">
        <v>512</v>
      </c>
      <c r="B333" s="100" t="s">
        <v>78</v>
      </c>
      <c r="C333" s="100" t="s">
        <v>45</v>
      </c>
      <c r="D333" s="100"/>
      <c r="E333" s="100"/>
      <c r="F333" s="99">
        <f t="shared" ref="F333" si="90">F334</f>
        <v>228.7</v>
      </c>
      <c r="G333" s="228">
        <f t="shared" ref="G333:G335" si="91">G334</f>
        <v>228.7</v>
      </c>
      <c r="H333" s="228">
        <f t="shared" si="87"/>
        <v>100</v>
      </c>
    </row>
    <row r="334" spans="1:8" x14ac:dyDescent="0.2">
      <c r="A334" s="104" t="s">
        <v>521</v>
      </c>
      <c r="B334" s="105" t="s">
        <v>78</v>
      </c>
      <c r="C334" s="105" t="s">
        <v>45</v>
      </c>
      <c r="D334" s="105" t="s">
        <v>569</v>
      </c>
      <c r="E334" s="100"/>
      <c r="F334" s="101">
        <v>228.7</v>
      </c>
      <c r="G334" s="229">
        <f t="shared" si="91"/>
        <v>228.7</v>
      </c>
      <c r="H334" s="221">
        <f t="shared" si="87"/>
        <v>100</v>
      </c>
    </row>
    <row r="335" spans="1:8" ht="33.75" x14ac:dyDescent="0.2">
      <c r="A335" s="104" t="s">
        <v>211</v>
      </c>
      <c r="B335" s="105" t="s">
        <v>78</v>
      </c>
      <c r="C335" s="105" t="s">
        <v>45</v>
      </c>
      <c r="D335" s="105" t="s">
        <v>569</v>
      </c>
      <c r="E335" s="105">
        <v>600</v>
      </c>
      <c r="F335" s="101">
        <v>228.7</v>
      </c>
      <c r="G335" s="229">
        <f t="shared" si="91"/>
        <v>228.7</v>
      </c>
      <c r="H335" s="221">
        <f t="shared" si="87"/>
        <v>100</v>
      </c>
    </row>
    <row r="336" spans="1:8" x14ac:dyDescent="0.2">
      <c r="A336" s="104" t="s">
        <v>131</v>
      </c>
      <c r="B336" s="105" t="s">
        <v>78</v>
      </c>
      <c r="C336" s="105" t="s">
        <v>45</v>
      </c>
      <c r="D336" s="105" t="s">
        <v>569</v>
      </c>
      <c r="E336" s="105">
        <v>610</v>
      </c>
      <c r="F336" s="101">
        <v>228.7</v>
      </c>
      <c r="G336" s="229">
        <v>228.7</v>
      </c>
      <c r="H336" s="221">
        <f t="shared" si="87"/>
        <v>100</v>
      </c>
    </row>
    <row r="337" spans="1:8" x14ac:dyDescent="0.2">
      <c r="A337" s="104" t="s">
        <v>570</v>
      </c>
      <c r="B337" s="105" t="s">
        <v>78</v>
      </c>
      <c r="C337" s="105" t="s">
        <v>45</v>
      </c>
      <c r="D337" s="105" t="s">
        <v>569</v>
      </c>
      <c r="E337" s="105">
        <v>612</v>
      </c>
      <c r="F337" s="101">
        <v>228.7</v>
      </c>
      <c r="G337" s="221">
        <v>228.7</v>
      </c>
      <c r="H337" s="221">
        <f t="shared" si="87"/>
        <v>100</v>
      </c>
    </row>
    <row r="338" spans="1:8" ht="21" x14ac:dyDescent="0.2">
      <c r="A338" s="98" t="s">
        <v>100</v>
      </c>
      <c r="B338" s="100" t="s">
        <v>78</v>
      </c>
      <c r="C338" s="100" t="s">
        <v>73</v>
      </c>
      <c r="D338" s="100" t="s">
        <v>43</v>
      </c>
      <c r="E338" s="100" t="s">
        <v>44</v>
      </c>
      <c r="F338" s="99">
        <f>F342+F339+F351</f>
        <v>12892.599999999999</v>
      </c>
      <c r="G338" s="99">
        <f>G342+G339+G351</f>
        <v>9069.6</v>
      </c>
      <c r="H338" s="228">
        <f t="shared" si="87"/>
        <v>70.347331027100822</v>
      </c>
    </row>
    <row r="339" spans="1:8" ht="14.25" customHeight="1" x14ac:dyDescent="0.2">
      <c r="A339" s="104" t="s">
        <v>329</v>
      </c>
      <c r="B339" s="105" t="s">
        <v>78</v>
      </c>
      <c r="C339" s="105" t="s">
        <v>73</v>
      </c>
      <c r="D339" s="105" t="s">
        <v>403</v>
      </c>
      <c r="E339" s="105" t="s">
        <v>44</v>
      </c>
      <c r="F339" s="101">
        <f t="shared" ref="F339:F340" si="92">F340</f>
        <v>525.79999999999995</v>
      </c>
      <c r="G339" s="229">
        <f t="shared" ref="G339:G340" si="93">G340</f>
        <v>501.6</v>
      </c>
      <c r="H339" s="221">
        <f t="shared" si="87"/>
        <v>95.397489539748975</v>
      </c>
    </row>
    <row r="340" spans="1:8" ht="30.75" customHeight="1" x14ac:dyDescent="0.2">
      <c r="A340" s="104" t="s">
        <v>99</v>
      </c>
      <c r="B340" s="105" t="s">
        <v>78</v>
      </c>
      <c r="C340" s="105" t="s">
        <v>73</v>
      </c>
      <c r="D340" s="105" t="s">
        <v>403</v>
      </c>
      <c r="E340" s="105" t="s">
        <v>139</v>
      </c>
      <c r="F340" s="101">
        <f t="shared" si="92"/>
        <v>525.79999999999995</v>
      </c>
      <c r="G340" s="229">
        <f t="shared" si="93"/>
        <v>501.6</v>
      </c>
      <c r="H340" s="221">
        <f t="shared" si="87"/>
        <v>95.397489539748975</v>
      </c>
    </row>
    <row r="341" spans="1:8" ht="22.5" x14ac:dyDescent="0.2">
      <c r="A341" s="104" t="s">
        <v>140</v>
      </c>
      <c r="B341" s="105" t="s">
        <v>78</v>
      </c>
      <c r="C341" s="105" t="s">
        <v>73</v>
      </c>
      <c r="D341" s="105" t="s">
        <v>403</v>
      </c>
      <c r="E341" s="105" t="s">
        <v>141</v>
      </c>
      <c r="F341" s="101">
        <v>525.79999999999995</v>
      </c>
      <c r="G341" s="229">
        <v>501.6</v>
      </c>
      <c r="H341" s="221">
        <f t="shared" si="87"/>
        <v>95.397489539748975</v>
      </c>
    </row>
    <row r="342" spans="1:8" ht="30.75" customHeight="1" x14ac:dyDescent="0.2">
      <c r="A342" s="104" t="s">
        <v>129</v>
      </c>
      <c r="B342" s="105" t="s">
        <v>78</v>
      </c>
      <c r="C342" s="105" t="s">
        <v>73</v>
      </c>
      <c r="D342" s="105" t="s">
        <v>404</v>
      </c>
      <c r="E342" s="105"/>
      <c r="F342" s="101">
        <f t="shared" ref="F342" si="94">F343+F345+F349</f>
        <v>12166.8</v>
      </c>
      <c r="G342" s="101">
        <f>G343+G345+G349</f>
        <v>8404.2000000000007</v>
      </c>
      <c r="H342" s="221">
        <f t="shared" si="87"/>
        <v>69.074859453595039</v>
      </c>
    </row>
    <row r="343" spans="1:8" ht="56.25" x14ac:dyDescent="0.2">
      <c r="A343" s="104" t="s">
        <v>99</v>
      </c>
      <c r="B343" s="105" t="s">
        <v>78</v>
      </c>
      <c r="C343" s="105" t="s">
        <v>73</v>
      </c>
      <c r="D343" s="105" t="s">
        <v>404</v>
      </c>
      <c r="E343" s="105">
        <v>100</v>
      </c>
      <c r="F343" s="101">
        <f>F344</f>
        <v>12043.5</v>
      </c>
      <c r="G343" s="101">
        <f>G344</f>
        <v>8355.4</v>
      </c>
      <c r="H343" s="221">
        <f t="shared" si="87"/>
        <v>69.376842280068075</v>
      </c>
    </row>
    <row r="344" spans="1:8" x14ac:dyDescent="0.2">
      <c r="A344" s="104" t="s">
        <v>316</v>
      </c>
      <c r="B344" s="105" t="s">
        <v>78</v>
      </c>
      <c r="C344" s="105" t="s">
        <v>73</v>
      </c>
      <c r="D344" s="105" t="s">
        <v>404</v>
      </c>
      <c r="E344" s="105">
        <v>110</v>
      </c>
      <c r="F344" s="101">
        <v>12043.5</v>
      </c>
      <c r="G344" s="229">
        <v>8355.4</v>
      </c>
      <c r="H344" s="221">
        <f t="shared" si="87"/>
        <v>69.376842280068075</v>
      </c>
    </row>
    <row r="345" spans="1:8" ht="22.5" x14ac:dyDescent="0.2">
      <c r="A345" s="104" t="s">
        <v>133</v>
      </c>
      <c r="B345" s="105" t="s">
        <v>78</v>
      </c>
      <c r="C345" s="105" t="s">
        <v>73</v>
      </c>
      <c r="D345" s="105" t="s">
        <v>404</v>
      </c>
      <c r="E345" s="105">
        <v>200</v>
      </c>
      <c r="F345" s="101">
        <f>F346</f>
        <v>119</v>
      </c>
      <c r="G345" s="229">
        <f t="shared" ref="G345" si="95">G346</f>
        <v>44.6</v>
      </c>
      <c r="H345" s="221">
        <f t="shared" si="87"/>
        <v>37.478991596638657</v>
      </c>
    </row>
    <row r="346" spans="1:8" ht="27" customHeight="1" x14ac:dyDescent="0.2">
      <c r="A346" s="104" t="s">
        <v>185</v>
      </c>
      <c r="B346" s="105" t="s">
        <v>78</v>
      </c>
      <c r="C346" s="105" t="s">
        <v>73</v>
      </c>
      <c r="D346" s="105" t="s">
        <v>404</v>
      </c>
      <c r="E346" s="105">
        <v>240</v>
      </c>
      <c r="F346" s="101">
        <f>F347+F348</f>
        <v>119</v>
      </c>
      <c r="G346" s="229">
        <f>G347+G348</f>
        <v>44.6</v>
      </c>
      <c r="H346" s="221">
        <f t="shared" si="87"/>
        <v>37.478991596638657</v>
      </c>
    </row>
    <row r="347" spans="1:8" ht="24.6" customHeight="1" x14ac:dyDescent="0.2">
      <c r="A347" s="104" t="s">
        <v>186</v>
      </c>
      <c r="B347" s="105" t="s">
        <v>78</v>
      </c>
      <c r="C347" s="105" t="s">
        <v>73</v>
      </c>
      <c r="D347" s="105" t="s">
        <v>404</v>
      </c>
      <c r="E347" s="105">
        <v>242</v>
      </c>
      <c r="F347" s="101">
        <v>70</v>
      </c>
      <c r="G347" s="229">
        <v>30.6</v>
      </c>
      <c r="H347" s="221">
        <f t="shared" si="87"/>
        <v>43.714285714285722</v>
      </c>
    </row>
    <row r="348" spans="1:8" ht="22.5" x14ac:dyDescent="0.2">
      <c r="A348" s="104" t="s">
        <v>187</v>
      </c>
      <c r="B348" s="105" t="s">
        <v>78</v>
      </c>
      <c r="C348" s="105" t="s">
        <v>73</v>
      </c>
      <c r="D348" s="105" t="s">
        <v>404</v>
      </c>
      <c r="E348" s="105">
        <v>244</v>
      </c>
      <c r="F348" s="101">
        <v>49</v>
      </c>
      <c r="G348" s="229">
        <v>14</v>
      </c>
      <c r="H348" s="221">
        <f t="shared" si="87"/>
        <v>28.571428571428573</v>
      </c>
    </row>
    <row r="349" spans="1:8" x14ac:dyDescent="0.2">
      <c r="A349" s="104" t="s">
        <v>142</v>
      </c>
      <c r="B349" s="105" t="s">
        <v>78</v>
      </c>
      <c r="C349" s="105" t="s">
        <v>73</v>
      </c>
      <c r="D349" s="105" t="s">
        <v>404</v>
      </c>
      <c r="E349" s="105">
        <v>800</v>
      </c>
      <c r="F349" s="101">
        <f>F350</f>
        <v>4.3</v>
      </c>
      <c r="G349" s="229">
        <f t="shared" ref="G349" si="96">G350</f>
        <v>4.2</v>
      </c>
      <c r="H349" s="221">
        <f t="shared" si="87"/>
        <v>97.67441860465118</v>
      </c>
    </row>
    <row r="350" spans="1:8" ht="31.5" customHeight="1" x14ac:dyDescent="0.2">
      <c r="A350" s="104" t="s">
        <v>188</v>
      </c>
      <c r="B350" s="105" t="s">
        <v>78</v>
      </c>
      <c r="C350" s="105" t="s">
        <v>73</v>
      </c>
      <c r="D350" s="105" t="s">
        <v>404</v>
      </c>
      <c r="E350" s="105">
        <v>850</v>
      </c>
      <c r="F350" s="101">
        <v>4.3</v>
      </c>
      <c r="G350" s="229">
        <v>4.2</v>
      </c>
      <c r="H350" s="221">
        <f t="shared" si="87"/>
        <v>97.67441860465118</v>
      </c>
    </row>
    <row r="351" spans="1:8" x14ac:dyDescent="0.2">
      <c r="A351" s="104" t="s">
        <v>527</v>
      </c>
      <c r="B351" s="105" t="s">
        <v>78</v>
      </c>
      <c r="C351" s="105" t="s">
        <v>73</v>
      </c>
      <c r="D351" s="105" t="s">
        <v>372</v>
      </c>
      <c r="E351" s="100"/>
      <c r="F351" s="101">
        <v>200</v>
      </c>
      <c r="G351" s="229">
        <v>163.80000000000001</v>
      </c>
      <c r="H351" s="221">
        <f t="shared" si="87"/>
        <v>81.900000000000006</v>
      </c>
    </row>
    <row r="352" spans="1:8" ht="18.75" customHeight="1" x14ac:dyDescent="0.2">
      <c r="A352" s="104" t="s">
        <v>456</v>
      </c>
      <c r="B352" s="105" t="s">
        <v>78</v>
      </c>
      <c r="C352" s="105" t="s">
        <v>73</v>
      </c>
      <c r="D352" s="105" t="s">
        <v>372</v>
      </c>
      <c r="E352" s="105">
        <v>200</v>
      </c>
      <c r="F352" s="101">
        <v>200</v>
      </c>
      <c r="G352" s="229">
        <v>163.80000000000001</v>
      </c>
      <c r="H352" s="221">
        <f t="shared" si="87"/>
        <v>81.900000000000006</v>
      </c>
    </row>
    <row r="353" spans="1:8" ht="22.5" x14ac:dyDescent="0.2">
      <c r="A353" s="104" t="s">
        <v>457</v>
      </c>
      <c r="B353" s="105" t="s">
        <v>78</v>
      </c>
      <c r="C353" s="105" t="s">
        <v>73</v>
      </c>
      <c r="D353" s="105" t="s">
        <v>372</v>
      </c>
      <c r="E353" s="105">
        <v>240</v>
      </c>
      <c r="F353" s="101">
        <v>200</v>
      </c>
      <c r="G353" s="229">
        <v>163.80000000000001</v>
      </c>
      <c r="H353" s="221">
        <f t="shared" si="87"/>
        <v>81.900000000000006</v>
      </c>
    </row>
    <row r="354" spans="1:8" ht="24" customHeight="1" x14ac:dyDescent="0.2">
      <c r="A354" s="104" t="s">
        <v>458</v>
      </c>
      <c r="B354" s="105" t="s">
        <v>78</v>
      </c>
      <c r="C354" s="105" t="s">
        <v>73</v>
      </c>
      <c r="D354" s="105" t="s">
        <v>372</v>
      </c>
      <c r="E354" s="105">
        <v>244</v>
      </c>
      <c r="F354" s="101">
        <v>200</v>
      </c>
      <c r="G354" s="229">
        <v>163.80000000000001</v>
      </c>
      <c r="H354" s="221">
        <f t="shared" si="87"/>
        <v>81.900000000000006</v>
      </c>
    </row>
    <row r="355" spans="1:8" x14ac:dyDescent="0.2">
      <c r="A355" s="98" t="s">
        <v>216</v>
      </c>
      <c r="B355" s="100" t="s">
        <v>74</v>
      </c>
      <c r="C355" s="100" t="s">
        <v>42</v>
      </c>
      <c r="D355" s="100" t="s">
        <v>43</v>
      </c>
      <c r="E355" s="100" t="s">
        <v>44</v>
      </c>
      <c r="F355" s="99">
        <f>F356+F381+F392</f>
        <v>52146.400000000001</v>
      </c>
      <c r="G355" s="99">
        <f>G356+G381+G392</f>
        <v>37269.599999999999</v>
      </c>
      <c r="H355" s="228">
        <f t="shared" si="87"/>
        <v>71.471089087645538</v>
      </c>
    </row>
    <row r="356" spans="1:8" x14ac:dyDescent="0.2">
      <c r="A356" s="98" t="s">
        <v>108</v>
      </c>
      <c r="B356" s="100" t="s">
        <v>74</v>
      </c>
      <c r="C356" s="100" t="s">
        <v>47</v>
      </c>
      <c r="D356" s="100" t="s">
        <v>43</v>
      </c>
      <c r="E356" s="100" t="s">
        <v>44</v>
      </c>
      <c r="F356" s="99">
        <f>F357+F361+F365+F369+F373+F377</f>
        <v>43761.5</v>
      </c>
      <c r="G356" s="99">
        <f>G357+G361+G365+G369+G373+G377</f>
        <v>31962.5</v>
      </c>
      <c r="H356" s="228">
        <f t="shared" si="87"/>
        <v>73.037944311780905</v>
      </c>
    </row>
    <row r="357" spans="1:8" ht="22.5" x14ac:dyDescent="0.2">
      <c r="A357" s="104" t="s">
        <v>218</v>
      </c>
      <c r="B357" s="105" t="s">
        <v>74</v>
      </c>
      <c r="C357" s="105" t="s">
        <v>47</v>
      </c>
      <c r="D357" s="105" t="s">
        <v>340</v>
      </c>
      <c r="E357" s="105"/>
      <c r="F357" s="101">
        <f>F358</f>
        <v>114.3</v>
      </c>
      <c r="G357" s="229">
        <f>G358</f>
        <v>61.3</v>
      </c>
      <c r="H357" s="221">
        <f t="shared" si="87"/>
        <v>53.630796150481189</v>
      </c>
    </row>
    <row r="358" spans="1:8" x14ac:dyDescent="0.2">
      <c r="A358" s="104" t="s">
        <v>136</v>
      </c>
      <c r="B358" s="105" t="s">
        <v>74</v>
      </c>
      <c r="C358" s="105" t="s">
        <v>47</v>
      </c>
      <c r="D358" s="105" t="s">
        <v>340</v>
      </c>
      <c r="E358" s="105">
        <v>300</v>
      </c>
      <c r="F358" s="101">
        <f>F359</f>
        <v>114.3</v>
      </c>
      <c r="G358" s="229">
        <f>G359</f>
        <v>61.3</v>
      </c>
      <c r="H358" s="221">
        <f t="shared" si="87"/>
        <v>53.630796150481189</v>
      </c>
    </row>
    <row r="359" spans="1:8" ht="18" customHeight="1" x14ac:dyDescent="0.2">
      <c r="A359" s="104" t="s">
        <v>138</v>
      </c>
      <c r="B359" s="105" t="s">
        <v>74</v>
      </c>
      <c r="C359" s="105" t="s">
        <v>47</v>
      </c>
      <c r="D359" s="105" t="s">
        <v>340</v>
      </c>
      <c r="E359" s="105">
        <v>310</v>
      </c>
      <c r="F359" s="101">
        <f>F360</f>
        <v>114.3</v>
      </c>
      <c r="G359" s="229">
        <f t="shared" ref="G359" si="97">G360</f>
        <v>61.3</v>
      </c>
      <c r="H359" s="221">
        <f t="shared" si="87"/>
        <v>53.630796150481189</v>
      </c>
    </row>
    <row r="360" spans="1:8" ht="22.5" x14ac:dyDescent="0.2">
      <c r="A360" s="104" t="s">
        <v>241</v>
      </c>
      <c r="B360" s="105" t="s">
        <v>74</v>
      </c>
      <c r="C360" s="105" t="s">
        <v>47</v>
      </c>
      <c r="D360" s="151" t="s">
        <v>340</v>
      </c>
      <c r="E360" s="105">
        <v>313</v>
      </c>
      <c r="F360" s="101">
        <v>114.3</v>
      </c>
      <c r="G360" s="229">
        <v>61.3</v>
      </c>
      <c r="H360" s="221">
        <f t="shared" si="87"/>
        <v>53.630796150481189</v>
      </c>
    </row>
    <row r="361" spans="1:8" ht="24" customHeight="1" x14ac:dyDescent="0.2">
      <c r="A361" s="104" t="s">
        <v>125</v>
      </c>
      <c r="B361" s="105" t="s">
        <v>74</v>
      </c>
      <c r="C361" s="105" t="s">
        <v>47</v>
      </c>
      <c r="D361" s="105" t="s">
        <v>341</v>
      </c>
      <c r="E361" s="105" t="s">
        <v>44</v>
      </c>
      <c r="F361" s="101">
        <f>F362</f>
        <v>2868.3</v>
      </c>
      <c r="G361" s="229">
        <f>G362</f>
        <v>2868.3</v>
      </c>
      <c r="H361" s="221">
        <f t="shared" si="87"/>
        <v>100</v>
      </c>
    </row>
    <row r="362" spans="1:8" ht="16.5" customHeight="1" x14ac:dyDescent="0.2">
      <c r="A362" s="104" t="s">
        <v>136</v>
      </c>
      <c r="B362" s="105" t="s">
        <v>74</v>
      </c>
      <c r="C362" s="105" t="s">
        <v>47</v>
      </c>
      <c r="D362" s="105" t="s">
        <v>341</v>
      </c>
      <c r="E362" s="105">
        <v>300</v>
      </c>
      <c r="F362" s="101">
        <f>F363</f>
        <v>2868.3</v>
      </c>
      <c r="G362" s="229">
        <f t="shared" ref="G362:G363" si="98">G363</f>
        <v>2868.3</v>
      </c>
      <c r="H362" s="221">
        <f t="shared" si="87"/>
        <v>100</v>
      </c>
    </row>
    <row r="363" spans="1:8" ht="17.25" customHeight="1" x14ac:dyDescent="0.2">
      <c r="A363" s="104" t="s">
        <v>138</v>
      </c>
      <c r="B363" s="105" t="s">
        <v>74</v>
      </c>
      <c r="C363" s="105" t="s">
        <v>47</v>
      </c>
      <c r="D363" s="105" t="s">
        <v>341</v>
      </c>
      <c r="E363" s="105">
        <v>310</v>
      </c>
      <c r="F363" s="101">
        <f>F364</f>
        <v>2868.3</v>
      </c>
      <c r="G363" s="229">
        <f t="shared" si="98"/>
        <v>2868.3</v>
      </c>
      <c r="H363" s="221">
        <f t="shared" si="87"/>
        <v>100</v>
      </c>
    </row>
    <row r="364" spans="1:8" ht="22.5" x14ac:dyDescent="0.2">
      <c r="A364" s="104" t="s">
        <v>241</v>
      </c>
      <c r="B364" s="105" t="s">
        <v>74</v>
      </c>
      <c r="C364" s="105" t="s">
        <v>47</v>
      </c>
      <c r="D364" s="105" t="s">
        <v>341</v>
      </c>
      <c r="E364" s="105">
        <v>313</v>
      </c>
      <c r="F364" s="101">
        <v>2868.3</v>
      </c>
      <c r="G364" s="229">
        <v>2868.3</v>
      </c>
      <c r="H364" s="221">
        <f t="shared" si="87"/>
        <v>100</v>
      </c>
    </row>
    <row r="365" spans="1:8" ht="24.6" customHeight="1" x14ac:dyDescent="0.2">
      <c r="A365" s="104" t="s">
        <v>219</v>
      </c>
      <c r="B365" s="105" t="s">
        <v>74</v>
      </c>
      <c r="C365" s="105" t="s">
        <v>47</v>
      </c>
      <c r="D365" s="105" t="s">
        <v>343</v>
      </c>
      <c r="E365" s="105"/>
      <c r="F365" s="101">
        <f t="shared" ref="F365:G367" si="99">F366</f>
        <v>6357.2</v>
      </c>
      <c r="G365" s="101">
        <f t="shared" si="99"/>
        <v>4497</v>
      </c>
      <c r="H365" s="221">
        <f t="shared" si="87"/>
        <v>70.738689989303467</v>
      </c>
    </row>
    <row r="366" spans="1:8" ht="15.6" customHeight="1" x14ac:dyDescent="0.2">
      <c r="A366" s="104" t="s">
        <v>136</v>
      </c>
      <c r="B366" s="105" t="s">
        <v>74</v>
      </c>
      <c r="C366" s="105" t="s">
        <v>47</v>
      </c>
      <c r="D366" s="105" t="s">
        <v>343</v>
      </c>
      <c r="E366" s="105">
        <v>300</v>
      </c>
      <c r="F366" s="101">
        <f t="shared" si="99"/>
        <v>6357.2</v>
      </c>
      <c r="G366" s="101">
        <f t="shared" si="99"/>
        <v>4497</v>
      </c>
      <c r="H366" s="221">
        <f t="shared" si="87"/>
        <v>70.738689989303467</v>
      </c>
    </row>
    <row r="367" spans="1:8" ht="14.25" customHeight="1" x14ac:dyDescent="0.2">
      <c r="A367" s="104" t="s">
        <v>138</v>
      </c>
      <c r="B367" s="105" t="s">
        <v>74</v>
      </c>
      <c r="C367" s="105" t="s">
        <v>47</v>
      </c>
      <c r="D367" s="105" t="s">
        <v>343</v>
      </c>
      <c r="E367" s="105">
        <v>310</v>
      </c>
      <c r="F367" s="101">
        <f t="shared" si="99"/>
        <v>6357.2</v>
      </c>
      <c r="G367" s="101">
        <f t="shared" si="99"/>
        <v>4497</v>
      </c>
      <c r="H367" s="221">
        <f t="shared" si="87"/>
        <v>70.738689989303467</v>
      </c>
    </row>
    <row r="368" spans="1:8" ht="25.5" customHeight="1" x14ac:dyDescent="0.2">
      <c r="A368" s="104" t="s">
        <v>241</v>
      </c>
      <c r="B368" s="105" t="s">
        <v>74</v>
      </c>
      <c r="C368" s="105" t="s">
        <v>47</v>
      </c>
      <c r="D368" s="105" t="s">
        <v>343</v>
      </c>
      <c r="E368" s="105">
        <v>313</v>
      </c>
      <c r="F368" s="101">
        <v>6357.2</v>
      </c>
      <c r="G368" s="221">
        <v>4497</v>
      </c>
      <c r="H368" s="221">
        <f t="shared" si="87"/>
        <v>70.738689989303467</v>
      </c>
    </row>
    <row r="369" spans="1:8" ht="15.6" customHeight="1" x14ac:dyDescent="0.2">
      <c r="A369" s="104" t="s">
        <v>220</v>
      </c>
      <c r="B369" s="105" t="s">
        <v>74</v>
      </c>
      <c r="C369" s="105" t="s">
        <v>47</v>
      </c>
      <c r="D369" s="105" t="s">
        <v>343</v>
      </c>
      <c r="E369" s="105" t="s">
        <v>44</v>
      </c>
      <c r="F369" s="101">
        <f t="shared" ref="F369:G371" si="100">F370</f>
        <v>6357.7</v>
      </c>
      <c r="G369" s="101">
        <f t="shared" si="100"/>
        <v>4484.3</v>
      </c>
      <c r="H369" s="221">
        <f t="shared" si="87"/>
        <v>70.53336898563947</v>
      </c>
    </row>
    <row r="370" spans="1:8" ht="16.5" customHeight="1" x14ac:dyDescent="0.2">
      <c r="A370" s="104" t="s">
        <v>136</v>
      </c>
      <c r="B370" s="105" t="s">
        <v>74</v>
      </c>
      <c r="C370" s="105" t="s">
        <v>47</v>
      </c>
      <c r="D370" s="105" t="s">
        <v>343</v>
      </c>
      <c r="E370" s="105">
        <v>300</v>
      </c>
      <c r="F370" s="101">
        <f t="shared" si="100"/>
        <v>6357.7</v>
      </c>
      <c r="G370" s="101">
        <f t="shared" si="100"/>
        <v>4484.3</v>
      </c>
      <c r="H370" s="221">
        <f t="shared" si="87"/>
        <v>70.53336898563947</v>
      </c>
    </row>
    <row r="371" spans="1:8" ht="17.25" customHeight="1" x14ac:dyDescent="0.2">
      <c r="A371" s="104" t="s">
        <v>138</v>
      </c>
      <c r="B371" s="105" t="s">
        <v>74</v>
      </c>
      <c r="C371" s="105" t="s">
        <v>47</v>
      </c>
      <c r="D371" s="105" t="s">
        <v>343</v>
      </c>
      <c r="E371" s="105">
        <v>310</v>
      </c>
      <c r="F371" s="101">
        <f t="shared" si="100"/>
        <v>6357.7</v>
      </c>
      <c r="G371" s="101">
        <f t="shared" si="100"/>
        <v>4484.3</v>
      </c>
      <c r="H371" s="221">
        <f t="shared" si="87"/>
        <v>70.53336898563947</v>
      </c>
    </row>
    <row r="372" spans="1:8" ht="26.25" customHeight="1" x14ac:dyDescent="0.2">
      <c r="A372" s="104" t="s">
        <v>241</v>
      </c>
      <c r="B372" s="105" t="s">
        <v>74</v>
      </c>
      <c r="C372" s="105" t="s">
        <v>47</v>
      </c>
      <c r="D372" s="105" t="s">
        <v>343</v>
      </c>
      <c r="E372" s="105">
        <v>313</v>
      </c>
      <c r="F372" s="101">
        <v>6357.7</v>
      </c>
      <c r="G372" s="229">
        <v>4484.3</v>
      </c>
      <c r="H372" s="221">
        <f t="shared" si="87"/>
        <v>70.53336898563947</v>
      </c>
    </row>
    <row r="373" spans="1:8" ht="22.5" x14ac:dyDescent="0.2">
      <c r="A373" s="104" t="s">
        <v>221</v>
      </c>
      <c r="B373" s="105" t="s">
        <v>74</v>
      </c>
      <c r="C373" s="105" t="s">
        <v>47</v>
      </c>
      <c r="D373" s="105" t="s">
        <v>344</v>
      </c>
      <c r="E373" s="105" t="s">
        <v>44</v>
      </c>
      <c r="F373" s="101">
        <f>F374</f>
        <v>3227.3</v>
      </c>
      <c r="G373" s="229">
        <f t="shared" ref="G373:G375" si="101">G374</f>
        <v>2327</v>
      </c>
      <c r="H373" s="221">
        <f t="shared" si="87"/>
        <v>72.103616025780056</v>
      </c>
    </row>
    <row r="374" spans="1:8" x14ac:dyDescent="0.2">
      <c r="A374" s="104" t="s">
        <v>136</v>
      </c>
      <c r="B374" s="105" t="s">
        <v>74</v>
      </c>
      <c r="C374" s="105" t="s">
        <v>47</v>
      </c>
      <c r="D374" s="105" t="s">
        <v>344</v>
      </c>
      <c r="E374" s="105">
        <v>300</v>
      </c>
      <c r="F374" s="101">
        <f>F375</f>
        <v>3227.3</v>
      </c>
      <c r="G374" s="229">
        <f t="shared" si="101"/>
        <v>2327</v>
      </c>
      <c r="H374" s="221">
        <f t="shared" si="87"/>
        <v>72.103616025780056</v>
      </c>
    </row>
    <row r="375" spans="1:8" ht="24.6" customHeight="1" x14ac:dyDescent="0.2">
      <c r="A375" s="104" t="s">
        <v>138</v>
      </c>
      <c r="B375" s="105" t="s">
        <v>74</v>
      </c>
      <c r="C375" s="105" t="s">
        <v>47</v>
      </c>
      <c r="D375" s="105" t="s">
        <v>344</v>
      </c>
      <c r="E375" s="105">
        <v>310</v>
      </c>
      <c r="F375" s="101">
        <f>F376</f>
        <v>3227.3</v>
      </c>
      <c r="G375" s="229">
        <f t="shared" si="101"/>
        <v>2327</v>
      </c>
      <c r="H375" s="221">
        <f t="shared" si="87"/>
        <v>72.103616025780056</v>
      </c>
    </row>
    <row r="376" spans="1:8" ht="24" customHeight="1" x14ac:dyDescent="0.2">
      <c r="A376" s="104" t="s">
        <v>241</v>
      </c>
      <c r="B376" s="105" t="s">
        <v>74</v>
      </c>
      <c r="C376" s="105" t="s">
        <v>47</v>
      </c>
      <c r="D376" s="105" t="s">
        <v>344</v>
      </c>
      <c r="E376" s="105">
        <v>313</v>
      </c>
      <c r="F376" s="101">
        <v>3227.3</v>
      </c>
      <c r="G376" s="229">
        <v>2327</v>
      </c>
      <c r="H376" s="221">
        <f t="shared" si="87"/>
        <v>72.103616025780056</v>
      </c>
    </row>
    <row r="377" spans="1:8" ht="56.25" x14ac:dyDescent="0.2">
      <c r="A377" s="104" t="s">
        <v>282</v>
      </c>
      <c r="B377" s="105" t="s">
        <v>74</v>
      </c>
      <c r="C377" s="105" t="s">
        <v>47</v>
      </c>
      <c r="D377" s="105" t="s">
        <v>345</v>
      </c>
      <c r="E377" s="105"/>
      <c r="F377" s="101">
        <f t="shared" ref="F377:G379" si="102">F378</f>
        <v>24836.7</v>
      </c>
      <c r="G377" s="221">
        <f t="shared" si="102"/>
        <v>17724.599999999999</v>
      </c>
      <c r="H377" s="221">
        <f t="shared" si="87"/>
        <v>71.364553261906764</v>
      </c>
    </row>
    <row r="378" spans="1:8" x14ac:dyDescent="0.2">
      <c r="A378" s="104" t="s">
        <v>136</v>
      </c>
      <c r="B378" s="105" t="s">
        <v>74</v>
      </c>
      <c r="C378" s="105" t="s">
        <v>47</v>
      </c>
      <c r="D378" s="105" t="s">
        <v>345</v>
      </c>
      <c r="E378" s="105">
        <v>300</v>
      </c>
      <c r="F378" s="101">
        <f t="shared" si="102"/>
        <v>24836.7</v>
      </c>
      <c r="G378" s="221">
        <f t="shared" si="102"/>
        <v>17724.599999999999</v>
      </c>
      <c r="H378" s="221">
        <f t="shared" si="87"/>
        <v>71.364553261906764</v>
      </c>
    </row>
    <row r="379" spans="1:8" ht="17.25" customHeight="1" x14ac:dyDescent="0.2">
      <c r="A379" s="104" t="s">
        <v>138</v>
      </c>
      <c r="B379" s="105" t="s">
        <v>74</v>
      </c>
      <c r="C379" s="105" t="s">
        <v>47</v>
      </c>
      <c r="D379" s="105" t="s">
        <v>345</v>
      </c>
      <c r="E379" s="105">
        <v>310</v>
      </c>
      <c r="F379" s="101">
        <f t="shared" si="102"/>
        <v>24836.7</v>
      </c>
      <c r="G379" s="221">
        <f t="shared" si="102"/>
        <v>17724.599999999999</v>
      </c>
      <c r="H379" s="221">
        <f t="shared" si="87"/>
        <v>71.364553261906764</v>
      </c>
    </row>
    <row r="380" spans="1:8" ht="21" customHeight="1" x14ac:dyDescent="0.2">
      <c r="A380" s="104" t="s">
        <v>241</v>
      </c>
      <c r="B380" s="105" t="s">
        <v>74</v>
      </c>
      <c r="C380" s="105" t="s">
        <v>47</v>
      </c>
      <c r="D380" s="105" t="s">
        <v>345</v>
      </c>
      <c r="E380" s="105">
        <v>313</v>
      </c>
      <c r="F380" s="101">
        <v>24836.7</v>
      </c>
      <c r="G380" s="221">
        <v>17724.599999999999</v>
      </c>
      <c r="H380" s="221">
        <f t="shared" si="87"/>
        <v>71.364553261906764</v>
      </c>
    </row>
    <row r="381" spans="1:8" x14ac:dyDescent="0.2">
      <c r="A381" s="98" t="s">
        <v>69</v>
      </c>
      <c r="B381" s="100" t="s">
        <v>74</v>
      </c>
      <c r="C381" s="100" t="s">
        <v>73</v>
      </c>
      <c r="D381" s="100" t="s">
        <v>43</v>
      </c>
      <c r="E381" s="100" t="s">
        <v>44</v>
      </c>
      <c r="F381" s="99">
        <f>F391+F382</f>
        <v>4415</v>
      </c>
      <c r="G381" s="99">
        <f>G391+G382</f>
        <v>2398.6999999999998</v>
      </c>
      <c r="H381" s="228">
        <f t="shared" si="87"/>
        <v>54.330690826727064</v>
      </c>
    </row>
    <row r="382" spans="1:8" ht="32.25" customHeight="1" x14ac:dyDescent="0.2">
      <c r="A382" s="104" t="s">
        <v>513</v>
      </c>
      <c r="B382" s="105" t="s">
        <v>74</v>
      </c>
      <c r="C382" s="105" t="s">
        <v>73</v>
      </c>
      <c r="D382" s="105" t="s">
        <v>509</v>
      </c>
      <c r="E382" s="105"/>
      <c r="F382" s="101">
        <v>1890.4</v>
      </c>
      <c r="G382" s="101">
        <v>1408.9</v>
      </c>
      <c r="H382" s="221">
        <f t="shared" si="87"/>
        <v>74.529200169276351</v>
      </c>
    </row>
    <row r="383" spans="1:8" ht="15" customHeight="1" x14ac:dyDescent="0.2">
      <c r="A383" s="104" t="s">
        <v>136</v>
      </c>
      <c r="B383" s="105" t="s">
        <v>74</v>
      </c>
      <c r="C383" s="105" t="s">
        <v>73</v>
      </c>
      <c r="D383" s="105" t="s">
        <v>509</v>
      </c>
      <c r="E383" s="105"/>
      <c r="F383" s="101">
        <v>1890.4</v>
      </c>
      <c r="G383" s="101">
        <v>1408.9</v>
      </c>
      <c r="H383" s="221">
        <f t="shared" si="87"/>
        <v>74.529200169276351</v>
      </c>
    </row>
    <row r="384" spans="1:8" ht="12.75" customHeight="1" x14ac:dyDescent="0.2">
      <c r="A384" s="104" t="s">
        <v>138</v>
      </c>
      <c r="B384" s="105" t="s">
        <v>74</v>
      </c>
      <c r="C384" s="105" t="s">
        <v>73</v>
      </c>
      <c r="D384" s="105" t="s">
        <v>509</v>
      </c>
      <c r="E384" s="105">
        <v>300</v>
      </c>
      <c r="F384" s="101">
        <v>1890.4</v>
      </c>
      <c r="G384" s="101">
        <v>1408.9</v>
      </c>
      <c r="H384" s="221">
        <f t="shared" si="87"/>
        <v>74.529200169276351</v>
      </c>
    </row>
    <row r="385" spans="1:8" ht="24.6" customHeight="1" x14ac:dyDescent="0.2">
      <c r="A385" s="104" t="s">
        <v>217</v>
      </c>
      <c r="B385" s="105" t="s">
        <v>74</v>
      </c>
      <c r="C385" s="105" t="s">
        <v>73</v>
      </c>
      <c r="D385" s="105" t="s">
        <v>509</v>
      </c>
      <c r="E385" s="105">
        <v>310</v>
      </c>
      <c r="F385" s="101">
        <v>1890.4</v>
      </c>
      <c r="G385" s="101">
        <v>1408.9</v>
      </c>
      <c r="H385" s="221">
        <f t="shared" si="87"/>
        <v>74.529200169276351</v>
      </c>
    </row>
    <row r="386" spans="1:8" ht="22.5" x14ac:dyDescent="0.2">
      <c r="A386" s="104" t="s">
        <v>241</v>
      </c>
      <c r="B386" s="105" t="s">
        <v>74</v>
      </c>
      <c r="C386" s="105" t="s">
        <v>73</v>
      </c>
      <c r="D386" s="105" t="s">
        <v>509</v>
      </c>
      <c r="E386" s="105">
        <v>313</v>
      </c>
      <c r="F386" s="101">
        <v>1890.4</v>
      </c>
      <c r="G386" s="221">
        <v>1408.9</v>
      </c>
      <c r="H386" s="221">
        <f t="shared" ref="H386:H413" si="103">G386/F386%</f>
        <v>74.529200169276351</v>
      </c>
    </row>
    <row r="387" spans="1:8" ht="31.5" customHeight="1" x14ac:dyDescent="0.2">
      <c r="A387" s="104" t="s">
        <v>222</v>
      </c>
      <c r="B387" s="105" t="s">
        <v>74</v>
      </c>
      <c r="C387" s="105" t="s">
        <v>73</v>
      </c>
      <c r="D387" s="105" t="s">
        <v>338</v>
      </c>
      <c r="E387" s="105" t="s">
        <v>44</v>
      </c>
      <c r="F387" s="101">
        <f t="shared" ref="F387:G390" si="104">F388</f>
        <v>2524.6</v>
      </c>
      <c r="G387" s="101">
        <f t="shared" si="104"/>
        <v>989.8</v>
      </c>
      <c r="H387" s="221">
        <f t="shared" si="103"/>
        <v>39.206210884892656</v>
      </c>
    </row>
    <row r="388" spans="1:8" ht="16.5" customHeight="1" x14ac:dyDescent="0.2">
      <c r="A388" s="104" t="s">
        <v>136</v>
      </c>
      <c r="B388" s="105" t="s">
        <v>74</v>
      </c>
      <c r="C388" s="105" t="s">
        <v>73</v>
      </c>
      <c r="D388" s="105" t="s">
        <v>338</v>
      </c>
      <c r="E388" s="105"/>
      <c r="F388" s="101">
        <f t="shared" si="104"/>
        <v>2524.6</v>
      </c>
      <c r="G388" s="101">
        <f t="shared" si="104"/>
        <v>989.8</v>
      </c>
      <c r="H388" s="221">
        <f t="shared" si="103"/>
        <v>39.206210884892656</v>
      </c>
    </row>
    <row r="389" spans="1:8" ht="13.5" customHeight="1" x14ac:dyDescent="0.2">
      <c r="A389" s="104" t="s">
        <v>138</v>
      </c>
      <c r="B389" s="105" t="s">
        <v>74</v>
      </c>
      <c r="C389" s="105" t="s">
        <v>73</v>
      </c>
      <c r="D389" s="105" t="s">
        <v>338</v>
      </c>
      <c r="E389" s="105">
        <v>300</v>
      </c>
      <c r="F389" s="101">
        <f t="shared" si="104"/>
        <v>2524.6</v>
      </c>
      <c r="G389" s="101">
        <f t="shared" si="104"/>
        <v>989.8</v>
      </c>
      <c r="H389" s="221">
        <f t="shared" si="103"/>
        <v>39.206210884892656</v>
      </c>
    </row>
    <row r="390" spans="1:8" ht="23.45" customHeight="1" x14ac:dyDescent="0.2">
      <c r="A390" s="104" t="s">
        <v>217</v>
      </c>
      <c r="B390" s="105" t="s">
        <v>74</v>
      </c>
      <c r="C390" s="105" t="s">
        <v>73</v>
      </c>
      <c r="D390" s="105" t="s">
        <v>338</v>
      </c>
      <c r="E390" s="105">
        <v>310</v>
      </c>
      <c r="F390" s="101">
        <f t="shared" si="104"/>
        <v>2524.6</v>
      </c>
      <c r="G390" s="101">
        <f t="shared" si="104"/>
        <v>989.8</v>
      </c>
      <c r="H390" s="221">
        <f t="shared" si="103"/>
        <v>39.206210884892656</v>
      </c>
    </row>
    <row r="391" spans="1:8" ht="22.5" customHeight="1" x14ac:dyDescent="0.2">
      <c r="A391" s="104" t="s">
        <v>241</v>
      </c>
      <c r="B391" s="105" t="s">
        <v>74</v>
      </c>
      <c r="C391" s="105" t="s">
        <v>73</v>
      </c>
      <c r="D391" s="105" t="s">
        <v>338</v>
      </c>
      <c r="E391" s="105">
        <v>313</v>
      </c>
      <c r="F391" s="101">
        <v>2524.6</v>
      </c>
      <c r="G391" s="221">
        <v>989.8</v>
      </c>
      <c r="H391" s="221">
        <f t="shared" si="103"/>
        <v>39.206210884892656</v>
      </c>
    </row>
    <row r="392" spans="1:8" x14ac:dyDescent="0.2">
      <c r="A392" s="98" t="s">
        <v>68</v>
      </c>
      <c r="B392" s="100" t="s">
        <v>74</v>
      </c>
      <c r="C392" s="100" t="s">
        <v>57</v>
      </c>
      <c r="D392" s="100" t="s">
        <v>43</v>
      </c>
      <c r="E392" s="100" t="s">
        <v>44</v>
      </c>
      <c r="F392" s="99">
        <f>F403+F393</f>
        <v>3969.9</v>
      </c>
      <c r="G392" s="228">
        <f>G393+G403</f>
        <v>2908.4</v>
      </c>
      <c r="H392" s="228">
        <f t="shared" si="103"/>
        <v>73.261291216403436</v>
      </c>
    </row>
    <row r="393" spans="1:8" ht="18" customHeight="1" x14ac:dyDescent="0.2">
      <c r="A393" s="104" t="s">
        <v>329</v>
      </c>
      <c r="B393" s="105">
        <v>10</v>
      </c>
      <c r="C393" s="105" t="s">
        <v>57</v>
      </c>
      <c r="D393" s="105" t="s">
        <v>405</v>
      </c>
      <c r="E393" s="105" t="s">
        <v>44</v>
      </c>
      <c r="F393" s="101">
        <f>F394+F396</f>
        <v>3674.6</v>
      </c>
      <c r="G393" s="101">
        <f>G394+G396</f>
        <v>2698.8</v>
      </c>
      <c r="H393" s="221">
        <f t="shared" si="103"/>
        <v>73.444728677951346</v>
      </c>
    </row>
    <row r="394" spans="1:8" ht="20.25" customHeight="1" x14ac:dyDescent="0.2">
      <c r="A394" s="104" t="s">
        <v>99</v>
      </c>
      <c r="B394" s="105">
        <v>10</v>
      </c>
      <c r="C394" s="105" t="s">
        <v>57</v>
      </c>
      <c r="D394" s="105" t="s">
        <v>406</v>
      </c>
      <c r="E394" s="105" t="s">
        <v>139</v>
      </c>
      <c r="F394" s="101">
        <f>F395</f>
        <v>3477.5</v>
      </c>
      <c r="G394" s="101">
        <f>G395</f>
        <v>2588.4</v>
      </c>
      <c r="H394" s="221">
        <f t="shared" si="103"/>
        <v>74.43278217109993</v>
      </c>
    </row>
    <row r="395" spans="1:8" ht="19.149999999999999" customHeight="1" x14ac:dyDescent="0.2">
      <c r="A395" s="104" t="s">
        <v>140</v>
      </c>
      <c r="B395" s="105">
        <v>10</v>
      </c>
      <c r="C395" s="105" t="s">
        <v>57</v>
      </c>
      <c r="D395" s="105" t="s">
        <v>406</v>
      </c>
      <c r="E395" s="105" t="s">
        <v>141</v>
      </c>
      <c r="F395" s="101">
        <v>3477.5</v>
      </c>
      <c r="G395" s="229">
        <v>2588.4</v>
      </c>
      <c r="H395" s="221">
        <f t="shared" si="103"/>
        <v>74.43278217109993</v>
      </c>
    </row>
    <row r="396" spans="1:8" ht="22.9" customHeight="1" x14ac:dyDescent="0.2">
      <c r="A396" s="104" t="s">
        <v>328</v>
      </c>
      <c r="B396" s="105">
        <v>10</v>
      </c>
      <c r="C396" s="105" t="s">
        <v>57</v>
      </c>
      <c r="D396" s="105" t="s">
        <v>407</v>
      </c>
      <c r="E396" s="105"/>
      <c r="F396" s="101">
        <f>F397+F401</f>
        <v>197.1</v>
      </c>
      <c r="G396" s="101">
        <f>G397+G401</f>
        <v>110.4</v>
      </c>
      <c r="H396" s="221">
        <f t="shared" si="103"/>
        <v>56.012176560121773</v>
      </c>
    </row>
    <row r="397" spans="1:8" ht="22.5" x14ac:dyDescent="0.2">
      <c r="A397" s="104" t="s">
        <v>133</v>
      </c>
      <c r="B397" s="105">
        <v>10</v>
      </c>
      <c r="C397" s="105" t="s">
        <v>57</v>
      </c>
      <c r="D397" s="105" t="s">
        <v>407</v>
      </c>
      <c r="E397" s="105" t="s">
        <v>134</v>
      </c>
      <c r="F397" s="101">
        <f>F398</f>
        <v>191.1</v>
      </c>
      <c r="G397" s="101">
        <f>G398</f>
        <v>109.2</v>
      </c>
      <c r="H397" s="221">
        <f t="shared" si="103"/>
        <v>57.142857142857146</v>
      </c>
    </row>
    <row r="398" spans="1:8" ht="25.9" customHeight="1" x14ac:dyDescent="0.2">
      <c r="A398" s="104" t="s">
        <v>185</v>
      </c>
      <c r="B398" s="105">
        <v>10</v>
      </c>
      <c r="C398" s="105" t="s">
        <v>57</v>
      </c>
      <c r="D398" s="105" t="s">
        <v>407</v>
      </c>
      <c r="E398" s="105" t="s">
        <v>135</v>
      </c>
      <c r="F398" s="101">
        <f>F399+F400</f>
        <v>191.1</v>
      </c>
      <c r="G398" s="101">
        <f>G399+G400</f>
        <v>109.2</v>
      </c>
      <c r="H398" s="221">
        <f t="shared" si="103"/>
        <v>57.142857142857146</v>
      </c>
    </row>
    <row r="399" spans="1:8" ht="22.5" x14ac:dyDescent="0.2">
      <c r="A399" s="104" t="s">
        <v>186</v>
      </c>
      <c r="B399" s="105">
        <v>10</v>
      </c>
      <c r="C399" s="105" t="s">
        <v>57</v>
      </c>
      <c r="D399" s="105" t="s">
        <v>407</v>
      </c>
      <c r="E399" s="105">
        <v>242</v>
      </c>
      <c r="F399" s="101">
        <v>131.5</v>
      </c>
      <c r="G399" s="229">
        <v>62</v>
      </c>
      <c r="H399" s="221">
        <f t="shared" si="103"/>
        <v>47.148288973384034</v>
      </c>
    </row>
    <row r="400" spans="1:8" ht="22.5" x14ac:dyDescent="0.2">
      <c r="A400" s="104" t="s">
        <v>187</v>
      </c>
      <c r="B400" s="105">
        <v>10</v>
      </c>
      <c r="C400" s="105" t="s">
        <v>57</v>
      </c>
      <c r="D400" s="105" t="s">
        <v>407</v>
      </c>
      <c r="E400" s="105" t="s">
        <v>27</v>
      </c>
      <c r="F400" s="101">
        <v>59.6</v>
      </c>
      <c r="G400" s="229">
        <v>47.2</v>
      </c>
      <c r="H400" s="221">
        <f t="shared" si="103"/>
        <v>79.194630872483231</v>
      </c>
    </row>
    <row r="401" spans="1:8" x14ac:dyDescent="0.2">
      <c r="A401" s="104" t="s">
        <v>142</v>
      </c>
      <c r="B401" s="105">
        <v>10</v>
      </c>
      <c r="C401" s="105" t="s">
        <v>57</v>
      </c>
      <c r="D401" s="105" t="s">
        <v>407</v>
      </c>
      <c r="E401" s="105" t="s">
        <v>143</v>
      </c>
      <c r="F401" s="101">
        <f>F402</f>
        <v>6</v>
      </c>
      <c r="G401" s="101">
        <v>1.2</v>
      </c>
      <c r="H401" s="221">
        <f t="shared" si="103"/>
        <v>20</v>
      </c>
    </row>
    <row r="402" spans="1:8" ht="32.25" customHeight="1" x14ac:dyDescent="0.2">
      <c r="A402" s="104" t="s">
        <v>188</v>
      </c>
      <c r="B402" s="105">
        <v>10</v>
      </c>
      <c r="C402" s="105" t="s">
        <v>57</v>
      </c>
      <c r="D402" s="105" t="s">
        <v>407</v>
      </c>
      <c r="E402" s="105" t="s">
        <v>144</v>
      </c>
      <c r="F402" s="101">
        <v>6</v>
      </c>
      <c r="G402" s="229">
        <v>1.2</v>
      </c>
      <c r="H402" s="221">
        <f t="shared" si="103"/>
        <v>20</v>
      </c>
    </row>
    <row r="403" spans="1:8" ht="24.75" customHeight="1" x14ac:dyDescent="0.2">
      <c r="A403" s="104" t="s">
        <v>109</v>
      </c>
      <c r="B403" s="105" t="s">
        <v>74</v>
      </c>
      <c r="C403" s="105" t="s">
        <v>57</v>
      </c>
      <c r="D403" s="105" t="s">
        <v>346</v>
      </c>
      <c r="E403" s="105" t="s">
        <v>44</v>
      </c>
      <c r="F403" s="101">
        <f t="shared" ref="F403:F404" si="105">F404</f>
        <v>295.3</v>
      </c>
      <c r="G403" s="221">
        <f t="shared" ref="G403:G404" si="106">G404</f>
        <v>209.6</v>
      </c>
      <c r="H403" s="221">
        <f t="shared" si="103"/>
        <v>70.978665763630204</v>
      </c>
    </row>
    <row r="404" spans="1:8" ht="23.25" customHeight="1" x14ac:dyDescent="0.2">
      <c r="A404" s="104" t="s">
        <v>133</v>
      </c>
      <c r="B404" s="105" t="s">
        <v>74</v>
      </c>
      <c r="C404" s="105" t="s">
        <v>57</v>
      </c>
      <c r="D404" s="105" t="s">
        <v>346</v>
      </c>
      <c r="E404" s="105" t="s">
        <v>134</v>
      </c>
      <c r="F404" s="101">
        <f t="shared" si="105"/>
        <v>295.3</v>
      </c>
      <c r="G404" s="221">
        <f t="shared" si="106"/>
        <v>209.6</v>
      </c>
      <c r="H404" s="221">
        <f t="shared" si="103"/>
        <v>70.978665763630204</v>
      </c>
    </row>
    <row r="405" spans="1:8" ht="25.5" customHeight="1" x14ac:dyDescent="0.2">
      <c r="A405" s="104" t="s">
        <v>185</v>
      </c>
      <c r="B405" s="105" t="s">
        <v>74</v>
      </c>
      <c r="C405" s="105" t="s">
        <v>57</v>
      </c>
      <c r="D405" s="105" t="s">
        <v>346</v>
      </c>
      <c r="E405" s="105" t="s">
        <v>135</v>
      </c>
      <c r="F405" s="101">
        <v>295.3</v>
      </c>
      <c r="G405" s="221">
        <v>209.6</v>
      </c>
      <c r="H405" s="221">
        <f t="shared" si="103"/>
        <v>70.978665763630204</v>
      </c>
    </row>
    <row r="406" spans="1:8" ht="15.75" customHeight="1" x14ac:dyDescent="0.2">
      <c r="A406" s="98" t="s">
        <v>224</v>
      </c>
      <c r="B406" s="100" t="s">
        <v>80</v>
      </c>
      <c r="C406" s="100" t="s">
        <v>42</v>
      </c>
      <c r="D406" s="100" t="s">
        <v>43</v>
      </c>
      <c r="E406" s="100" t="s">
        <v>44</v>
      </c>
      <c r="F406" s="99">
        <f t="shared" ref="F406:G410" si="107">F407</f>
        <v>150</v>
      </c>
      <c r="G406" s="99">
        <f t="shared" si="107"/>
        <v>127.1</v>
      </c>
      <c r="H406" s="228">
        <f t="shared" si="103"/>
        <v>84.733333333333334</v>
      </c>
    </row>
    <row r="407" spans="1:8" ht="17.25" customHeight="1" x14ac:dyDescent="0.2">
      <c r="A407" s="98" t="s">
        <v>63</v>
      </c>
      <c r="B407" s="100" t="s">
        <v>80</v>
      </c>
      <c r="C407" s="100" t="s">
        <v>59</v>
      </c>
      <c r="D407" s="100"/>
      <c r="E407" s="100" t="s">
        <v>44</v>
      </c>
      <c r="F407" s="99">
        <f t="shared" si="107"/>
        <v>150</v>
      </c>
      <c r="G407" s="99">
        <f t="shared" si="107"/>
        <v>127.1</v>
      </c>
      <c r="H407" s="228">
        <f t="shared" si="103"/>
        <v>84.733333333333334</v>
      </c>
    </row>
    <row r="408" spans="1:8" ht="19.5" customHeight="1" x14ac:dyDescent="0.2">
      <c r="A408" s="104" t="s">
        <v>225</v>
      </c>
      <c r="B408" s="105" t="s">
        <v>80</v>
      </c>
      <c r="C408" s="105" t="s">
        <v>59</v>
      </c>
      <c r="D408" s="105" t="s">
        <v>408</v>
      </c>
      <c r="E408" s="105" t="s">
        <v>44</v>
      </c>
      <c r="F408" s="101">
        <f t="shared" si="107"/>
        <v>150</v>
      </c>
      <c r="G408" s="101">
        <f t="shared" si="107"/>
        <v>127.1</v>
      </c>
      <c r="H408" s="101">
        <f t="shared" si="103"/>
        <v>84.733333333333334</v>
      </c>
    </row>
    <row r="409" spans="1:8" ht="17.25" customHeight="1" x14ac:dyDescent="0.2">
      <c r="A409" s="104" t="s">
        <v>456</v>
      </c>
      <c r="B409" s="105" t="s">
        <v>80</v>
      </c>
      <c r="C409" s="105" t="s">
        <v>59</v>
      </c>
      <c r="D409" s="105" t="s">
        <v>408</v>
      </c>
      <c r="E409" s="105" t="s">
        <v>134</v>
      </c>
      <c r="F409" s="101">
        <f t="shared" si="107"/>
        <v>150</v>
      </c>
      <c r="G409" s="101">
        <f t="shared" si="107"/>
        <v>127.1</v>
      </c>
      <c r="H409" s="101">
        <f t="shared" si="103"/>
        <v>84.733333333333334</v>
      </c>
    </row>
    <row r="410" spans="1:8" ht="20.25" customHeight="1" x14ac:dyDescent="0.2">
      <c r="A410" s="104" t="s">
        <v>457</v>
      </c>
      <c r="B410" s="105" t="s">
        <v>80</v>
      </c>
      <c r="C410" s="105" t="s">
        <v>59</v>
      </c>
      <c r="D410" s="105" t="s">
        <v>408</v>
      </c>
      <c r="E410" s="105" t="s">
        <v>135</v>
      </c>
      <c r="F410" s="101">
        <f t="shared" si="107"/>
        <v>150</v>
      </c>
      <c r="G410" s="101">
        <f t="shared" si="107"/>
        <v>127.1</v>
      </c>
      <c r="H410" s="101">
        <f t="shared" si="103"/>
        <v>84.733333333333334</v>
      </c>
    </row>
    <row r="411" spans="1:8" ht="21.75" customHeight="1" x14ac:dyDescent="0.2">
      <c r="A411" s="104" t="s">
        <v>458</v>
      </c>
      <c r="B411" s="105" t="s">
        <v>80</v>
      </c>
      <c r="C411" s="105" t="s">
        <v>59</v>
      </c>
      <c r="D411" s="105" t="s">
        <v>408</v>
      </c>
      <c r="E411" s="105" t="s">
        <v>27</v>
      </c>
      <c r="F411" s="101">
        <v>150</v>
      </c>
      <c r="G411" s="101">
        <v>127.1</v>
      </c>
      <c r="H411" s="101">
        <f t="shared" si="103"/>
        <v>84.733333333333334</v>
      </c>
    </row>
    <row r="412" spans="1:8" ht="21.75" customHeight="1" x14ac:dyDescent="0.2">
      <c r="A412" s="98" t="s">
        <v>226</v>
      </c>
      <c r="B412" s="100" t="s">
        <v>76</v>
      </c>
      <c r="C412" s="100" t="s">
        <v>42</v>
      </c>
      <c r="D412" s="100" t="s">
        <v>43</v>
      </c>
      <c r="E412" s="100" t="s">
        <v>44</v>
      </c>
      <c r="F412" s="99">
        <f t="shared" ref="F412:G416" si="108">F413</f>
        <v>100</v>
      </c>
      <c r="G412" s="99">
        <f t="shared" si="108"/>
        <v>0</v>
      </c>
      <c r="H412" s="99">
        <f t="shared" si="103"/>
        <v>0</v>
      </c>
    </row>
    <row r="413" spans="1:8" ht="22.5" customHeight="1" x14ac:dyDescent="0.2">
      <c r="A413" s="98" t="s">
        <v>227</v>
      </c>
      <c r="B413" s="100" t="s">
        <v>76</v>
      </c>
      <c r="C413" s="100" t="s">
        <v>45</v>
      </c>
      <c r="D413" s="100" t="s">
        <v>43</v>
      </c>
      <c r="E413" s="100" t="s">
        <v>44</v>
      </c>
      <c r="F413" s="99">
        <f t="shared" si="108"/>
        <v>100</v>
      </c>
      <c r="G413" s="99">
        <f t="shared" si="108"/>
        <v>0</v>
      </c>
      <c r="H413" s="99">
        <f t="shared" si="103"/>
        <v>0</v>
      </c>
    </row>
    <row r="414" spans="1:8" ht="17.25" customHeight="1" x14ac:dyDescent="0.2">
      <c r="A414" s="104" t="s">
        <v>228</v>
      </c>
      <c r="B414" s="105" t="s">
        <v>76</v>
      </c>
      <c r="C414" s="105" t="s">
        <v>45</v>
      </c>
      <c r="D414" s="105" t="s">
        <v>412</v>
      </c>
      <c r="E414" s="105" t="s">
        <v>44</v>
      </c>
      <c r="F414" s="101">
        <f t="shared" si="108"/>
        <v>100</v>
      </c>
      <c r="G414" s="101">
        <f t="shared" si="108"/>
        <v>0</v>
      </c>
      <c r="H414" s="101">
        <f>G414/F414%</f>
        <v>0</v>
      </c>
    </row>
    <row r="415" spans="1:8" ht="18" customHeight="1" x14ac:dyDescent="0.2">
      <c r="A415" s="104" t="s">
        <v>229</v>
      </c>
      <c r="B415" s="105" t="s">
        <v>76</v>
      </c>
      <c r="C415" s="105" t="s">
        <v>45</v>
      </c>
      <c r="D415" s="105" t="s">
        <v>412</v>
      </c>
      <c r="E415" s="105" t="s">
        <v>44</v>
      </c>
      <c r="F415" s="101">
        <f t="shared" si="108"/>
        <v>100</v>
      </c>
      <c r="G415" s="101">
        <f t="shared" si="108"/>
        <v>0</v>
      </c>
      <c r="H415" s="101">
        <f t="shared" ref="H415:H422" si="109">G415/F415%</f>
        <v>0</v>
      </c>
    </row>
    <row r="416" spans="1:8" ht="22.5" x14ac:dyDescent="0.2">
      <c r="A416" s="104" t="s">
        <v>145</v>
      </c>
      <c r="B416" s="105" t="s">
        <v>76</v>
      </c>
      <c r="C416" s="105" t="s">
        <v>45</v>
      </c>
      <c r="D416" s="105" t="s">
        <v>412</v>
      </c>
      <c r="E416" s="105" t="s">
        <v>146</v>
      </c>
      <c r="F416" s="101">
        <f t="shared" si="108"/>
        <v>100</v>
      </c>
      <c r="G416" s="101">
        <f t="shared" si="108"/>
        <v>0</v>
      </c>
      <c r="H416" s="101">
        <f t="shared" si="109"/>
        <v>0</v>
      </c>
    </row>
    <row r="417" spans="1:8" ht="22.5" x14ac:dyDescent="0.2">
      <c r="A417" s="104" t="s">
        <v>230</v>
      </c>
      <c r="B417" s="105" t="s">
        <v>76</v>
      </c>
      <c r="C417" s="105" t="s">
        <v>45</v>
      </c>
      <c r="D417" s="105" t="s">
        <v>412</v>
      </c>
      <c r="E417" s="105" t="s">
        <v>104</v>
      </c>
      <c r="F417" s="101">
        <v>100</v>
      </c>
      <c r="G417" s="101"/>
      <c r="H417" s="101">
        <f t="shared" si="109"/>
        <v>0</v>
      </c>
    </row>
    <row r="418" spans="1:8" ht="31.5" x14ac:dyDescent="0.2">
      <c r="A418" s="98" t="s">
        <v>231</v>
      </c>
      <c r="B418" s="100" t="s">
        <v>96</v>
      </c>
      <c r="C418" s="100" t="s">
        <v>42</v>
      </c>
      <c r="D418" s="100" t="s">
        <v>43</v>
      </c>
      <c r="E418" s="100" t="s">
        <v>44</v>
      </c>
      <c r="F418" s="99">
        <f t="shared" ref="F418:G421" si="110">F419</f>
        <v>14454.3</v>
      </c>
      <c r="G418" s="99">
        <f t="shared" si="110"/>
        <v>9358.6</v>
      </c>
      <c r="H418" s="99">
        <f t="shared" si="109"/>
        <v>64.746130909141229</v>
      </c>
    </row>
    <row r="419" spans="1:8" ht="31.5" x14ac:dyDescent="0.2">
      <c r="A419" s="98" t="s">
        <v>112</v>
      </c>
      <c r="B419" s="100" t="s">
        <v>96</v>
      </c>
      <c r="C419" s="100" t="s">
        <v>45</v>
      </c>
      <c r="D419" s="100" t="s">
        <v>43</v>
      </c>
      <c r="E419" s="100" t="s">
        <v>44</v>
      </c>
      <c r="F419" s="99">
        <f t="shared" si="110"/>
        <v>14454.3</v>
      </c>
      <c r="G419" s="99">
        <f t="shared" si="110"/>
        <v>9358.6</v>
      </c>
      <c r="H419" s="99">
        <f t="shared" si="109"/>
        <v>64.746130909141229</v>
      </c>
    </row>
    <row r="420" spans="1:8" x14ac:dyDescent="0.2">
      <c r="A420" s="104" t="s">
        <v>232</v>
      </c>
      <c r="B420" s="105" t="s">
        <v>96</v>
      </c>
      <c r="C420" s="105" t="s">
        <v>45</v>
      </c>
      <c r="D420" s="105" t="s">
        <v>413</v>
      </c>
      <c r="E420" s="105" t="s">
        <v>44</v>
      </c>
      <c r="F420" s="101">
        <f t="shared" si="110"/>
        <v>14454.3</v>
      </c>
      <c r="G420" s="101">
        <f t="shared" si="110"/>
        <v>9358.6</v>
      </c>
      <c r="H420" s="101">
        <f t="shared" si="109"/>
        <v>64.746130909141229</v>
      </c>
    </row>
    <row r="421" spans="1:8" ht="22.5" x14ac:dyDescent="0.2">
      <c r="A421" s="104" t="s">
        <v>233</v>
      </c>
      <c r="B421" s="105" t="s">
        <v>96</v>
      </c>
      <c r="C421" s="105" t="s">
        <v>45</v>
      </c>
      <c r="D421" s="105" t="s">
        <v>413</v>
      </c>
      <c r="E421" s="105" t="s">
        <v>105</v>
      </c>
      <c r="F421" s="101">
        <f t="shared" si="110"/>
        <v>14454.3</v>
      </c>
      <c r="G421" s="101">
        <f t="shared" si="110"/>
        <v>9358.6</v>
      </c>
      <c r="H421" s="101">
        <f t="shared" si="109"/>
        <v>64.746130909141229</v>
      </c>
    </row>
    <row r="422" spans="1:8" ht="33.75" x14ac:dyDescent="0.2">
      <c r="A422" s="104" t="s">
        <v>234</v>
      </c>
      <c r="B422" s="105" t="s">
        <v>96</v>
      </c>
      <c r="C422" s="105" t="s">
        <v>45</v>
      </c>
      <c r="D422" s="105" t="s">
        <v>413</v>
      </c>
      <c r="E422" s="105" t="s">
        <v>106</v>
      </c>
      <c r="F422" s="101">
        <v>14454.3</v>
      </c>
      <c r="G422" s="101">
        <v>9358.6</v>
      </c>
      <c r="H422" s="101">
        <f t="shared" si="109"/>
        <v>64.746130909141229</v>
      </c>
    </row>
  </sheetData>
  <mergeCells count="13">
    <mergeCell ref="C9:C10"/>
    <mergeCell ref="D9:D10"/>
    <mergeCell ref="H9:H10"/>
    <mergeCell ref="E1:H1"/>
    <mergeCell ref="B2:H2"/>
    <mergeCell ref="A4:H4"/>
    <mergeCell ref="E9:E10"/>
    <mergeCell ref="A5:H5"/>
    <mergeCell ref="A7:H7"/>
    <mergeCell ref="A9:A10"/>
    <mergeCell ref="B9:B10"/>
    <mergeCell ref="F9:F10"/>
    <mergeCell ref="G9:G10"/>
  </mergeCells>
  <phoneticPr fontId="43" type="noConversion"/>
  <pageMargins left="0.59055118110236227" right="0.6692913385826772" top="0.15748031496062992" bottom="0.15748031496062992" header="0" footer="0"/>
  <pageSetup paperSize="9" scale="92" fitToHeight="0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7"/>
  <sheetViews>
    <sheetView zoomScale="115" zoomScaleNormal="100" zoomScaleSheetLayoutView="115" workbookViewId="0">
      <selection activeCell="H37" sqref="H37"/>
    </sheetView>
  </sheetViews>
  <sheetFormatPr defaultRowHeight="12.75" x14ac:dyDescent="0.2"/>
  <cols>
    <col min="1" max="1" width="33.140625" customWidth="1"/>
    <col min="2" max="2" width="4.7109375" customWidth="1"/>
    <col min="3" max="4" width="3.7109375" customWidth="1"/>
    <col min="5" max="5" width="10.7109375" customWidth="1"/>
    <col min="6" max="6" width="4.7109375" customWidth="1"/>
    <col min="7" max="7" width="12.28515625" customWidth="1"/>
    <col min="8" max="8" width="12" customWidth="1"/>
    <col min="9" max="9" width="12.28515625" customWidth="1"/>
  </cols>
  <sheetData>
    <row r="1" spans="1:11" ht="12.75" customHeight="1" x14ac:dyDescent="0.2">
      <c r="A1" s="94"/>
      <c r="B1" s="94"/>
      <c r="C1" s="246" t="s">
        <v>480</v>
      </c>
      <c r="D1" s="246"/>
      <c r="E1" s="246"/>
      <c r="F1" s="246"/>
      <c r="G1" s="246"/>
      <c r="H1" s="246"/>
      <c r="I1" s="246"/>
    </row>
    <row r="2" spans="1:11" ht="12.75" customHeight="1" x14ac:dyDescent="0.2">
      <c r="A2" s="94"/>
      <c r="B2" s="94"/>
      <c r="C2" s="247" t="s">
        <v>479</v>
      </c>
      <c r="D2" s="247"/>
      <c r="E2" s="247"/>
      <c r="F2" s="247"/>
      <c r="G2" s="247"/>
      <c r="H2" s="247"/>
      <c r="I2" s="247"/>
    </row>
    <row r="3" spans="1:11" ht="12.75" customHeight="1" x14ac:dyDescent="0.2">
      <c r="A3" s="94"/>
      <c r="B3" s="94"/>
      <c r="C3" s="164"/>
      <c r="D3" s="164"/>
      <c r="E3" s="164"/>
      <c r="F3" s="164"/>
      <c r="G3" s="164"/>
      <c r="H3" s="164"/>
      <c r="I3" s="109" t="s">
        <v>473</v>
      </c>
    </row>
    <row r="4" spans="1:11" ht="12" customHeight="1" x14ac:dyDescent="0.2">
      <c r="A4" s="247" t="s">
        <v>574</v>
      </c>
      <c r="B4" s="247"/>
      <c r="C4" s="247"/>
      <c r="D4" s="247"/>
      <c r="E4" s="247"/>
      <c r="F4" s="247"/>
      <c r="G4" s="247"/>
      <c r="H4" s="247"/>
      <c r="I4" s="247"/>
      <c r="J4" s="152"/>
    </row>
    <row r="5" spans="1:11" ht="12.75" customHeight="1" x14ac:dyDescent="0.2">
      <c r="A5" s="247" t="s">
        <v>556</v>
      </c>
      <c r="B5" s="247"/>
      <c r="C5" s="247"/>
      <c r="D5" s="247"/>
      <c r="E5" s="247"/>
      <c r="F5" s="247"/>
      <c r="G5" s="247"/>
      <c r="H5" s="247"/>
      <c r="I5" s="247"/>
      <c r="J5" s="153"/>
    </row>
    <row r="6" spans="1:11" ht="12.75" customHeight="1" x14ac:dyDescent="0.2">
      <c r="A6" s="164"/>
      <c r="B6" s="164"/>
      <c r="C6" s="164"/>
      <c r="D6" s="164"/>
      <c r="E6" s="164"/>
      <c r="F6" s="164"/>
      <c r="G6" s="164"/>
      <c r="H6" s="164"/>
      <c r="I6" s="164"/>
      <c r="J6" s="153"/>
    </row>
    <row r="7" spans="1:11" ht="12.75" customHeight="1" x14ac:dyDescent="0.2">
      <c r="A7" s="243" t="s">
        <v>347</v>
      </c>
      <c r="B7" s="243"/>
      <c r="C7" s="243"/>
      <c r="D7" s="243"/>
      <c r="E7" s="243"/>
      <c r="F7" s="243"/>
      <c r="G7" s="243"/>
      <c r="H7" s="243"/>
      <c r="I7" s="243"/>
    </row>
    <row r="8" spans="1:11" ht="24" customHeight="1" x14ac:dyDescent="0.2">
      <c r="A8" s="243" t="s">
        <v>482</v>
      </c>
      <c r="B8" s="243"/>
      <c r="C8" s="243"/>
      <c r="D8" s="243"/>
      <c r="E8" s="243"/>
      <c r="F8" s="243"/>
      <c r="G8" s="243"/>
      <c r="H8" s="243"/>
      <c r="I8" s="243"/>
    </row>
    <row r="9" spans="1:11" ht="18" customHeight="1" x14ac:dyDescent="0.2">
      <c r="I9" s="109" t="s">
        <v>35</v>
      </c>
    </row>
    <row r="10" spans="1:11" ht="12.75" customHeight="1" x14ac:dyDescent="0.2">
      <c r="A10" s="238" t="s">
        <v>71</v>
      </c>
      <c r="B10" s="238" t="s">
        <v>36</v>
      </c>
      <c r="C10" s="238" t="s">
        <v>37</v>
      </c>
      <c r="D10" s="238" t="s">
        <v>38</v>
      </c>
      <c r="E10" s="238" t="s">
        <v>39</v>
      </c>
      <c r="F10" s="250" t="s">
        <v>40</v>
      </c>
      <c r="G10" s="252" t="s">
        <v>499</v>
      </c>
      <c r="H10" s="252" t="s">
        <v>501</v>
      </c>
      <c r="I10" s="248" t="s">
        <v>414</v>
      </c>
    </row>
    <row r="11" spans="1:11" ht="50.1" customHeight="1" x14ac:dyDescent="0.2">
      <c r="A11" s="239"/>
      <c r="B11" s="239"/>
      <c r="C11" s="239"/>
      <c r="D11" s="239"/>
      <c r="E11" s="239"/>
      <c r="F11" s="251"/>
      <c r="G11" s="253"/>
      <c r="H11" s="253"/>
      <c r="I11" s="249"/>
    </row>
    <row r="12" spans="1:11" ht="15.75" x14ac:dyDescent="0.2">
      <c r="A12" s="273" t="s">
        <v>41</v>
      </c>
      <c r="B12" s="274"/>
      <c r="C12" s="274"/>
      <c r="D12" s="274"/>
      <c r="E12" s="274"/>
      <c r="F12" s="274"/>
      <c r="G12" s="268">
        <f>G13+G37+G280+G383+G429+G314</f>
        <v>510879.55</v>
      </c>
      <c r="H12" s="268">
        <f>H13+H37+H280+H383+H429+H314</f>
        <v>327553.17000000004</v>
      </c>
      <c r="I12" s="292">
        <f>H12/G12%</f>
        <v>64.115537605684167</v>
      </c>
    </row>
    <row r="13" spans="1:11" ht="19.5" customHeight="1" x14ac:dyDescent="0.2">
      <c r="A13" s="275" t="s">
        <v>235</v>
      </c>
      <c r="B13" s="276">
        <v>947</v>
      </c>
      <c r="C13" s="276" t="s">
        <v>42</v>
      </c>
      <c r="D13" s="276" t="s">
        <v>42</v>
      </c>
      <c r="E13" s="276" t="s">
        <v>43</v>
      </c>
      <c r="F13" s="276" t="s">
        <v>44</v>
      </c>
      <c r="G13" s="269">
        <f>G14</f>
        <v>4422.5</v>
      </c>
      <c r="H13" s="288">
        <f>H14</f>
        <v>3255.9800000000005</v>
      </c>
      <c r="I13" s="288">
        <f t="shared" ref="I13:I76" si="0">H13/G13%</f>
        <v>73.623063877897124</v>
      </c>
    </row>
    <row r="14" spans="1:11" x14ac:dyDescent="0.2">
      <c r="A14" s="98" t="s">
        <v>184</v>
      </c>
      <c r="B14" s="100">
        <v>947</v>
      </c>
      <c r="C14" s="100" t="s">
        <v>45</v>
      </c>
      <c r="D14" s="100" t="s">
        <v>42</v>
      </c>
      <c r="E14" s="100" t="s">
        <v>43</v>
      </c>
      <c r="F14" s="100" t="s">
        <v>44</v>
      </c>
      <c r="G14" s="99">
        <f>G15+G29</f>
        <v>4422.5</v>
      </c>
      <c r="H14" s="103">
        <f>H15+H29</f>
        <v>3255.9800000000005</v>
      </c>
      <c r="I14" s="99">
        <f t="shared" si="0"/>
        <v>73.623063877897124</v>
      </c>
    </row>
    <row r="15" spans="1:11" ht="45.6" customHeight="1" x14ac:dyDescent="0.2">
      <c r="A15" s="98" t="s">
        <v>46</v>
      </c>
      <c r="B15" s="105">
        <v>947</v>
      </c>
      <c r="C15" s="105" t="s">
        <v>45</v>
      </c>
      <c r="D15" s="105" t="s">
        <v>47</v>
      </c>
      <c r="E15" s="105" t="s">
        <v>43</v>
      </c>
      <c r="F15" s="105" t="s">
        <v>44</v>
      </c>
      <c r="G15" s="101">
        <f>G16+G26</f>
        <v>2486.1000000000004</v>
      </c>
      <c r="H15" s="102">
        <f>H16+H26</f>
        <v>1779.3400000000001</v>
      </c>
      <c r="I15" s="101">
        <f t="shared" si="0"/>
        <v>71.571537749889373</v>
      </c>
      <c r="K15" s="106"/>
    </row>
    <row r="16" spans="1:11" ht="25.15" customHeight="1" x14ac:dyDescent="0.2">
      <c r="A16" s="104" t="s">
        <v>303</v>
      </c>
      <c r="B16" s="105">
        <v>947</v>
      </c>
      <c r="C16" s="105" t="s">
        <v>45</v>
      </c>
      <c r="D16" s="105" t="s">
        <v>47</v>
      </c>
      <c r="E16" s="105" t="s">
        <v>409</v>
      </c>
      <c r="F16" s="105" t="s">
        <v>44</v>
      </c>
      <c r="G16" s="101">
        <f>G17+G19</f>
        <v>1421.7</v>
      </c>
      <c r="H16" s="102">
        <f>H17+H19</f>
        <v>939.43000000000006</v>
      </c>
      <c r="I16" s="101">
        <f t="shared" si="0"/>
        <v>66.077934866708873</v>
      </c>
    </row>
    <row r="17" spans="1:11" ht="57" customHeight="1" x14ac:dyDescent="0.2">
      <c r="A17" s="104" t="s">
        <v>99</v>
      </c>
      <c r="B17" s="105">
        <v>947</v>
      </c>
      <c r="C17" s="105" t="s">
        <v>45</v>
      </c>
      <c r="D17" s="105" t="s">
        <v>47</v>
      </c>
      <c r="E17" s="105" t="s">
        <v>374</v>
      </c>
      <c r="F17" s="105" t="s">
        <v>139</v>
      </c>
      <c r="G17" s="101">
        <f>G18</f>
        <v>1114.7</v>
      </c>
      <c r="H17" s="102">
        <f>H18</f>
        <v>707.23</v>
      </c>
      <c r="I17" s="101">
        <f t="shared" si="0"/>
        <v>63.445770162375524</v>
      </c>
    </row>
    <row r="18" spans="1:11" ht="28.15" customHeight="1" x14ac:dyDescent="0.2">
      <c r="A18" s="104" t="s">
        <v>140</v>
      </c>
      <c r="B18" s="105">
        <v>947</v>
      </c>
      <c r="C18" s="105" t="s">
        <v>45</v>
      </c>
      <c r="D18" s="105" t="s">
        <v>47</v>
      </c>
      <c r="E18" s="105" t="s">
        <v>374</v>
      </c>
      <c r="F18" s="105" t="s">
        <v>141</v>
      </c>
      <c r="G18" s="101">
        <v>1114.7</v>
      </c>
      <c r="H18" s="229">
        <v>707.23</v>
      </c>
      <c r="I18" s="101">
        <f t="shared" si="0"/>
        <v>63.445770162375524</v>
      </c>
    </row>
    <row r="19" spans="1:11" ht="30.6" customHeight="1" x14ac:dyDescent="0.2">
      <c r="A19" s="104" t="s">
        <v>314</v>
      </c>
      <c r="B19" s="105">
        <v>947</v>
      </c>
      <c r="C19" s="105" t="s">
        <v>45</v>
      </c>
      <c r="D19" s="105" t="s">
        <v>47</v>
      </c>
      <c r="E19" s="105" t="s">
        <v>375</v>
      </c>
      <c r="F19" s="105"/>
      <c r="G19" s="101">
        <f>G20+G24</f>
        <v>307</v>
      </c>
      <c r="H19" s="102">
        <f>H20+H24</f>
        <v>232.20000000000002</v>
      </c>
      <c r="I19" s="101">
        <f t="shared" si="0"/>
        <v>75.635179153094469</v>
      </c>
    </row>
    <row r="20" spans="1:11" ht="25.15" customHeight="1" x14ac:dyDescent="0.2">
      <c r="A20" s="104" t="s">
        <v>133</v>
      </c>
      <c r="B20" s="105">
        <v>947</v>
      </c>
      <c r="C20" s="105" t="s">
        <v>45</v>
      </c>
      <c r="D20" s="105" t="s">
        <v>47</v>
      </c>
      <c r="E20" s="105" t="s">
        <v>375</v>
      </c>
      <c r="F20" s="105" t="s">
        <v>134</v>
      </c>
      <c r="G20" s="101">
        <f>G21</f>
        <v>302</v>
      </c>
      <c r="H20" s="102">
        <f>H21</f>
        <v>230.9</v>
      </c>
      <c r="I20" s="101">
        <f t="shared" si="0"/>
        <v>76.456953642384107</v>
      </c>
    </row>
    <row r="21" spans="1:11" ht="27.6" customHeight="1" x14ac:dyDescent="0.2">
      <c r="A21" s="104" t="s">
        <v>185</v>
      </c>
      <c r="B21" s="105">
        <v>947</v>
      </c>
      <c r="C21" s="105" t="s">
        <v>45</v>
      </c>
      <c r="D21" s="105" t="s">
        <v>47</v>
      </c>
      <c r="E21" s="105" t="s">
        <v>375</v>
      </c>
      <c r="F21" s="105" t="s">
        <v>135</v>
      </c>
      <c r="G21" s="101">
        <f>G22+G23</f>
        <v>302</v>
      </c>
      <c r="H21" s="102">
        <f>H22+H23</f>
        <v>230.9</v>
      </c>
      <c r="I21" s="101">
        <f t="shared" si="0"/>
        <v>76.456953642384107</v>
      </c>
    </row>
    <row r="22" spans="1:11" ht="27" customHeight="1" x14ac:dyDescent="0.2">
      <c r="A22" s="104" t="s">
        <v>186</v>
      </c>
      <c r="B22" s="105">
        <v>947</v>
      </c>
      <c r="C22" s="105" t="s">
        <v>45</v>
      </c>
      <c r="D22" s="105" t="s">
        <v>47</v>
      </c>
      <c r="E22" s="105" t="s">
        <v>375</v>
      </c>
      <c r="F22" s="105">
        <v>242</v>
      </c>
      <c r="G22" s="101">
        <v>115.5</v>
      </c>
      <c r="H22" s="221">
        <v>77.400000000000006</v>
      </c>
      <c r="I22" s="101">
        <f t="shared" si="0"/>
        <v>67.012987012987011</v>
      </c>
    </row>
    <row r="23" spans="1:11" ht="23.45" customHeight="1" x14ac:dyDescent="0.2">
      <c r="A23" s="104" t="s">
        <v>187</v>
      </c>
      <c r="B23" s="105">
        <v>947</v>
      </c>
      <c r="C23" s="105" t="s">
        <v>45</v>
      </c>
      <c r="D23" s="105" t="s">
        <v>47</v>
      </c>
      <c r="E23" s="105" t="s">
        <v>375</v>
      </c>
      <c r="F23" s="105" t="s">
        <v>27</v>
      </c>
      <c r="G23" s="101">
        <v>186.5</v>
      </c>
      <c r="H23" s="229">
        <v>153.5</v>
      </c>
      <c r="I23" s="101">
        <f t="shared" si="0"/>
        <v>82.305630026809652</v>
      </c>
    </row>
    <row r="24" spans="1:11" ht="15" customHeight="1" x14ac:dyDescent="0.2">
      <c r="A24" s="104" t="s">
        <v>142</v>
      </c>
      <c r="B24" s="105">
        <v>947</v>
      </c>
      <c r="C24" s="105" t="s">
        <v>45</v>
      </c>
      <c r="D24" s="105" t="s">
        <v>47</v>
      </c>
      <c r="E24" s="105" t="s">
        <v>375</v>
      </c>
      <c r="F24" s="105" t="s">
        <v>143</v>
      </c>
      <c r="G24" s="101">
        <f>G25</f>
        <v>5</v>
      </c>
      <c r="H24" s="102">
        <f>H25</f>
        <v>1.3</v>
      </c>
      <c r="I24" s="101">
        <f t="shared" si="0"/>
        <v>26</v>
      </c>
    </row>
    <row r="25" spans="1:11" ht="33.75" x14ac:dyDescent="0.2">
      <c r="A25" s="104" t="s">
        <v>188</v>
      </c>
      <c r="B25" s="105">
        <v>947</v>
      </c>
      <c r="C25" s="105" t="s">
        <v>45</v>
      </c>
      <c r="D25" s="105" t="s">
        <v>47</v>
      </c>
      <c r="E25" s="105" t="s">
        <v>375</v>
      </c>
      <c r="F25" s="105" t="s">
        <v>144</v>
      </c>
      <c r="G25" s="101">
        <v>5</v>
      </c>
      <c r="H25" s="102">
        <v>1.3</v>
      </c>
      <c r="I25" s="101">
        <f t="shared" si="0"/>
        <v>26</v>
      </c>
    </row>
    <row r="26" spans="1:11" ht="12" customHeight="1" x14ac:dyDescent="0.2">
      <c r="A26" s="104" t="s">
        <v>304</v>
      </c>
      <c r="B26" s="105">
        <v>947</v>
      </c>
      <c r="C26" s="105" t="s">
        <v>45</v>
      </c>
      <c r="D26" s="105" t="s">
        <v>47</v>
      </c>
      <c r="E26" s="105" t="s">
        <v>376</v>
      </c>
      <c r="F26" s="105" t="s">
        <v>44</v>
      </c>
      <c r="G26" s="101">
        <f t="shared" ref="G26:G27" si="1">G27</f>
        <v>1064.4000000000001</v>
      </c>
      <c r="H26" s="102">
        <f t="shared" ref="H26:H27" si="2">H27</f>
        <v>839.91</v>
      </c>
      <c r="I26" s="101">
        <f t="shared" si="0"/>
        <v>78.909244644870341</v>
      </c>
    </row>
    <row r="27" spans="1:11" ht="53.45" customHeight="1" x14ac:dyDescent="0.2">
      <c r="A27" s="104" t="s">
        <v>99</v>
      </c>
      <c r="B27" s="105">
        <v>947</v>
      </c>
      <c r="C27" s="105" t="s">
        <v>45</v>
      </c>
      <c r="D27" s="105" t="s">
        <v>47</v>
      </c>
      <c r="E27" s="105" t="s">
        <v>376</v>
      </c>
      <c r="F27" s="105" t="s">
        <v>139</v>
      </c>
      <c r="G27" s="101">
        <f t="shared" si="1"/>
        <v>1064.4000000000001</v>
      </c>
      <c r="H27" s="102">
        <f t="shared" si="2"/>
        <v>839.91</v>
      </c>
      <c r="I27" s="101">
        <f t="shared" si="0"/>
        <v>78.909244644870341</v>
      </c>
    </row>
    <row r="28" spans="1:11" ht="25.15" customHeight="1" x14ac:dyDescent="0.2">
      <c r="A28" s="104" t="s">
        <v>140</v>
      </c>
      <c r="B28" s="105">
        <v>947</v>
      </c>
      <c r="C28" s="105" t="s">
        <v>45</v>
      </c>
      <c r="D28" s="105" t="s">
        <v>47</v>
      </c>
      <c r="E28" s="105" t="s">
        <v>376</v>
      </c>
      <c r="F28" s="105" t="s">
        <v>141</v>
      </c>
      <c r="G28" s="101">
        <v>1064.4000000000001</v>
      </c>
      <c r="H28" s="229">
        <v>839.91</v>
      </c>
      <c r="I28" s="101">
        <f t="shared" si="0"/>
        <v>78.909244644870341</v>
      </c>
    </row>
    <row r="29" spans="1:11" ht="31.15" customHeight="1" x14ac:dyDescent="0.2">
      <c r="A29" s="104" t="s">
        <v>56</v>
      </c>
      <c r="B29" s="105">
        <v>947</v>
      </c>
      <c r="C29" s="105" t="s">
        <v>45</v>
      </c>
      <c r="D29" s="105" t="s">
        <v>57</v>
      </c>
      <c r="E29" s="100" t="s">
        <v>43</v>
      </c>
      <c r="F29" s="100" t="s">
        <v>44</v>
      </c>
      <c r="G29" s="101">
        <f>G30</f>
        <v>1936.4</v>
      </c>
      <c r="H29" s="102">
        <f>H30</f>
        <v>1476.64</v>
      </c>
      <c r="I29" s="101">
        <f t="shared" si="0"/>
        <v>76.256971700061968</v>
      </c>
      <c r="K29" s="106"/>
    </row>
    <row r="30" spans="1:11" ht="13.9" customHeight="1" x14ac:dyDescent="0.2">
      <c r="A30" s="104" t="s">
        <v>309</v>
      </c>
      <c r="B30" s="105">
        <v>947</v>
      </c>
      <c r="C30" s="105" t="s">
        <v>45</v>
      </c>
      <c r="D30" s="105" t="s">
        <v>57</v>
      </c>
      <c r="E30" s="105" t="s">
        <v>381</v>
      </c>
      <c r="F30" s="105"/>
      <c r="G30" s="101">
        <f>G31+G33</f>
        <v>1936.4</v>
      </c>
      <c r="H30" s="102">
        <f>H31+H33</f>
        <v>1476.64</v>
      </c>
      <c r="I30" s="101">
        <f t="shared" si="0"/>
        <v>76.256971700061968</v>
      </c>
    </row>
    <row r="31" spans="1:11" ht="55.15" customHeight="1" x14ac:dyDescent="0.2">
      <c r="A31" s="104" t="s">
        <v>99</v>
      </c>
      <c r="B31" s="105">
        <v>947</v>
      </c>
      <c r="C31" s="105" t="s">
        <v>45</v>
      </c>
      <c r="D31" s="105" t="s">
        <v>57</v>
      </c>
      <c r="E31" s="105" t="s">
        <v>382</v>
      </c>
      <c r="F31" s="105">
        <v>100</v>
      </c>
      <c r="G31" s="101">
        <f>G32</f>
        <v>1912.4</v>
      </c>
      <c r="H31" s="102">
        <f>H32</f>
        <v>1476.64</v>
      </c>
      <c r="I31" s="101">
        <f t="shared" si="0"/>
        <v>77.213971972390709</v>
      </c>
    </row>
    <row r="32" spans="1:11" ht="24.6" customHeight="1" x14ac:dyDescent="0.2">
      <c r="A32" s="104" t="s">
        <v>140</v>
      </c>
      <c r="B32" s="105">
        <v>947</v>
      </c>
      <c r="C32" s="105" t="s">
        <v>45</v>
      </c>
      <c r="D32" s="105" t="s">
        <v>57</v>
      </c>
      <c r="E32" s="105" t="s">
        <v>382</v>
      </c>
      <c r="F32" s="105">
        <v>120</v>
      </c>
      <c r="G32" s="101">
        <v>1912.4</v>
      </c>
      <c r="H32" s="221">
        <v>1476.64</v>
      </c>
      <c r="I32" s="101">
        <f t="shared" si="0"/>
        <v>77.213971972390709</v>
      </c>
    </row>
    <row r="33" spans="1:11" ht="22.9" customHeight="1" x14ac:dyDescent="0.2">
      <c r="A33" s="104" t="s">
        <v>310</v>
      </c>
      <c r="B33" s="105">
        <v>947</v>
      </c>
      <c r="C33" s="105" t="s">
        <v>45</v>
      </c>
      <c r="D33" s="105" t="s">
        <v>57</v>
      </c>
      <c r="E33" s="105" t="s">
        <v>383</v>
      </c>
      <c r="F33" s="105"/>
      <c r="G33" s="101">
        <f>G34</f>
        <v>24</v>
      </c>
      <c r="H33" s="102">
        <f t="shared" ref="H33:H35" si="3">H34</f>
        <v>0</v>
      </c>
      <c r="I33" s="101">
        <f t="shared" si="0"/>
        <v>0</v>
      </c>
    </row>
    <row r="34" spans="1:11" ht="22.15" customHeight="1" x14ac:dyDescent="0.2">
      <c r="A34" s="104" t="s">
        <v>456</v>
      </c>
      <c r="B34" s="105">
        <v>947</v>
      </c>
      <c r="C34" s="105" t="s">
        <v>45</v>
      </c>
      <c r="D34" s="105" t="s">
        <v>57</v>
      </c>
      <c r="E34" s="105" t="s">
        <v>383</v>
      </c>
      <c r="F34" s="105" t="s">
        <v>134</v>
      </c>
      <c r="G34" s="101">
        <f>G35</f>
        <v>24</v>
      </c>
      <c r="H34" s="102">
        <f t="shared" si="3"/>
        <v>0</v>
      </c>
      <c r="I34" s="101">
        <f t="shared" si="0"/>
        <v>0</v>
      </c>
    </row>
    <row r="35" spans="1:11" ht="25.15" customHeight="1" x14ac:dyDescent="0.2">
      <c r="A35" s="104" t="s">
        <v>457</v>
      </c>
      <c r="B35" s="105">
        <v>947</v>
      </c>
      <c r="C35" s="105" t="s">
        <v>45</v>
      </c>
      <c r="D35" s="105" t="s">
        <v>57</v>
      </c>
      <c r="E35" s="105" t="s">
        <v>383</v>
      </c>
      <c r="F35" s="105" t="s">
        <v>135</v>
      </c>
      <c r="G35" s="101">
        <f>G36</f>
        <v>24</v>
      </c>
      <c r="H35" s="102">
        <f t="shared" si="3"/>
        <v>0</v>
      </c>
      <c r="I35" s="101">
        <f t="shared" si="0"/>
        <v>0</v>
      </c>
    </row>
    <row r="36" spans="1:11" ht="22.5" x14ac:dyDescent="0.2">
      <c r="A36" s="104" t="s">
        <v>458</v>
      </c>
      <c r="B36" s="105">
        <v>947</v>
      </c>
      <c r="C36" s="105" t="s">
        <v>45</v>
      </c>
      <c r="D36" s="105" t="s">
        <v>57</v>
      </c>
      <c r="E36" s="105" t="s">
        <v>383</v>
      </c>
      <c r="F36" s="105">
        <v>244</v>
      </c>
      <c r="G36" s="101">
        <v>24</v>
      </c>
      <c r="H36" s="102"/>
      <c r="I36" s="101">
        <f t="shared" si="0"/>
        <v>0</v>
      </c>
    </row>
    <row r="37" spans="1:11" ht="28.5" x14ac:dyDescent="0.2">
      <c r="A37" s="275" t="s">
        <v>236</v>
      </c>
      <c r="B37" s="276">
        <v>946</v>
      </c>
      <c r="C37" s="276" t="s">
        <v>42</v>
      </c>
      <c r="D37" s="276" t="s">
        <v>42</v>
      </c>
      <c r="E37" s="276" t="s">
        <v>43</v>
      </c>
      <c r="F37" s="276" t="s">
        <v>44</v>
      </c>
      <c r="G37" s="269">
        <f>G38+G84+G107+G184+G213+G262+G269+G274+G177</f>
        <v>121874.75</v>
      </c>
      <c r="H37" s="269">
        <f>H38+H84+H107+H184+H213+H262+H269+H274+H177</f>
        <v>107674.69000000002</v>
      </c>
      <c r="I37" s="288">
        <f t="shared" si="0"/>
        <v>88.348644817732975</v>
      </c>
    </row>
    <row r="38" spans="1:11" x14ac:dyDescent="0.2">
      <c r="A38" s="98" t="s">
        <v>184</v>
      </c>
      <c r="B38" s="100">
        <v>946</v>
      </c>
      <c r="C38" s="100" t="s">
        <v>45</v>
      </c>
      <c r="D38" s="100" t="s">
        <v>42</v>
      </c>
      <c r="E38" s="100" t="s">
        <v>43</v>
      </c>
      <c r="F38" s="100" t="s">
        <v>44</v>
      </c>
      <c r="G38" s="99">
        <f>G39+G43+G46++G62+G67+G57</f>
        <v>20316.900000000001</v>
      </c>
      <c r="H38" s="99">
        <f>H39+H43+H46++H62+H67+H57</f>
        <v>15455.7</v>
      </c>
      <c r="I38" s="99">
        <f t="shared" si="0"/>
        <v>76.07312139155087</v>
      </c>
    </row>
    <row r="39" spans="1:11" ht="35.450000000000003" customHeight="1" x14ac:dyDescent="0.2">
      <c r="A39" s="98" t="s">
        <v>58</v>
      </c>
      <c r="B39" s="105">
        <v>946</v>
      </c>
      <c r="C39" s="100" t="s">
        <v>45</v>
      </c>
      <c r="D39" s="100" t="s">
        <v>59</v>
      </c>
      <c r="E39" s="100" t="s">
        <v>43</v>
      </c>
      <c r="F39" s="100" t="s">
        <v>44</v>
      </c>
      <c r="G39" s="99">
        <f>G40</f>
        <v>1078.3</v>
      </c>
      <c r="H39" s="99">
        <f t="shared" ref="H39:H41" si="4">H40</f>
        <v>1002.6</v>
      </c>
      <c r="I39" s="99">
        <f t="shared" si="0"/>
        <v>92.979690253176301</v>
      </c>
      <c r="K39" s="106"/>
    </row>
    <row r="40" spans="1:11" ht="22.15" customHeight="1" x14ac:dyDescent="0.2">
      <c r="A40" s="104" t="s">
        <v>312</v>
      </c>
      <c r="B40" s="105">
        <v>946</v>
      </c>
      <c r="C40" s="105" t="s">
        <v>45</v>
      </c>
      <c r="D40" s="105" t="s">
        <v>59</v>
      </c>
      <c r="E40" s="105" t="s">
        <v>410</v>
      </c>
      <c r="F40" s="105" t="s">
        <v>44</v>
      </c>
      <c r="G40" s="101">
        <f>G41</f>
        <v>1078.3</v>
      </c>
      <c r="H40" s="101">
        <f t="shared" si="4"/>
        <v>1002.6</v>
      </c>
      <c r="I40" s="101">
        <f t="shared" si="0"/>
        <v>92.979690253176301</v>
      </c>
    </row>
    <row r="41" spans="1:11" ht="33.75" x14ac:dyDescent="0.2">
      <c r="A41" s="104" t="s">
        <v>313</v>
      </c>
      <c r="B41" s="105">
        <v>946</v>
      </c>
      <c r="C41" s="105" t="s">
        <v>45</v>
      </c>
      <c r="D41" s="105" t="s">
        <v>59</v>
      </c>
      <c r="E41" s="105" t="s">
        <v>373</v>
      </c>
      <c r="F41" s="105" t="s">
        <v>139</v>
      </c>
      <c r="G41" s="101">
        <f>G42</f>
        <v>1078.3</v>
      </c>
      <c r="H41" s="101">
        <f t="shared" si="4"/>
        <v>1002.6</v>
      </c>
      <c r="I41" s="101">
        <f t="shared" si="0"/>
        <v>92.979690253176301</v>
      </c>
    </row>
    <row r="42" spans="1:11" ht="22.5" x14ac:dyDescent="0.2">
      <c r="A42" s="104" t="s">
        <v>140</v>
      </c>
      <c r="B42" s="105">
        <v>946</v>
      </c>
      <c r="C42" s="105" t="s">
        <v>45</v>
      </c>
      <c r="D42" s="105" t="s">
        <v>59</v>
      </c>
      <c r="E42" s="105" t="s">
        <v>373</v>
      </c>
      <c r="F42" s="105" t="s">
        <v>141</v>
      </c>
      <c r="G42" s="101">
        <v>1078.3</v>
      </c>
      <c r="H42" s="229">
        <v>1002.6</v>
      </c>
      <c r="I42" s="101">
        <f t="shared" si="0"/>
        <v>92.979690253176301</v>
      </c>
    </row>
    <row r="43" spans="1:11" ht="17.25" customHeight="1" x14ac:dyDescent="0.2">
      <c r="A43" s="98" t="s">
        <v>304</v>
      </c>
      <c r="B43" s="100">
        <v>946</v>
      </c>
      <c r="C43" s="100" t="s">
        <v>45</v>
      </c>
      <c r="D43" s="100" t="s">
        <v>47</v>
      </c>
      <c r="E43" s="100" t="s">
        <v>411</v>
      </c>
      <c r="F43" s="100" t="s">
        <v>44</v>
      </c>
      <c r="G43" s="99">
        <f t="shared" ref="G43:G44" si="5">G44</f>
        <v>545.5</v>
      </c>
      <c r="H43" s="103">
        <f t="shared" ref="H43:H44" si="6">H44</f>
        <v>437</v>
      </c>
      <c r="I43" s="99">
        <f t="shared" si="0"/>
        <v>80.109990834097161</v>
      </c>
      <c r="K43" s="106"/>
    </row>
    <row r="44" spans="1:11" ht="54.6" customHeight="1" x14ac:dyDescent="0.2">
      <c r="A44" s="104" t="s">
        <v>99</v>
      </c>
      <c r="B44" s="105">
        <v>946</v>
      </c>
      <c r="C44" s="105" t="s">
        <v>45</v>
      </c>
      <c r="D44" s="105" t="s">
        <v>47</v>
      </c>
      <c r="E44" s="105" t="s">
        <v>377</v>
      </c>
      <c r="F44" s="105" t="s">
        <v>139</v>
      </c>
      <c r="G44" s="101">
        <f t="shared" si="5"/>
        <v>545.5</v>
      </c>
      <c r="H44" s="101">
        <f t="shared" si="6"/>
        <v>437</v>
      </c>
      <c r="I44" s="101">
        <f t="shared" si="0"/>
        <v>80.109990834097161</v>
      </c>
    </row>
    <row r="45" spans="1:11" ht="24.6" customHeight="1" x14ac:dyDescent="0.2">
      <c r="A45" s="104" t="s">
        <v>140</v>
      </c>
      <c r="B45" s="105">
        <v>946</v>
      </c>
      <c r="C45" s="105" t="s">
        <v>45</v>
      </c>
      <c r="D45" s="105" t="s">
        <v>47</v>
      </c>
      <c r="E45" s="105" t="s">
        <v>377</v>
      </c>
      <c r="F45" s="105" t="s">
        <v>141</v>
      </c>
      <c r="G45" s="101">
        <v>545.5</v>
      </c>
      <c r="H45" s="229">
        <v>437</v>
      </c>
      <c r="I45" s="101">
        <f t="shared" si="0"/>
        <v>80.109990834097161</v>
      </c>
    </row>
    <row r="46" spans="1:11" ht="13.5" customHeight="1" x14ac:dyDescent="0.2">
      <c r="A46" s="98" t="s">
        <v>237</v>
      </c>
      <c r="B46" s="100">
        <v>946</v>
      </c>
      <c r="C46" s="100" t="s">
        <v>45</v>
      </c>
      <c r="D46" s="100" t="s">
        <v>73</v>
      </c>
      <c r="E46" s="100" t="s">
        <v>43</v>
      </c>
      <c r="F46" s="100" t="s">
        <v>44</v>
      </c>
      <c r="G46" s="99">
        <f>G47</f>
        <v>14225.9</v>
      </c>
      <c r="H46" s="99">
        <f>H47</f>
        <v>11351.5</v>
      </c>
      <c r="I46" s="99">
        <f t="shared" si="0"/>
        <v>79.794599990158801</v>
      </c>
      <c r="K46" s="106"/>
    </row>
    <row r="47" spans="1:11" ht="22.5" x14ac:dyDescent="0.2">
      <c r="A47" s="104" t="s">
        <v>305</v>
      </c>
      <c r="B47" s="105">
        <v>946</v>
      </c>
      <c r="C47" s="105" t="s">
        <v>45</v>
      </c>
      <c r="D47" s="105" t="s">
        <v>73</v>
      </c>
      <c r="E47" s="105" t="s">
        <v>378</v>
      </c>
      <c r="F47" s="105" t="s">
        <v>44</v>
      </c>
      <c r="G47" s="101">
        <f>G48+G50</f>
        <v>14225.9</v>
      </c>
      <c r="H47" s="102">
        <f>H48+H50</f>
        <v>11351.5</v>
      </c>
      <c r="I47" s="101">
        <f t="shared" si="0"/>
        <v>79.794599990158801</v>
      </c>
    </row>
    <row r="48" spans="1:11" ht="57.6" customHeight="1" x14ac:dyDescent="0.2">
      <c r="A48" s="104" t="s">
        <v>99</v>
      </c>
      <c r="B48" s="105">
        <v>946</v>
      </c>
      <c r="C48" s="105" t="s">
        <v>45</v>
      </c>
      <c r="D48" s="105" t="s">
        <v>73</v>
      </c>
      <c r="E48" s="105" t="s">
        <v>379</v>
      </c>
      <c r="F48" s="105" t="s">
        <v>139</v>
      </c>
      <c r="G48" s="101">
        <f>G49</f>
        <v>10606.1</v>
      </c>
      <c r="H48" s="102">
        <f>H49</f>
        <v>8170.6</v>
      </c>
      <c r="I48" s="101">
        <f t="shared" si="0"/>
        <v>77.03679957760157</v>
      </c>
    </row>
    <row r="49" spans="1:11" ht="24" customHeight="1" x14ac:dyDescent="0.2">
      <c r="A49" s="104" t="s">
        <v>140</v>
      </c>
      <c r="B49" s="105">
        <v>946</v>
      </c>
      <c r="C49" s="105" t="s">
        <v>45</v>
      </c>
      <c r="D49" s="105" t="s">
        <v>73</v>
      </c>
      <c r="E49" s="105" t="s">
        <v>379</v>
      </c>
      <c r="F49" s="105" t="s">
        <v>141</v>
      </c>
      <c r="G49" s="101">
        <v>10606.1</v>
      </c>
      <c r="H49" s="229">
        <v>8170.6</v>
      </c>
      <c r="I49" s="101">
        <f t="shared" si="0"/>
        <v>77.03679957760157</v>
      </c>
    </row>
    <row r="50" spans="1:11" ht="25.5" customHeight="1" x14ac:dyDescent="0.2">
      <c r="A50" s="104" t="s">
        <v>306</v>
      </c>
      <c r="B50" s="105">
        <v>946</v>
      </c>
      <c r="C50" s="105" t="s">
        <v>45</v>
      </c>
      <c r="D50" s="105" t="s">
        <v>73</v>
      </c>
      <c r="E50" s="105" t="s">
        <v>380</v>
      </c>
      <c r="F50" s="105"/>
      <c r="G50" s="101">
        <f>G51+G55</f>
        <v>3619.7999999999997</v>
      </c>
      <c r="H50" s="102">
        <f>H51+H55</f>
        <v>3180.9</v>
      </c>
      <c r="I50" s="101">
        <f t="shared" si="0"/>
        <v>87.875020719376764</v>
      </c>
    </row>
    <row r="51" spans="1:11" ht="24" customHeight="1" x14ac:dyDescent="0.2">
      <c r="A51" s="104" t="s">
        <v>133</v>
      </c>
      <c r="B51" s="105">
        <v>946</v>
      </c>
      <c r="C51" s="105" t="s">
        <v>45</v>
      </c>
      <c r="D51" s="105" t="s">
        <v>73</v>
      </c>
      <c r="E51" s="105" t="s">
        <v>380</v>
      </c>
      <c r="F51" s="105" t="s">
        <v>134</v>
      </c>
      <c r="G51" s="101">
        <f>G52</f>
        <v>3568.2</v>
      </c>
      <c r="H51" s="102">
        <f>H52</f>
        <v>3147.5</v>
      </c>
      <c r="I51" s="101">
        <f t="shared" si="0"/>
        <v>88.209741606412209</v>
      </c>
    </row>
    <row r="52" spans="1:11" ht="22.9" customHeight="1" x14ac:dyDescent="0.2">
      <c r="A52" s="104" t="s">
        <v>185</v>
      </c>
      <c r="B52" s="105">
        <v>946</v>
      </c>
      <c r="C52" s="105" t="s">
        <v>45</v>
      </c>
      <c r="D52" s="105" t="s">
        <v>73</v>
      </c>
      <c r="E52" s="105" t="s">
        <v>380</v>
      </c>
      <c r="F52" s="105" t="s">
        <v>135</v>
      </c>
      <c r="G52" s="101">
        <f>G53+G54</f>
        <v>3568.2</v>
      </c>
      <c r="H52" s="102">
        <f>H53+H54</f>
        <v>3147.5</v>
      </c>
      <c r="I52" s="101">
        <f t="shared" si="0"/>
        <v>88.209741606412209</v>
      </c>
    </row>
    <row r="53" spans="1:11" ht="23.45" customHeight="1" x14ac:dyDescent="0.2">
      <c r="A53" s="104" t="s">
        <v>186</v>
      </c>
      <c r="B53" s="105">
        <v>946</v>
      </c>
      <c r="C53" s="105" t="s">
        <v>45</v>
      </c>
      <c r="D53" s="105" t="s">
        <v>73</v>
      </c>
      <c r="E53" s="105" t="s">
        <v>380</v>
      </c>
      <c r="F53" s="105" t="s">
        <v>28</v>
      </c>
      <c r="G53" s="101">
        <v>522.70000000000005</v>
      </c>
      <c r="H53" s="229">
        <v>457.3</v>
      </c>
      <c r="I53" s="101">
        <f t="shared" si="0"/>
        <v>87.488042854409798</v>
      </c>
    </row>
    <row r="54" spans="1:11" ht="24.6" customHeight="1" x14ac:dyDescent="0.2">
      <c r="A54" s="104" t="s">
        <v>187</v>
      </c>
      <c r="B54" s="105">
        <v>946</v>
      </c>
      <c r="C54" s="105" t="s">
        <v>45</v>
      </c>
      <c r="D54" s="105" t="s">
        <v>73</v>
      </c>
      <c r="E54" s="105" t="s">
        <v>380</v>
      </c>
      <c r="F54" s="105" t="s">
        <v>27</v>
      </c>
      <c r="G54" s="101">
        <v>3045.5</v>
      </c>
      <c r="H54" s="229">
        <v>2690.2</v>
      </c>
      <c r="I54" s="101">
        <f t="shared" si="0"/>
        <v>88.333606961090126</v>
      </c>
    </row>
    <row r="55" spans="1:11" ht="15.75" customHeight="1" x14ac:dyDescent="0.2">
      <c r="A55" s="104" t="s">
        <v>142</v>
      </c>
      <c r="B55" s="105">
        <v>946</v>
      </c>
      <c r="C55" s="105" t="s">
        <v>45</v>
      </c>
      <c r="D55" s="105" t="s">
        <v>73</v>
      </c>
      <c r="E55" s="105" t="s">
        <v>380</v>
      </c>
      <c r="F55" s="105" t="s">
        <v>143</v>
      </c>
      <c r="G55" s="101">
        <f>G56</f>
        <v>51.6</v>
      </c>
      <c r="H55" s="102">
        <f>H56</f>
        <v>33.4</v>
      </c>
      <c r="I55" s="101">
        <f t="shared" si="0"/>
        <v>64.728682170542626</v>
      </c>
    </row>
    <row r="56" spans="1:11" ht="34.15" customHeight="1" x14ac:dyDescent="0.2">
      <c r="A56" s="104" t="s">
        <v>188</v>
      </c>
      <c r="B56" s="105">
        <v>946</v>
      </c>
      <c r="C56" s="105" t="s">
        <v>45</v>
      </c>
      <c r="D56" s="105" t="s">
        <v>73</v>
      </c>
      <c r="E56" s="105" t="s">
        <v>380</v>
      </c>
      <c r="F56" s="105" t="s">
        <v>144</v>
      </c>
      <c r="G56" s="101">
        <v>51.6</v>
      </c>
      <c r="H56" s="229">
        <v>33.4</v>
      </c>
      <c r="I56" s="101">
        <f t="shared" si="0"/>
        <v>64.728682170542626</v>
      </c>
    </row>
    <row r="57" spans="1:11" x14ac:dyDescent="0.2">
      <c r="A57" s="98" t="s">
        <v>471</v>
      </c>
      <c r="B57" s="105">
        <v>946</v>
      </c>
      <c r="C57" s="100" t="s">
        <v>45</v>
      </c>
      <c r="D57" s="100" t="s">
        <v>62</v>
      </c>
      <c r="E57" s="105"/>
      <c r="F57" s="105"/>
      <c r="G57" s="99">
        <f t="shared" ref="G57:G60" si="7">G58</f>
        <v>161</v>
      </c>
      <c r="H57" s="103">
        <f t="shared" ref="H57:H60" si="8">H58</f>
        <v>160</v>
      </c>
      <c r="I57" s="99">
        <f t="shared" si="0"/>
        <v>99.378881987577628</v>
      </c>
    </row>
    <row r="58" spans="1:11" ht="32.450000000000003" customHeight="1" x14ac:dyDescent="0.2">
      <c r="A58" s="104" t="s">
        <v>460</v>
      </c>
      <c r="B58" s="105">
        <v>946</v>
      </c>
      <c r="C58" s="105" t="s">
        <v>45</v>
      </c>
      <c r="D58" s="105" t="s">
        <v>62</v>
      </c>
      <c r="E58" s="105" t="s">
        <v>472</v>
      </c>
      <c r="F58" s="105"/>
      <c r="G58" s="101">
        <f t="shared" si="7"/>
        <v>161</v>
      </c>
      <c r="H58" s="102">
        <f t="shared" si="8"/>
        <v>160</v>
      </c>
      <c r="I58" s="101">
        <f t="shared" si="0"/>
        <v>99.378881987577628</v>
      </c>
    </row>
    <row r="59" spans="1:11" ht="24.6" customHeight="1" x14ac:dyDescent="0.2">
      <c r="A59" s="104" t="s">
        <v>456</v>
      </c>
      <c r="B59" s="105">
        <v>946</v>
      </c>
      <c r="C59" s="105" t="s">
        <v>45</v>
      </c>
      <c r="D59" s="105" t="s">
        <v>62</v>
      </c>
      <c r="E59" s="105" t="s">
        <v>472</v>
      </c>
      <c r="F59" s="105">
        <v>200</v>
      </c>
      <c r="G59" s="101">
        <f t="shared" si="7"/>
        <v>161</v>
      </c>
      <c r="H59" s="102">
        <f t="shared" si="8"/>
        <v>160</v>
      </c>
      <c r="I59" s="101">
        <f t="shared" si="0"/>
        <v>99.378881987577628</v>
      </c>
    </row>
    <row r="60" spans="1:11" ht="22.15" customHeight="1" x14ac:dyDescent="0.2">
      <c r="A60" s="104" t="s">
        <v>457</v>
      </c>
      <c r="B60" s="105">
        <v>946</v>
      </c>
      <c r="C60" s="105" t="s">
        <v>45</v>
      </c>
      <c r="D60" s="105" t="s">
        <v>62</v>
      </c>
      <c r="E60" s="105" t="s">
        <v>472</v>
      </c>
      <c r="F60" s="105">
        <v>240</v>
      </c>
      <c r="G60" s="101">
        <f t="shared" si="7"/>
        <v>161</v>
      </c>
      <c r="H60" s="102">
        <f t="shared" si="8"/>
        <v>160</v>
      </c>
      <c r="I60" s="101">
        <f t="shared" si="0"/>
        <v>99.378881987577628</v>
      </c>
    </row>
    <row r="61" spans="1:11" ht="22.9" customHeight="1" x14ac:dyDescent="0.2">
      <c r="A61" s="104" t="s">
        <v>458</v>
      </c>
      <c r="B61" s="105">
        <v>946</v>
      </c>
      <c r="C61" s="105" t="s">
        <v>45</v>
      </c>
      <c r="D61" s="105" t="s">
        <v>62</v>
      </c>
      <c r="E61" s="105" t="s">
        <v>472</v>
      </c>
      <c r="F61" s="105">
        <v>244</v>
      </c>
      <c r="G61" s="101">
        <v>161</v>
      </c>
      <c r="H61" s="102">
        <v>160</v>
      </c>
      <c r="I61" s="101">
        <f t="shared" si="0"/>
        <v>99.378881987577628</v>
      </c>
    </row>
    <row r="62" spans="1:11" x14ac:dyDescent="0.2">
      <c r="A62" s="98" t="s">
        <v>85</v>
      </c>
      <c r="B62" s="100">
        <v>946</v>
      </c>
      <c r="C62" s="100" t="s">
        <v>45</v>
      </c>
      <c r="D62" s="100" t="s">
        <v>86</v>
      </c>
      <c r="E62" s="100" t="s">
        <v>43</v>
      </c>
      <c r="F62" s="100" t="s">
        <v>44</v>
      </c>
      <c r="G62" s="99">
        <f t="shared" ref="G62:G65" si="9">G63</f>
        <v>200</v>
      </c>
      <c r="H62" s="99">
        <f t="shared" ref="H62:H65" si="10">H63</f>
        <v>123</v>
      </c>
      <c r="I62" s="99">
        <f t="shared" si="0"/>
        <v>61.5</v>
      </c>
      <c r="K62" s="106"/>
    </row>
    <row r="63" spans="1:11" ht="15" customHeight="1" x14ac:dyDescent="0.2">
      <c r="A63" s="104" t="s">
        <v>85</v>
      </c>
      <c r="B63" s="105">
        <v>946</v>
      </c>
      <c r="C63" s="105" t="s">
        <v>45</v>
      </c>
      <c r="D63" s="105" t="s">
        <v>86</v>
      </c>
      <c r="E63" s="105" t="s">
        <v>387</v>
      </c>
      <c r="F63" s="105" t="s">
        <v>44</v>
      </c>
      <c r="G63" s="101">
        <f t="shared" si="9"/>
        <v>200</v>
      </c>
      <c r="H63" s="102">
        <f t="shared" si="10"/>
        <v>123</v>
      </c>
      <c r="I63" s="101">
        <f t="shared" si="0"/>
        <v>61.5</v>
      </c>
    </row>
    <row r="64" spans="1:11" ht="22.5" x14ac:dyDescent="0.2">
      <c r="A64" s="104" t="s">
        <v>101</v>
      </c>
      <c r="B64" s="105">
        <v>946</v>
      </c>
      <c r="C64" s="105" t="s">
        <v>45</v>
      </c>
      <c r="D64" s="105" t="s">
        <v>86</v>
      </c>
      <c r="E64" s="105" t="s">
        <v>387</v>
      </c>
      <c r="F64" s="105" t="s">
        <v>44</v>
      </c>
      <c r="G64" s="101">
        <f t="shared" si="9"/>
        <v>200</v>
      </c>
      <c r="H64" s="102">
        <f t="shared" si="10"/>
        <v>123</v>
      </c>
      <c r="I64" s="101">
        <f t="shared" si="0"/>
        <v>61.5</v>
      </c>
    </row>
    <row r="65" spans="1:11" ht="15" customHeight="1" x14ac:dyDescent="0.2">
      <c r="A65" s="104" t="s">
        <v>142</v>
      </c>
      <c r="B65" s="105">
        <v>946</v>
      </c>
      <c r="C65" s="105" t="s">
        <v>45</v>
      </c>
      <c r="D65" s="105" t="s">
        <v>86</v>
      </c>
      <c r="E65" s="105" t="s">
        <v>387</v>
      </c>
      <c r="F65" s="105" t="s">
        <v>143</v>
      </c>
      <c r="G65" s="101">
        <f t="shared" si="9"/>
        <v>200</v>
      </c>
      <c r="H65" s="102">
        <f t="shared" si="10"/>
        <v>123</v>
      </c>
      <c r="I65" s="101">
        <f t="shared" si="0"/>
        <v>61.5</v>
      </c>
    </row>
    <row r="66" spans="1:11" ht="13.5" customHeight="1" x14ac:dyDescent="0.2">
      <c r="A66" s="104" t="s">
        <v>102</v>
      </c>
      <c r="B66" s="105">
        <v>946</v>
      </c>
      <c r="C66" s="105" t="s">
        <v>45</v>
      </c>
      <c r="D66" s="105" t="s">
        <v>86</v>
      </c>
      <c r="E66" s="105" t="s">
        <v>387</v>
      </c>
      <c r="F66" s="105" t="s">
        <v>103</v>
      </c>
      <c r="G66" s="101">
        <v>200</v>
      </c>
      <c r="H66" s="229">
        <v>123</v>
      </c>
      <c r="I66" s="101">
        <f t="shared" si="0"/>
        <v>61.5</v>
      </c>
    </row>
    <row r="67" spans="1:11" x14ac:dyDescent="0.2">
      <c r="A67" s="98" t="s">
        <v>75</v>
      </c>
      <c r="B67" s="100">
        <v>946</v>
      </c>
      <c r="C67" s="100" t="s">
        <v>45</v>
      </c>
      <c r="D67" s="100">
        <v>13</v>
      </c>
      <c r="E67" s="100"/>
      <c r="F67" s="100"/>
      <c r="G67" s="99">
        <f t="shared" ref="G67:H67" si="11">G71+G81+G77+G68</f>
        <v>4106.2000000000007</v>
      </c>
      <c r="H67" s="99">
        <f t="shared" si="11"/>
        <v>2381.6</v>
      </c>
      <c r="I67" s="99">
        <f t="shared" si="0"/>
        <v>58.000097413667127</v>
      </c>
      <c r="K67" s="106"/>
    </row>
    <row r="68" spans="1:11" ht="11.45" customHeight="1" x14ac:dyDescent="0.2">
      <c r="A68" s="104" t="s">
        <v>514</v>
      </c>
      <c r="B68" s="105">
        <v>946</v>
      </c>
      <c r="C68" s="105" t="s">
        <v>45</v>
      </c>
      <c r="D68" s="105">
        <v>13</v>
      </c>
      <c r="E68" s="105" t="s">
        <v>517</v>
      </c>
      <c r="F68" s="105"/>
      <c r="G68" s="101">
        <v>50</v>
      </c>
      <c r="H68" s="101">
        <f>H69</f>
        <v>50</v>
      </c>
      <c r="I68" s="101">
        <f t="shared" si="0"/>
        <v>100</v>
      </c>
      <c r="K68" s="106"/>
    </row>
    <row r="69" spans="1:11" ht="10.9" customHeight="1" x14ac:dyDescent="0.2">
      <c r="A69" s="104" t="s">
        <v>515</v>
      </c>
      <c r="B69" s="105">
        <v>946</v>
      </c>
      <c r="C69" s="105" t="s">
        <v>45</v>
      </c>
      <c r="D69" s="105">
        <v>13</v>
      </c>
      <c r="E69" s="105" t="s">
        <v>517</v>
      </c>
      <c r="F69" s="105">
        <v>800</v>
      </c>
      <c r="G69" s="101">
        <v>50</v>
      </c>
      <c r="H69" s="101">
        <f>H70</f>
        <v>50</v>
      </c>
      <c r="I69" s="101">
        <f t="shared" si="0"/>
        <v>100</v>
      </c>
      <c r="K69" s="106"/>
    </row>
    <row r="70" spans="1:11" ht="11.45" customHeight="1" x14ac:dyDescent="0.2">
      <c r="A70" s="104" t="s">
        <v>516</v>
      </c>
      <c r="B70" s="105">
        <v>946</v>
      </c>
      <c r="C70" s="105" t="s">
        <v>45</v>
      </c>
      <c r="D70" s="105">
        <v>13</v>
      </c>
      <c r="E70" s="105" t="s">
        <v>517</v>
      </c>
      <c r="F70" s="105">
        <v>850</v>
      </c>
      <c r="G70" s="101">
        <v>50</v>
      </c>
      <c r="H70" s="101">
        <v>50</v>
      </c>
      <c r="I70" s="101">
        <f t="shared" si="0"/>
        <v>100</v>
      </c>
      <c r="K70" s="106"/>
    </row>
    <row r="71" spans="1:11" ht="43.9" customHeight="1" x14ac:dyDescent="0.2">
      <c r="A71" s="104" t="s">
        <v>194</v>
      </c>
      <c r="B71" s="105">
        <v>946</v>
      </c>
      <c r="C71" s="105" t="s">
        <v>45</v>
      </c>
      <c r="D71" s="105">
        <v>13</v>
      </c>
      <c r="E71" s="105" t="s">
        <v>334</v>
      </c>
      <c r="F71" s="105"/>
      <c r="G71" s="101">
        <f>G72+G74</f>
        <v>408.90000000000003</v>
      </c>
      <c r="H71" s="102">
        <f>H72+H74</f>
        <v>295.39999999999998</v>
      </c>
      <c r="I71" s="101">
        <f t="shared" si="0"/>
        <v>72.242602103203708</v>
      </c>
    </row>
    <row r="72" spans="1:11" ht="57" customHeight="1" x14ac:dyDescent="0.2">
      <c r="A72" s="104" t="s">
        <v>195</v>
      </c>
      <c r="B72" s="105">
        <v>946</v>
      </c>
      <c r="C72" s="105" t="s">
        <v>45</v>
      </c>
      <c r="D72" s="105">
        <v>13</v>
      </c>
      <c r="E72" s="105" t="s">
        <v>334</v>
      </c>
      <c r="F72" s="105">
        <v>100</v>
      </c>
      <c r="G72" s="101">
        <f>G73</f>
        <v>408.1</v>
      </c>
      <c r="H72" s="102">
        <f>H73</f>
        <v>295.39999999999998</v>
      </c>
      <c r="I72" s="101">
        <f t="shared" si="0"/>
        <v>72.384219554030864</v>
      </c>
    </row>
    <row r="73" spans="1:11" ht="24.6" customHeight="1" x14ac:dyDescent="0.2">
      <c r="A73" s="104" t="s">
        <v>140</v>
      </c>
      <c r="B73" s="105">
        <v>946</v>
      </c>
      <c r="C73" s="105" t="s">
        <v>45</v>
      </c>
      <c r="D73" s="105">
        <v>13</v>
      </c>
      <c r="E73" s="105" t="s">
        <v>334</v>
      </c>
      <c r="F73" s="105">
        <v>120</v>
      </c>
      <c r="G73" s="101">
        <v>408.1</v>
      </c>
      <c r="H73" s="229">
        <v>295.39999999999998</v>
      </c>
      <c r="I73" s="101">
        <f t="shared" si="0"/>
        <v>72.384219554030864</v>
      </c>
    </row>
    <row r="74" spans="1:11" ht="22.9" customHeight="1" x14ac:dyDescent="0.2">
      <c r="A74" s="104" t="s">
        <v>133</v>
      </c>
      <c r="B74" s="105">
        <v>946</v>
      </c>
      <c r="C74" s="105" t="s">
        <v>45</v>
      </c>
      <c r="D74" s="105">
        <v>13</v>
      </c>
      <c r="E74" s="105" t="s">
        <v>334</v>
      </c>
      <c r="F74" s="105">
        <v>200</v>
      </c>
      <c r="G74" s="101">
        <f t="shared" ref="G74:G75" si="12">G75</f>
        <v>0.8</v>
      </c>
      <c r="H74" s="102">
        <f t="shared" ref="H74:H75" si="13">H75</f>
        <v>0</v>
      </c>
      <c r="I74" s="101">
        <f t="shared" si="0"/>
        <v>0</v>
      </c>
    </row>
    <row r="75" spans="1:11" ht="27" customHeight="1" x14ac:dyDescent="0.2">
      <c r="A75" s="104" t="s">
        <v>185</v>
      </c>
      <c r="B75" s="105">
        <v>946</v>
      </c>
      <c r="C75" s="105" t="s">
        <v>45</v>
      </c>
      <c r="D75" s="105">
        <v>13</v>
      </c>
      <c r="E75" s="105" t="s">
        <v>334</v>
      </c>
      <c r="F75" s="105">
        <v>240</v>
      </c>
      <c r="G75" s="101">
        <f t="shared" si="12"/>
        <v>0.8</v>
      </c>
      <c r="H75" s="102">
        <f t="shared" si="13"/>
        <v>0</v>
      </c>
      <c r="I75" s="101">
        <f t="shared" si="0"/>
        <v>0</v>
      </c>
    </row>
    <row r="76" spans="1:11" ht="24.6" customHeight="1" x14ac:dyDescent="0.2">
      <c r="A76" s="104" t="s">
        <v>187</v>
      </c>
      <c r="B76" s="105">
        <v>946</v>
      </c>
      <c r="C76" s="105" t="s">
        <v>45</v>
      </c>
      <c r="D76" s="105">
        <v>13</v>
      </c>
      <c r="E76" s="105" t="s">
        <v>334</v>
      </c>
      <c r="F76" s="105">
        <v>244</v>
      </c>
      <c r="G76" s="101">
        <v>0.8</v>
      </c>
      <c r="H76" s="102"/>
      <c r="I76" s="101">
        <f t="shared" si="0"/>
        <v>0</v>
      </c>
    </row>
    <row r="77" spans="1:11" ht="22.5" x14ac:dyDescent="0.2">
      <c r="A77" s="104" t="s">
        <v>190</v>
      </c>
      <c r="B77" s="105">
        <v>946</v>
      </c>
      <c r="C77" s="105" t="s">
        <v>45</v>
      </c>
      <c r="D77" s="105">
        <v>13</v>
      </c>
      <c r="E77" s="105"/>
      <c r="F77" s="105"/>
      <c r="G77" s="101">
        <f t="shared" ref="G77:G79" si="14">G78</f>
        <v>1</v>
      </c>
      <c r="H77" s="102">
        <f t="shared" ref="H77:H79" si="15">H78</f>
        <v>0</v>
      </c>
      <c r="I77" s="101">
        <f t="shared" ref="I77:I140" si="16">H77/G77%</f>
        <v>0</v>
      </c>
    </row>
    <row r="78" spans="1:11" ht="23.45" customHeight="1" x14ac:dyDescent="0.2">
      <c r="A78" s="104" t="s">
        <v>191</v>
      </c>
      <c r="B78" s="105">
        <v>946</v>
      </c>
      <c r="C78" s="105" t="s">
        <v>45</v>
      </c>
      <c r="D78" s="105">
        <v>13</v>
      </c>
      <c r="E78" s="105" t="s">
        <v>336</v>
      </c>
      <c r="F78" s="105">
        <v>200</v>
      </c>
      <c r="G78" s="101">
        <f t="shared" si="14"/>
        <v>1</v>
      </c>
      <c r="H78" s="102">
        <f t="shared" si="15"/>
        <v>0</v>
      </c>
      <c r="I78" s="101">
        <f t="shared" si="16"/>
        <v>0</v>
      </c>
    </row>
    <row r="79" spans="1:11" ht="15" customHeight="1" x14ac:dyDescent="0.2">
      <c r="A79" s="104" t="s">
        <v>192</v>
      </c>
      <c r="B79" s="105">
        <v>946</v>
      </c>
      <c r="C79" s="105" t="s">
        <v>45</v>
      </c>
      <c r="D79" s="105">
        <v>13</v>
      </c>
      <c r="E79" s="105" t="s">
        <v>336</v>
      </c>
      <c r="F79" s="105">
        <v>240</v>
      </c>
      <c r="G79" s="101">
        <f t="shared" si="14"/>
        <v>1</v>
      </c>
      <c r="H79" s="102">
        <f t="shared" si="15"/>
        <v>0</v>
      </c>
      <c r="I79" s="101">
        <f t="shared" si="16"/>
        <v>0</v>
      </c>
    </row>
    <row r="80" spans="1:11" ht="22.5" x14ac:dyDescent="0.2">
      <c r="A80" s="104" t="s">
        <v>193</v>
      </c>
      <c r="B80" s="105">
        <v>946</v>
      </c>
      <c r="C80" s="105" t="s">
        <v>45</v>
      </c>
      <c r="D80" s="105">
        <v>13</v>
      </c>
      <c r="E80" s="105" t="s">
        <v>336</v>
      </c>
      <c r="F80" s="105">
        <v>244</v>
      </c>
      <c r="G80" s="101">
        <v>1</v>
      </c>
      <c r="H80" s="102"/>
      <c r="I80" s="101">
        <f t="shared" si="16"/>
        <v>0</v>
      </c>
    </row>
    <row r="81" spans="1:9" ht="22.15" customHeight="1" x14ac:dyDescent="0.2">
      <c r="A81" s="104" t="s">
        <v>77</v>
      </c>
      <c r="B81" s="105">
        <v>946</v>
      </c>
      <c r="C81" s="105" t="s">
        <v>45</v>
      </c>
      <c r="D81" s="105">
        <v>13</v>
      </c>
      <c r="E81" s="100"/>
      <c r="F81" s="100"/>
      <c r="G81" s="101">
        <f t="shared" ref="G81:G82" si="17">G82</f>
        <v>3646.3</v>
      </c>
      <c r="H81" s="101">
        <f t="shared" ref="H81:H82" si="18">H82</f>
        <v>2036.2</v>
      </c>
      <c r="I81" s="101">
        <f t="shared" si="16"/>
        <v>55.842909250473085</v>
      </c>
    </row>
    <row r="82" spans="1:9" ht="57" customHeight="1" x14ac:dyDescent="0.2">
      <c r="A82" s="104" t="s">
        <v>195</v>
      </c>
      <c r="B82" s="105">
        <v>946</v>
      </c>
      <c r="C82" s="105" t="s">
        <v>45</v>
      </c>
      <c r="D82" s="105">
        <v>13</v>
      </c>
      <c r="E82" s="105" t="s">
        <v>391</v>
      </c>
      <c r="F82" s="105">
        <v>100</v>
      </c>
      <c r="G82" s="101">
        <f t="shared" si="17"/>
        <v>3646.3</v>
      </c>
      <c r="H82" s="101">
        <f t="shared" si="18"/>
        <v>2036.2</v>
      </c>
      <c r="I82" s="101">
        <f t="shared" si="16"/>
        <v>55.842909250473085</v>
      </c>
    </row>
    <row r="83" spans="1:9" ht="20.25" customHeight="1" x14ac:dyDescent="0.2">
      <c r="A83" s="104" t="s">
        <v>316</v>
      </c>
      <c r="B83" s="105">
        <v>946</v>
      </c>
      <c r="C83" s="105" t="s">
        <v>45</v>
      </c>
      <c r="D83" s="105">
        <v>13</v>
      </c>
      <c r="E83" s="105" t="s">
        <v>391</v>
      </c>
      <c r="F83" s="105">
        <v>110</v>
      </c>
      <c r="G83" s="101">
        <v>3646.3</v>
      </c>
      <c r="H83" s="229">
        <v>2036.2</v>
      </c>
      <c r="I83" s="101">
        <f t="shared" si="16"/>
        <v>55.842909250473085</v>
      </c>
    </row>
    <row r="84" spans="1:9" ht="21" x14ac:dyDescent="0.2">
      <c r="A84" s="98" t="s">
        <v>198</v>
      </c>
      <c r="B84" s="100">
        <v>946</v>
      </c>
      <c r="C84" s="100" t="s">
        <v>47</v>
      </c>
      <c r="D84" s="100"/>
      <c r="E84" s="100"/>
      <c r="F84" s="100"/>
      <c r="G84" s="99">
        <f>G85+G93</f>
        <v>1425.6</v>
      </c>
      <c r="H84" s="99">
        <f>H85+H93</f>
        <v>948.3</v>
      </c>
      <c r="I84" s="99">
        <f t="shared" si="16"/>
        <v>66.519360269360277</v>
      </c>
    </row>
    <row r="85" spans="1:9" ht="34.15" customHeight="1" x14ac:dyDescent="0.2">
      <c r="A85" s="104" t="s">
        <v>200</v>
      </c>
      <c r="B85" s="105">
        <v>946</v>
      </c>
      <c r="C85" s="105" t="s">
        <v>47</v>
      </c>
      <c r="D85" s="105" t="s">
        <v>201</v>
      </c>
      <c r="E85" s="105"/>
      <c r="F85" s="105"/>
      <c r="G85" s="101">
        <f>G86</f>
        <v>1275.5999999999999</v>
      </c>
      <c r="H85" s="102">
        <f>H86</f>
        <v>890</v>
      </c>
      <c r="I85" s="101">
        <f t="shared" si="16"/>
        <v>69.77108811539668</v>
      </c>
    </row>
    <row r="86" spans="1:9" ht="36" customHeight="1" x14ac:dyDescent="0.2">
      <c r="A86" s="104" t="s">
        <v>202</v>
      </c>
      <c r="B86" s="105">
        <v>946</v>
      </c>
      <c r="C86" s="105" t="s">
        <v>47</v>
      </c>
      <c r="D86" s="105" t="s">
        <v>201</v>
      </c>
      <c r="E86" s="105" t="s">
        <v>392</v>
      </c>
      <c r="F86" s="105"/>
      <c r="G86" s="101">
        <f>G87+G89</f>
        <v>1275.5999999999999</v>
      </c>
      <c r="H86" s="102">
        <f>H87+H89</f>
        <v>890</v>
      </c>
      <c r="I86" s="101">
        <f t="shared" si="16"/>
        <v>69.77108811539668</v>
      </c>
    </row>
    <row r="87" spans="1:9" ht="57" customHeight="1" x14ac:dyDescent="0.2">
      <c r="A87" s="104" t="s">
        <v>195</v>
      </c>
      <c r="B87" s="105">
        <v>946</v>
      </c>
      <c r="C87" s="105" t="s">
        <v>47</v>
      </c>
      <c r="D87" s="105" t="s">
        <v>201</v>
      </c>
      <c r="E87" s="105" t="s">
        <v>392</v>
      </c>
      <c r="F87" s="105">
        <v>100</v>
      </c>
      <c r="G87" s="101">
        <f>G88</f>
        <v>1176.5999999999999</v>
      </c>
      <c r="H87" s="101">
        <f>H88</f>
        <v>890</v>
      </c>
      <c r="I87" s="101">
        <f t="shared" si="16"/>
        <v>75.641679415264335</v>
      </c>
    </row>
    <row r="88" spans="1:9" ht="25.15" customHeight="1" x14ac:dyDescent="0.2">
      <c r="A88" s="104" t="s">
        <v>140</v>
      </c>
      <c r="B88" s="105">
        <v>946</v>
      </c>
      <c r="C88" s="105" t="s">
        <v>47</v>
      </c>
      <c r="D88" s="105" t="s">
        <v>201</v>
      </c>
      <c r="E88" s="105" t="s">
        <v>392</v>
      </c>
      <c r="F88" s="105">
        <v>110</v>
      </c>
      <c r="G88" s="101">
        <v>1176.5999999999999</v>
      </c>
      <c r="H88" s="221">
        <v>890</v>
      </c>
      <c r="I88" s="101">
        <f t="shared" si="16"/>
        <v>75.641679415264335</v>
      </c>
    </row>
    <row r="89" spans="1:9" ht="25.15" customHeight="1" x14ac:dyDescent="0.2">
      <c r="A89" s="104" t="s">
        <v>133</v>
      </c>
      <c r="B89" s="105">
        <v>946</v>
      </c>
      <c r="C89" s="105" t="s">
        <v>47</v>
      </c>
      <c r="D89" s="105" t="s">
        <v>201</v>
      </c>
      <c r="E89" s="105" t="s">
        <v>392</v>
      </c>
      <c r="F89" s="105">
        <v>200</v>
      </c>
      <c r="G89" s="101">
        <f t="shared" ref="G89" si="19">G90</f>
        <v>99</v>
      </c>
      <c r="H89" s="102">
        <f t="shared" ref="H89" si="20">H90</f>
        <v>0</v>
      </c>
      <c r="I89" s="101">
        <f t="shared" si="16"/>
        <v>0</v>
      </c>
    </row>
    <row r="90" spans="1:9" ht="22.15" customHeight="1" x14ac:dyDescent="0.2">
      <c r="A90" s="104" t="s">
        <v>185</v>
      </c>
      <c r="B90" s="105">
        <v>946</v>
      </c>
      <c r="C90" s="105" t="s">
        <v>47</v>
      </c>
      <c r="D90" s="105" t="s">
        <v>201</v>
      </c>
      <c r="E90" s="105" t="s">
        <v>392</v>
      </c>
      <c r="F90" s="105">
        <v>240</v>
      </c>
      <c r="G90" s="101">
        <f t="shared" ref="G90" si="21">G92+G91</f>
        <v>99</v>
      </c>
      <c r="H90" s="102">
        <f t="shared" ref="H90" si="22">H92+H91</f>
        <v>0</v>
      </c>
      <c r="I90" s="101">
        <f t="shared" si="16"/>
        <v>0</v>
      </c>
    </row>
    <row r="91" spans="1:9" ht="24.6" customHeight="1" x14ac:dyDescent="0.2">
      <c r="A91" s="104" t="s">
        <v>186</v>
      </c>
      <c r="B91" s="105">
        <v>946</v>
      </c>
      <c r="C91" s="105" t="s">
        <v>47</v>
      </c>
      <c r="D91" s="105" t="s">
        <v>201</v>
      </c>
      <c r="E91" s="105" t="s">
        <v>392</v>
      </c>
      <c r="F91" s="105">
        <v>242</v>
      </c>
      <c r="G91" s="101">
        <v>81</v>
      </c>
      <c r="H91" s="102"/>
      <c r="I91" s="101">
        <f t="shared" si="16"/>
        <v>0</v>
      </c>
    </row>
    <row r="92" spans="1:9" ht="24" customHeight="1" x14ac:dyDescent="0.2">
      <c r="A92" s="104" t="s">
        <v>187</v>
      </c>
      <c r="B92" s="105">
        <v>946</v>
      </c>
      <c r="C92" s="105" t="s">
        <v>47</v>
      </c>
      <c r="D92" s="105" t="s">
        <v>201</v>
      </c>
      <c r="E92" s="105" t="s">
        <v>392</v>
      </c>
      <c r="F92" s="105">
        <v>244</v>
      </c>
      <c r="G92" s="101">
        <v>18</v>
      </c>
      <c r="H92" s="102"/>
      <c r="I92" s="101">
        <f t="shared" si="16"/>
        <v>0</v>
      </c>
    </row>
    <row r="93" spans="1:9" x14ac:dyDescent="0.2">
      <c r="A93" s="155" t="s">
        <v>435</v>
      </c>
      <c r="B93" s="100">
        <v>946</v>
      </c>
      <c r="C93" s="100" t="s">
        <v>47</v>
      </c>
      <c r="D93" s="100">
        <v>10</v>
      </c>
      <c r="E93" s="100"/>
      <c r="F93" s="100"/>
      <c r="G93" s="99">
        <f t="shared" ref="G93:H94" si="23">G94</f>
        <v>150</v>
      </c>
      <c r="H93" s="99">
        <f t="shared" si="23"/>
        <v>58.3</v>
      </c>
      <c r="I93" s="99">
        <f t="shared" si="16"/>
        <v>38.866666666666667</v>
      </c>
    </row>
    <row r="94" spans="1:9" ht="39" customHeight="1" x14ac:dyDescent="0.2">
      <c r="A94" s="160" t="s">
        <v>425</v>
      </c>
      <c r="B94" s="277">
        <v>946</v>
      </c>
      <c r="C94" s="278" t="s">
        <v>47</v>
      </c>
      <c r="D94" s="278">
        <v>10</v>
      </c>
      <c r="E94" s="279"/>
      <c r="F94" s="279"/>
      <c r="G94" s="270">
        <f t="shared" si="23"/>
        <v>150</v>
      </c>
      <c r="H94" s="270">
        <f t="shared" si="23"/>
        <v>58.3</v>
      </c>
      <c r="I94" s="162">
        <f t="shared" si="16"/>
        <v>38.866666666666667</v>
      </c>
    </row>
    <row r="95" spans="1:9" ht="34.15" customHeight="1" x14ac:dyDescent="0.2">
      <c r="A95" s="98" t="s">
        <v>244</v>
      </c>
      <c r="B95" s="105">
        <v>946</v>
      </c>
      <c r="C95" s="100" t="s">
        <v>47</v>
      </c>
      <c r="D95" s="100">
        <v>10</v>
      </c>
      <c r="E95" s="100" t="s">
        <v>415</v>
      </c>
      <c r="F95" s="100"/>
      <c r="G95" s="99">
        <f>G96+G100+G104</f>
        <v>150</v>
      </c>
      <c r="H95" s="103">
        <f>H96+H100+H104</f>
        <v>58.3</v>
      </c>
      <c r="I95" s="99">
        <f t="shared" si="16"/>
        <v>38.866666666666667</v>
      </c>
    </row>
    <row r="96" spans="1:9" ht="26.45" customHeight="1" x14ac:dyDescent="0.2">
      <c r="A96" s="104" t="s">
        <v>456</v>
      </c>
      <c r="B96" s="105">
        <v>946</v>
      </c>
      <c r="C96" s="100" t="s">
        <v>47</v>
      </c>
      <c r="D96" s="100">
        <v>10</v>
      </c>
      <c r="E96" s="100" t="s">
        <v>357</v>
      </c>
      <c r="F96" s="100"/>
      <c r="G96" s="99">
        <f>G97</f>
        <v>90</v>
      </c>
      <c r="H96" s="103">
        <f t="shared" ref="H96:H98" si="24">H97</f>
        <v>50.8</v>
      </c>
      <c r="I96" s="99">
        <f t="shared" si="16"/>
        <v>56.444444444444443</v>
      </c>
    </row>
    <row r="97" spans="1:9" ht="22.9" customHeight="1" x14ac:dyDescent="0.2">
      <c r="A97" s="104" t="s">
        <v>457</v>
      </c>
      <c r="B97" s="105">
        <v>946</v>
      </c>
      <c r="C97" s="105" t="s">
        <v>47</v>
      </c>
      <c r="D97" s="105">
        <v>10</v>
      </c>
      <c r="E97" s="105" t="s">
        <v>357</v>
      </c>
      <c r="F97" s="105">
        <v>200</v>
      </c>
      <c r="G97" s="101">
        <f>G98</f>
        <v>90</v>
      </c>
      <c r="H97" s="102">
        <f t="shared" si="24"/>
        <v>50.8</v>
      </c>
      <c r="I97" s="101">
        <f t="shared" si="16"/>
        <v>56.444444444444443</v>
      </c>
    </row>
    <row r="98" spans="1:9" ht="22.9" customHeight="1" x14ac:dyDescent="0.2">
      <c r="A98" s="104" t="s">
        <v>458</v>
      </c>
      <c r="B98" s="105">
        <v>946</v>
      </c>
      <c r="C98" s="105" t="s">
        <v>47</v>
      </c>
      <c r="D98" s="105">
        <v>10</v>
      </c>
      <c r="E98" s="105" t="s">
        <v>357</v>
      </c>
      <c r="F98" s="105">
        <v>240</v>
      </c>
      <c r="G98" s="101">
        <f>G99</f>
        <v>90</v>
      </c>
      <c r="H98" s="102">
        <f t="shared" si="24"/>
        <v>50.8</v>
      </c>
      <c r="I98" s="101">
        <f t="shared" si="16"/>
        <v>56.444444444444443</v>
      </c>
    </row>
    <row r="99" spans="1:9" ht="15" customHeight="1" x14ac:dyDescent="0.2">
      <c r="A99" s="98" t="s">
        <v>352</v>
      </c>
      <c r="B99" s="105">
        <v>946</v>
      </c>
      <c r="C99" s="105" t="s">
        <v>47</v>
      </c>
      <c r="D99" s="105">
        <v>10</v>
      </c>
      <c r="E99" s="105" t="s">
        <v>357</v>
      </c>
      <c r="F99" s="105">
        <v>244</v>
      </c>
      <c r="G99" s="101">
        <v>90</v>
      </c>
      <c r="H99" s="102">
        <v>50.8</v>
      </c>
      <c r="I99" s="101">
        <f t="shared" si="16"/>
        <v>56.444444444444443</v>
      </c>
    </row>
    <row r="100" spans="1:9" ht="24" customHeight="1" x14ac:dyDescent="0.2">
      <c r="A100" s="104" t="s">
        <v>456</v>
      </c>
      <c r="B100" s="105">
        <v>946</v>
      </c>
      <c r="C100" s="100" t="s">
        <v>47</v>
      </c>
      <c r="D100" s="100">
        <v>10</v>
      </c>
      <c r="E100" s="100" t="s">
        <v>358</v>
      </c>
      <c r="F100" s="100"/>
      <c r="G100" s="99">
        <f>G101</f>
        <v>40</v>
      </c>
      <c r="H100" s="103">
        <f t="shared" ref="H100:H102" si="25">H101</f>
        <v>5</v>
      </c>
      <c r="I100" s="99">
        <f t="shared" si="16"/>
        <v>12.5</v>
      </c>
    </row>
    <row r="101" spans="1:9" ht="24.6" customHeight="1" x14ac:dyDescent="0.2">
      <c r="A101" s="104" t="s">
        <v>457</v>
      </c>
      <c r="B101" s="105">
        <v>946</v>
      </c>
      <c r="C101" s="105" t="s">
        <v>47</v>
      </c>
      <c r="D101" s="105">
        <v>10</v>
      </c>
      <c r="E101" s="105" t="s">
        <v>358</v>
      </c>
      <c r="F101" s="105">
        <v>200</v>
      </c>
      <c r="G101" s="101">
        <f>G102</f>
        <v>40</v>
      </c>
      <c r="H101" s="102">
        <f t="shared" si="25"/>
        <v>5</v>
      </c>
      <c r="I101" s="101">
        <f t="shared" si="16"/>
        <v>12.5</v>
      </c>
    </row>
    <row r="102" spans="1:9" ht="27.6" customHeight="1" x14ac:dyDescent="0.2">
      <c r="A102" s="104" t="s">
        <v>458</v>
      </c>
      <c r="B102" s="105">
        <v>946</v>
      </c>
      <c r="C102" s="105" t="s">
        <v>47</v>
      </c>
      <c r="D102" s="105">
        <v>10</v>
      </c>
      <c r="E102" s="105" t="s">
        <v>358</v>
      </c>
      <c r="F102" s="105">
        <v>240</v>
      </c>
      <c r="G102" s="101">
        <f>G103</f>
        <v>40</v>
      </c>
      <c r="H102" s="102">
        <f t="shared" si="25"/>
        <v>5</v>
      </c>
      <c r="I102" s="101">
        <f t="shared" si="16"/>
        <v>12.5</v>
      </c>
    </row>
    <row r="103" spans="1:9" ht="23.45" customHeight="1" x14ac:dyDescent="0.2">
      <c r="A103" s="98" t="s">
        <v>353</v>
      </c>
      <c r="B103" s="105">
        <v>946</v>
      </c>
      <c r="C103" s="105" t="s">
        <v>47</v>
      </c>
      <c r="D103" s="105">
        <v>10</v>
      </c>
      <c r="E103" s="105" t="s">
        <v>358</v>
      </c>
      <c r="F103" s="105">
        <v>244</v>
      </c>
      <c r="G103" s="101">
        <v>40</v>
      </c>
      <c r="H103" s="102">
        <v>5</v>
      </c>
      <c r="I103" s="101">
        <f t="shared" si="16"/>
        <v>12.5</v>
      </c>
    </row>
    <row r="104" spans="1:9" ht="23.45" customHeight="1" x14ac:dyDescent="0.2">
      <c r="A104" s="104" t="s">
        <v>456</v>
      </c>
      <c r="B104" s="105">
        <v>946</v>
      </c>
      <c r="C104" s="100" t="s">
        <v>47</v>
      </c>
      <c r="D104" s="100">
        <v>10</v>
      </c>
      <c r="E104" s="100" t="s">
        <v>359</v>
      </c>
      <c r="F104" s="100"/>
      <c r="G104" s="99">
        <f t="shared" ref="G104:G105" si="26">G105</f>
        <v>20</v>
      </c>
      <c r="H104" s="103">
        <f t="shared" ref="H104:H105" si="27">H105</f>
        <v>2.5</v>
      </c>
      <c r="I104" s="99">
        <f t="shared" si="16"/>
        <v>12.5</v>
      </c>
    </row>
    <row r="105" spans="1:9" ht="25.15" customHeight="1" x14ac:dyDescent="0.2">
      <c r="A105" s="104" t="s">
        <v>457</v>
      </c>
      <c r="B105" s="105">
        <v>946</v>
      </c>
      <c r="C105" s="105" t="s">
        <v>47</v>
      </c>
      <c r="D105" s="105">
        <v>10</v>
      </c>
      <c r="E105" s="105" t="s">
        <v>359</v>
      </c>
      <c r="F105" s="105">
        <v>200</v>
      </c>
      <c r="G105" s="101">
        <f t="shared" si="26"/>
        <v>20</v>
      </c>
      <c r="H105" s="102">
        <f t="shared" si="27"/>
        <v>2.5</v>
      </c>
      <c r="I105" s="101">
        <f t="shared" si="16"/>
        <v>12.5</v>
      </c>
    </row>
    <row r="106" spans="1:9" ht="23.45" customHeight="1" x14ac:dyDescent="0.2">
      <c r="A106" s="104" t="s">
        <v>458</v>
      </c>
      <c r="B106" s="105">
        <v>946</v>
      </c>
      <c r="C106" s="105" t="s">
        <v>47</v>
      </c>
      <c r="D106" s="105">
        <v>10</v>
      </c>
      <c r="E106" s="105" t="s">
        <v>359</v>
      </c>
      <c r="F106" s="105">
        <v>240</v>
      </c>
      <c r="G106" s="101">
        <v>20</v>
      </c>
      <c r="H106" s="102">
        <v>2.5</v>
      </c>
      <c r="I106" s="101">
        <f t="shared" si="16"/>
        <v>12.5</v>
      </c>
    </row>
    <row r="107" spans="1:9" x14ac:dyDescent="0.2">
      <c r="A107" s="98" t="s">
        <v>203</v>
      </c>
      <c r="B107" s="105">
        <v>946</v>
      </c>
      <c r="C107" s="100" t="s">
        <v>73</v>
      </c>
      <c r="D107" s="100" t="s">
        <v>42</v>
      </c>
      <c r="E107" s="100" t="s">
        <v>43</v>
      </c>
      <c r="F107" s="100" t="s">
        <v>44</v>
      </c>
      <c r="G107" s="99">
        <f>G108+G150+G164</f>
        <v>9610</v>
      </c>
      <c r="H107" s="99">
        <f>H108+H150+H164</f>
        <v>6659.9800000000005</v>
      </c>
      <c r="I107" s="99">
        <f t="shared" si="16"/>
        <v>69.302601456815822</v>
      </c>
    </row>
    <row r="108" spans="1:9" x14ac:dyDescent="0.2">
      <c r="A108" s="98" t="s">
        <v>70</v>
      </c>
      <c r="B108" s="105">
        <v>946</v>
      </c>
      <c r="C108" s="100" t="s">
        <v>73</v>
      </c>
      <c r="D108" s="100" t="s">
        <v>62</v>
      </c>
      <c r="E108" s="100" t="s">
        <v>43</v>
      </c>
      <c r="F108" s="100" t="s">
        <v>44</v>
      </c>
      <c r="G108" s="99">
        <f>G109+G117+G122</f>
        <v>3118</v>
      </c>
      <c r="H108" s="99">
        <f>H109++H122+H117</f>
        <v>2051.88</v>
      </c>
      <c r="I108" s="99">
        <f t="shared" si="16"/>
        <v>65.807568954457992</v>
      </c>
    </row>
    <row r="109" spans="1:9" ht="23.45" customHeight="1" x14ac:dyDescent="0.2">
      <c r="A109" s="104" t="s">
        <v>329</v>
      </c>
      <c r="B109" s="105">
        <v>946</v>
      </c>
      <c r="C109" s="105" t="s">
        <v>73</v>
      </c>
      <c r="D109" s="105" t="s">
        <v>62</v>
      </c>
      <c r="E109" s="105" t="s">
        <v>393</v>
      </c>
      <c r="F109" s="105" t="s">
        <v>44</v>
      </c>
      <c r="G109" s="101">
        <f>G110+G112</f>
        <v>1643.5</v>
      </c>
      <c r="H109" s="102">
        <f>H110+H112</f>
        <v>1513.7</v>
      </c>
      <c r="I109" s="101">
        <f t="shared" si="16"/>
        <v>92.102220870094314</v>
      </c>
    </row>
    <row r="110" spans="1:9" ht="57" customHeight="1" x14ac:dyDescent="0.2">
      <c r="A110" s="104" t="s">
        <v>99</v>
      </c>
      <c r="B110" s="105">
        <v>946</v>
      </c>
      <c r="C110" s="105" t="s">
        <v>73</v>
      </c>
      <c r="D110" s="105" t="s">
        <v>62</v>
      </c>
      <c r="E110" s="105" t="s">
        <v>394</v>
      </c>
      <c r="F110" s="105" t="s">
        <v>139</v>
      </c>
      <c r="G110" s="101">
        <f>G111</f>
        <v>1593.5</v>
      </c>
      <c r="H110" s="102">
        <f>H111</f>
        <v>1513.7</v>
      </c>
      <c r="I110" s="101">
        <f t="shared" si="16"/>
        <v>94.992155632256043</v>
      </c>
    </row>
    <row r="111" spans="1:9" ht="25.15" customHeight="1" x14ac:dyDescent="0.2">
      <c r="A111" s="104" t="s">
        <v>140</v>
      </c>
      <c r="B111" s="105">
        <v>946</v>
      </c>
      <c r="C111" s="105" t="s">
        <v>73</v>
      </c>
      <c r="D111" s="105" t="s">
        <v>62</v>
      </c>
      <c r="E111" s="105" t="s">
        <v>394</v>
      </c>
      <c r="F111" s="105" t="s">
        <v>141</v>
      </c>
      <c r="G111" s="101">
        <v>1593.5</v>
      </c>
      <c r="H111" s="101">
        <v>1513.7</v>
      </c>
      <c r="I111" s="101">
        <f t="shared" si="16"/>
        <v>94.992155632256043</v>
      </c>
    </row>
    <row r="112" spans="1:9" ht="22.9" customHeight="1" x14ac:dyDescent="0.2">
      <c r="A112" s="104" t="s">
        <v>140</v>
      </c>
      <c r="B112" s="105">
        <v>946</v>
      </c>
      <c r="C112" s="105" t="s">
        <v>73</v>
      </c>
      <c r="D112" s="105" t="s">
        <v>62</v>
      </c>
      <c r="E112" s="105" t="s">
        <v>395</v>
      </c>
      <c r="F112" s="105"/>
      <c r="G112" s="101">
        <f t="shared" ref="G112:G113" si="28">G113</f>
        <v>50</v>
      </c>
      <c r="H112" s="102">
        <f t="shared" ref="H112:H113" si="29">H113</f>
        <v>0</v>
      </c>
      <c r="I112" s="101">
        <f t="shared" si="16"/>
        <v>0</v>
      </c>
    </row>
    <row r="113" spans="1:9" ht="25.15" customHeight="1" x14ac:dyDescent="0.2">
      <c r="A113" s="104" t="s">
        <v>133</v>
      </c>
      <c r="B113" s="105">
        <v>946</v>
      </c>
      <c r="C113" s="105" t="s">
        <v>73</v>
      </c>
      <c r="D113" s="105" t="s">
        <v>62</v>
      </c>
      <c r="E113" s="105" t="s">
        <v>395</v>
      </c>
      <c r="F113" s="105" t="s">
        <v>134</v>
      </c>
      <c r="G113" s="101">
        <f t="shared" si="28"/>
        <v>50</v>
      </c>
      <c r="H113" s="102">
        <f t="shared" si="29"/>
        <v>0</v>
      </c>
      <c r="I113" s="101">
        <f t="shared" si="16"/>
        <v>0</v>
      </c>
    </row>
    <row r="114" spans="1:9" ht="27" customHeight="1" x14ac:dyDescent="0.2">
      <c r="A114" s="104" t="s">
        <v>185</v>
      </c>
      <c r="B114" s="105">
        <v>946</v>
      </c>
      <c r="C114" s="105" t="s">
        <v>73</v>
      </c>
      <c r="D114" s="105" t="s">
        <v>62</v>
      </c>
      <c r="E114" s="105" t="s">
        <v>395</v>
      </c>
      <c r="F114" s="105" t="s">
        <v>135</v>
      </c>
      <c r="G114" s="101">
        <f>G115+G116</f>
        <v>50</v>
      </c>
      <c r="H114" s="102">
        <f>H115+H116</f>
        <v>0</v>
      </c>
      <c r="I114" s="101">
        <f t="shared" si="16"/>
        <v>0</v>
      </c>
    </row>
    <row r="115" spans="1:9" ht="25.9" customHeight="1" x14ac:dyDescent="0.2">
      <c r="A115" s="104" t="s">
        <v>186</v>
      </c>
      <c r="B115" s="105">
        <v>946</v>
      </c>
      <c r="C115" s="105" t="s">
        <v>73</v>
      </c>
      <c r="D115" s="105" t="s">
        <v>62</v>
      </c>
      <c r="E115" s="105" t="s">
        <v>395</v>
      </c>
      <c r="F115" s="105">
        <v>242</v>
      </c>
      <c r="G115" s="101">
        <v>30</v>
      </c>
      <c r="H115" s="102"/>
      <c r="I115" s="101">
        <f t="shared" si="16"/>
        <v>0</v>
      </c>
    </row>
    <row r="116" spans="1:9" ht="26.45" customHeight="1" x14ac:dyDescent="0.2">
      <c r="A116" s="104" t="s">
        <v>187</v>
      </c>
      <c r="B116" s="105">
        <v>946</v>
      </c>
      <c r="C116" s="105" t="s">
        <v>73</v>
      </c>
      <c r="D116" s="105" t="s">
        <v>62</v>
      </c>
      <c r="E116" s="105" t="s">
        <v>395</v>
      </c>
      <c r="F116" s="105" t="s">
        <v>27</v>
      </c>
      <c r="G116" s="101">
        <v>20</v>
      </c>
      <c r="H116" s="102"/>
      <c r="I116" s="101">
        <f t="shared" si="16"/>
        <v>0</v>
      </c>
    </row>
    <row r="117" spans="1:9" ht="27.6" customHeight="1" x14ac:dyDescent="0.2">
      <c r="A117" s="104" t="s">
        <v>204</v>
      </c>
      <c r="B117" s="105">
        <v>946</v>
      </c>
      <c r="C117" s="105" t="s">
        <v>73</v>
      </c>
      <c r="D117" s="105" t="s">
        <v>62</v>
      </c>
      <c r="E117" s="105" t="s">
        <v>396</v>
      </c>
      <c r="F117" s="105"/>
      <c r="G117" s="101">
        <f t="shared" ref="G117:G120" si="30">G118</f>
        <v>90</v>
      </c>
      <c r="H117" s="102">
        <f t="shared" ref="H117:H120" si="31">H118</f>
        <v>26.43</v>
      </c>
      <c r="I117" s="101">
        <f t="shared" si="16"/>
        <v>29.366666666666667</v>
      </c>
    </row>
    <row r="118" spans="1:9" ht="22.9" customHeight="1" x14ac:dyDescent="0.2">
      <c r="A118" s="104" t="s">
        <v>205</v>
      </c>
      <c r="B118" s="105">
        <v>946</v>
      </c>
      <c r="C118" s="105" t="s">
        <v>73</v>
      </c>
      <c r="D118" s="105" t="s">
        <v>62</v>
      </c>
      <c r="E118" s="105" t="s">
        <v>396</v>
      </c>
      <c r="F118" s="105"/>
      <c r="G118" s="101">
        <f t="shared" si="30"/>
        <v>90</v>
      </c>
      <c r="H118" s="102">
        <f t="shared" si="31"/>
        <v>26.43</v>
      </c>
      <c r="I118" s="101">
        <f t="shared" si="16"/>
        <v>29.366666666666667</v>
      </c>
    </row>
    <row r="119" spans="1:9" ht="23.45" customHeight="1" x14ac:dyDescent="0.2">
      <c r="A119" s="104" t="s">
        <v>456</v>
      </c>
      <c r="B119" s="105">
        <v>946</v>
      </c>
      <c r="C119" s="105" t="s">
        <v>73</v>
      </c>
      <c r="D119" s="105" t="s">
        <v>62</v>
      </c>
      <c r="E119" s="105" t="s">
        <v>396</v>
      </c>
      <c r="F119" s="105">
        <v>200</v>
      </c>
      <c r="G119" s="101">
        <f t="shared" si="30"/>
        <v>90</v>
      </c>
      <c r="H119" s="102">
        <f t="shared" si="31"/>
        <v>26.43</v>
      </c>
      <c r="I119" s="101">
        <f t="shared" si="16"/>
        <v>29.366666666666667</v>
      </c>
    </row>
    <row r="120" spans="1:9" ht="27" customHeight="1" x14ac:dyDescent="0.2">
      <c r="A120" s="104" t="s">
        <v>457</v>
      </c>
      <c r="B120" s="105">
        <v>946</v>
      </c>
      <c r="C120" s="105" t="s">
        <v>73</v>
      </c>
      <c r="D120" s="105" t="s">
        <v>62</v>
      </c>
      <c r="E120" s="105" t="s">
        <v>396</v>
      </c>
      <c r="F120" s="105">
        <v>240</v>
      </c>
      <c r="G120" s="101">
        <f t="shared" si="30"/>
        <v>90</v>
      </c>
      <c r="H120" s="102">
        <f t="shared" si="31"/>
        <v>26.43</v>
      </c>
      <c r="I120" s="101">
        <f t="shared" si="16"/>
        <v>29.366666666666667</v>
      </c>
    </row>
    <row r="121" spans="1:9" ht="26.45" customHeight="1" x14ac:dyDescent="0.2">
      <c r="A121" s="104" t="s">
        <v>458</v>
      </c>
      <c r="B121" s="105">
        <v>946</v>
      </c>
      <c r="C121" s="105" t="s">
        <v>73</v>
      </c>
      <c r="D121" s="105" t="s">
        <v>62</v>
      </c>
      <c r="E121" s="105" t="s">
        <v>396</v>
      </c>
      <c r="F121" s="105">
        <v>244</v>
      </c>
      <c r="G121" s="101">
        <v>90</v>
      </c>
      <c r="H121" s="101">
        <v>26.43</v>
      </c>
      <c r="I121" s="101">
        <f t="shared" si="16"/>
        <v>29.366666666666667</v>
      </c>
    </row>
    <row r="122" spans="1:9" ht="43.9" customHeight="1" x14ac:dyDescent="0.2">
      <c r="A122" s="160" t="s">
        <v>426</v>
      </c>
      <c r="B122" s="168">
        <v>946</v>
      </c>
      <c r="C122" s="161" t="s">
        <v>73</v>
      </c>
      <c r="D122" s="180" t="s">
        <v>62</v>
      </c>
      <c r="E122" s="161" t="s">
        <v>419</v>
      </c>
      <c r="F122" s="161" t="s">
        <v>44</v>
      </c>
      <c r="G122" s="162">
        <f>G123+G127+G131+G135+G142+G146+G139</f>
        <v>1384.5</v>
      </c>
      <c r="H122" s="162">
        <f>H123+H127+H131+H135+H142+H146+H139</f>
        <v>511.75</v>
      </c>
      <c r="I122" s="162">
        <f t="shared" si="16"/>
        <v>36.962802455760198</v>
      </c>
    </row>
    <row r="123" spans="1:9" ht="42.6" customHeight="1" x14ac:dyDescent="0.2">
      <c r="A123" s="104" t="s">
        <v>427</v>
      </c>
      <c r="B123" s="105">
        <v>946</v>
      </c>
      <c r="C123" s="105" t="s">
        <v>73</v>
      </c>
      <c r="D123" s="105" t="s">
        <v>62</v>
      </c>
      <c r="E123" s="105" t="s">
        <v>360</v>
      </c>
      <c r="F123" s="105"/>
      <c r="G123" s="101">
        <f>G124</f>
        <v>128.69999999999999</v>
      </c>
      <c r="H123" s="101">
        <f t="shared" ref="H123:H125" si="32">H124</f>
        <v>128.69999999999999</v>
      </c>
      <c r="I123" s="101">
        <f t="shared" si="16"/>
        <v>100</v>
      </c>
    </row>
    <row r="124" spans="1:9" ht="23.45" customHeight="1" x14ac:dyDescent="0.2">
      <c r="A124" s="104" t="s">
        <v>456</v>
      </c>
      <c r="B124" s="105">
        <v>946</v>
      </c>
      <c r="C124" s="105" t="s">
        <v>73</v>
      </c>
      <c r="D124" s="105" t="s">
        <v>62</v>
      </c>
      <c r="E124" s="105" t="s">
        <v>360</v>
      </c>
      <c r="F124" s="105">
        <v>200</v>
      </c>
      <c r="G124" s="101">
        <f>G125</f>
        <v>128.69999999999999</v>
      </c>
      <c r="H124" s="102">
        <f t="shared" si="32"/>
        <v>128.69999999999999</v>
      </c>
      <c r="I124" s="101">
        <f t="shared" si="16"/>
        <v>100</v>
      </c>
    </row>
    <row r="125" spans="1:9" ht="25.15" customHeight="1" x14ac:dyDescent="0.2">
      <c r="A125" s="104" t="s">
        <v>457</v>
      </c>
      <c r="B125" s="105">
        <v>946</v>
      </c>
      <c r="C125" s="105" t="s">
        <v>73</v>
      </c>
      <c r="D125" s="105" t="s">
        <v>62</v>
      </c>
      <c r="E125" s="105" t="s">
        <v>360</v>
      </c>
      <c r="F125" s="105">
        <v>240</v>
      </c>
      <c r="G125" s="101">
        <f>G126</f>
        <v>128.69999999999999</v>
      </c>
      <c r="H125" s="102">
        <f t="shared" si="32"/>
        <v>128.69999999999999</v>
      </c>
      <c r="I125" s="101">
        <f t="shared" si="16"/>
        <v>100</v>
      </c>
    </row>
    <row r="126" spans="1:9" ht="24.6" customHeight="1" x14ac:dyDescent="0.2">
      <c r="A126" s="104" t="s">
        <v>458</v>
      </c>
      <c r="B126" s="105">
        <v>946</v>
      </c>
      <c r="C126" s="105" t="s">
        <v>73</v>
      </c>
      <c r="D126" s="105" t="s">
        <v>62</v>
      </c>
      <c r="E126" s="105" t="s">
        <v>360</v>
      </c>
      <c r="F126" s="105">
        <v>244</v>
      </c>
      <c r="G126" s="101">
        <v>128.69999999999999</v>
      </c>
      <c r="H126" s="229">
        <v>128.69999999999999</v>
      </c>
      <c r="I126" s="101">
        <f t="shared" si="16"/>
        <v>100</v>
      </c>
    </row>
    <row r="127" spans="1:9" ht="26.45" customHeight="1" x14ac:dyDescent="0.2">
      <c r="A127" s="154" t="s">
        <v>430</v>
      </c>
      <c r="B127" s="105">
        <v>946</v>
      </c>
      <c r="C127" s="105" t="s">
        <v>73</v>
      </c>
      <c r="D127" s="105" t="s">
        <v>62</v>
      </c>
      <c r="E127" s="105" t="s">
        <v>361</v>
      </c>
      <c r="F127" s="105"/>
      <c r="G127" s="101">
        <f>G128</f>
        <v>220.3</v>
      </c>
      <c r="H127" s="102">
        <f t="shared" ref="H127:H129" si="33">H128</f>
        <v>102.4</v>
      </c>
      <c r="I127" s="101">
        <f t="shared" si="16"/>
        <v>46.482069904675441</v>
      </c>
    </row>
    <row r="128" spans="1:9" ht="21.6" customHeight="1" x14ac:dyDescent="0.2">
      <c r="A128" s="104" t="s">
        <v>456</v>
      </c>
      <c r="B128" s="105">
        <v>946</v>
      </c>
      <c r="C128" s="105" t="s">
        <v>73</v>
      </c>
      <c r="D128" s="105" t="s">
        <v>62</v>
      </c>
      <c r="E128" s="105" t="s">
        <v>361</v>
      </c>
      <c r="F128" s="105">
        <v>200</v>
      </c>
      <c r="G128" s="101">
        <f>G129</f>
        <v>220.3</v>
      </c>
      <c r="H128" s="102">
        <f t="shared" si="33"/>
        <v>102.4</v>
      </c>
      <c r="I128" s="101">
        <f t="shared" si="16"/>
        <v>46.482069904675441</v>
      </c>
    </row>
    <row r="129" spans="1:9" ht="25.15" customHeight="1" x14ac:dyDescent="0.2">
      <c r="A129" s="104" t="s">
        <v>457</v>
      </c>
      <c r="B129" s="105">
        <v>946</v>
      </c>
      <c r="C129" s="105" t="s">
        <v>73</v>
      </c>
      <c r="D129" s="105" t="s">
        <v>62</v>
      </c>
      <c r="E129" s="105" t="s">
        <v>361</v>
      </c>
      <c r="F129" s="105">
        <v>240</v>
      </c>
      <c r="G129" s="101">
        <f>G130</f>
        <v>220.3</v>
      </c>
      <c r="H129" s="102">
        <f t="shared" si="33"/>
        <v>102.4</v>
      </c>
      <c r="I129" s="101">
        <f t="shared" si="16"/>
        <v>46.482069904675441</v>
      </c>
    </row>
    <row r="130" spans="1:9" ht="21.6" customHeight="1" x14ac:dyDescent="0.2">
      <c r="A130" s="104" t="s">
        <v>458</v>
      </c>
      <c r="B130" s="105">
        <v>946</v>
      </c>
      <c r="C130" s="105" t="s">
        <v>73</v>
      </c>
      <c r="D130" s="105" t="s">
        <v>62</v>
      </c>
      <c r="E130" s="105" t="s">
        <v>361</v>
      </c>
      <c r="F130" s="105">
        <v>244</v>
      </c>
      <c r="G130" s="101">
        <v>220.3</v>
      </c>
      <c r="H130" s="229">
        <v>102.4</v>
      </c>
      <c r="I130" s="101">
        <f t="shared" si="16"/>
        <v>46.482069904675441</v>
      </c>
    </row>
    <row r="131" spans="1:9" ht="15.6" customHeight="1" x14ac:dyDescent="0.2">
      <c r="A131" s="154" t="s">
        <v>431</v>
      </c>
      <c r="B131" s="105">
        <v>946</v>
      </c>
      <c r="C131" s="105" t="s">
        <v>73</v>
      </c>
      <c r="D131" s="105" t="s">
        <v>62</v>
      </c>
      <c r="E131" s="105" t="s">
        <v>362</v>
      </c>
      <c r="F131" s="105"/>
      <c r="G131" s="101">
        <f>G132</f>
        <v>181.5</v>
      </c>
      <c r="H131" s="102">
        <f t="shared" ref="H131:H133" si="34">H132</f>
        <v>0</v>
      </c>
      <c r="I131" s="101">
        <f t="shared" si="16"/>
        <v>0</v>
      </c>
    </row>
    <row r="132" spans="1:9" ht="24.6" customHeight="1" x14ac:dyDescent="0.2">
      <c r="A132" s="104" t="s">
        <v>456</v>
      </c>
      <c r="B132" s="105">
        <v>946</v>
      </c>
      <c r="C132" s="105" t="s">
        <v>73</v>
      </c>
      <c r="D132" s="105" t="s">
        <v>62</v>
      </c>
      <c r="E132" s="105" t="s">
        <v>362</v>
      </c>
      <c r="F132" s="105">
        <v>200</v>
      </c>
      <c r="G132" s="101">
        <f>G133</f>
        <v>181.5</v>
      </c>
      <c r="H132" s="102">
        <f t="shared" si="34"/>
        <v>0</v>
      </c>
      <c r="I132" s="101">
        <f t="shared" si="16"/>
        <v>0</v>
      </c>
    </row>
    <row r="133" spans="1:9" ht="24.75" customHeight="1" x14ac:dyDescent="0.2">
      <c r="A133" s="104" t="s">
        <v>457</v>
      </c>
      <c r="B133" s="105">
        <v>946</v>
      </c>
      <c r="C133" s="105" t="s">
        <v>73</v>
      </c>
      <c r="D133" s="105" t="s">
        <v>62</v>
      </c>
      <c r="E133" s="105" t="s">
        <v>362</v>
      </c>
      <c r="F133" s="105">
        <v>240</v>
      </c>
      <c r="G133" s="101">
        <f>G134</f>
        <v>181.5</v>
      </c>
      <c r="H133" s="102">
        <f t="shared" si="34"/>
        <v>0</v>
      </c>
      <c r="I133" s="101">
        <f t="shared" si="16"/>
        <v>0</v>
      </c>
    </row>
    <row r="134" spans="1:9" ht="23.45" customHeight="1" x14ac:dyDescent="0.2">
      <c r="A134" s="104" t="s">
        <v>458</v>
      </c>
      <c r="B134" s="105">
        <v>946</v>
      </c>
      <c r="C134" s="105" t="s">
        <v>73</v>
      </c>
      <c r="D134" s="105" t="s">
        <v>62</v>
      </c>
      <c r="E134" s="105" t="s">
        <v>362</v>
      </c>
      <c r="F134" s="105">
        <v>244</v>
      </c>
      <c r="G134" s="101">
        <v>181.5</v>
      </c>
      <c r="H134" s="102"/>
      <c r="I134" s="101">
        <f t="shared" si="16"/>
        <v>0</v>
      </c>
    </row>
    <row r="135" spans="1:9" ht="15.6" customHeight="1" x14ac:dyDescent="0.2">
      <c r="A135" s="154" t="s">
        <v>432</v>
      </c>
      <c r="B135" s="105">
        <v>946</v>
      </c>
      <c r="C135" s="105" t="s">
        <v>73</v>
      </c>
      <c r="D135" s="105" t="s">
        <v>62</v>
      </c>
      <c r="E135" s="105" t="s">
        <v>363</v>
      </c>
      <c r="F135" s="105"/>
      <c r="G135" s="101">
        <f>G136</f>
        <v>41</v>
      </c>
      <c r="H135" s="102">
        <f t="shared" ref="H135:H137" si="35">H136</f>
        <v>25.74</v>
      </c>
      <c r="I135" s="101">
        <f t="shared" si="16"/>
        <v>62.780487804878049</v>
      </c>
    </row>
    <row r="136" spans="1:9" ht="25.9" customHeight="1" x14ac:dyDescent="0.2">
      <c r="A136" s="104" t="s">
        <v>456</v>
      </c>
      <c r="B136" s="105">
        <v>946</v>
      </c>
      <c r="C136" s="105" t="s">
        <v>73</v>
      </c>
      <c r="D136" s="105" t="s">
        <v>62</v>
      </c>
      <c r="E136" s="105" t="s">
        <v>363</v>
      </c>
      <c r="F136" s="105">
        <v>200</v>
      </c>
      <c r="G136" s="101">
        <f>G137</f>
        <v>41</v>
      </c>
      <c r="H136" s="102">
        <f t="shared" si="35"/>
        <v>25.74</v>
      </c>
      <c r="I136" s="101">
        <f t="shared" si="16"/>
        <v>62.780487804878049</v>
      </c>
    </row>
    <row r="137" spans="1:9" ht="22.9" customHeight="1" x14ac:dyDescent="0.2">
      <c r="A137" s="104" t="s">
        <v>457</v>
      </c>
      <c r="B137" s="105">
        <v>946</v>
      </c>
      <c r="C137" s="105" t="s">
        <v>73</v>
      </c>
      <c r="D137" s="105" t="s">
        <v>62</v>
      </c>
      <c r="E137" s="105" t="s">
        <v>363</v>
      </c>
      <c r="F137" s="105">
        <v>240</v>
      </c>
      <c r="G137" s="101">
        <f>G138</f>
        <v>41</v>
      </c>
      <c r="H137" s="102">
        <f t="shared" si="35"/>
        <v>25.74</v>
      </c>
      <c r="I137" s="101">
        <f t="shared" si="16"/>
        <v>62.780487804878049</v>
      </c>
    </row>
    <row r="138" spans="1:9" ht="24" customHeight="1" x14ac:dyDescent="0.2">
      <c r="A138" s="104" t="s">
        <v>458</v>
      </c>
      <c r="B138" s="105">
        <v>946</v>
      </c>
      <c r="C138" s="105" t="s">
        <v>73</v>
      </c>
      <c r="D138" s="105" t="s">
        <v>62</v>
      </c>
      <c r="E138" s="105" t="s">
        <v>363</v>
      </c>
      <c r="F138" s="105">
        <v>244</v>
      </c>
      <c r="G138" s="101">
        <v>41</v>
      </c>
      <c r="H138" s="229">
        <v>25.74</v>
      </c>
      <c r="I138" s="101">
        <f t="shared" si="16"/>
        <v>62.780487804878049</v>
      </c>
    </row>
    <row r="139" spans="1:9" ht="16.5" customHeight="1" x14ac:dyDescent="0.2">
      <c r="A139" s="104" t="s">
        <v>142</v>
      </c>
      <c r="B139" s="105">
        <v>946</v>
      </c>
      <c r="C139" s="105" t="s">
        <v>73</v>
      </c>
      <c r="D139" s="105" t="s">
        <v>62</v>
      </c>
      <c r="E139" s="105" t="s">
        <v>363</v>
      </c>
      <c r="F139" s="105">
        <v>800</v>
      </c>
      <c r="G139" s="101">
        <v>109</v>
      </c>
      <c r="H139" s="102">
        <f t="shared" ref="H139:H141" si="36">H140</f>
        <v>108.91</v>
      </c>
      <c r="I139" s="101">
        <f t="shared" si="16"/>
        <v>99.917431192660544</v>
      </c>
    </row>
    <row r="140" spans="1:9" ht="35.25" customHeight="1" x14ac:dyDescent="0.2">
      <c r="A140" s="104" t="s">
        <v>557</v>
      </c>
      <c r="B140" s="105">
        <v>946</v>
      </c>
      <c r="C140" s="105" t="s">
        <v>73</v>
      </c>
      <c r="D140" s="105" t="s">
        <v>62</v>
      </c>
      <c r="E140" s="105" t="s">
        <v>363</v>
      </c>
      <c r="F140" s="105">
        <v>810</v>
      </c>
      <c r="G140" s="101">
        <v>109</v>
      </c>
      <c r="H140" s="102">
        <f t="shared" si="36"/>
        <v>108.91</v>
      </c>
      <c r="I140" s="101">
        <f t="shared" si="16"/>
        <v>99.917431192660544</v>
      </c>
    </row>
    <row r="141" spans="1:9" ht="22.15" customHeight="1" x14ac:dyDescent="0.2">
      <c r="A141" s="104" t="s">
        <v>558</v>
      </c>
      <c r="B141" s="105">
        <v>946</v>
      </c>
      <c r="C141" s="105" t="s">
        <v>73</v>
      </c>
      <c r="D141" s="105" t="s">
        <v>62</v>
      </c>
      <c r="E141" s="105" t="s">
        <v>363</v>
      </c>
      <c r="F141" s="105">
        <v>812</v>
      </c>
      <c r="G141" s="101">
        <v>109</v>
      </c>
      <c r="H141" s="229">
        <v>108.91</v>
      </c>
      <c r="I141" s="101">
        <f t="shared" ref="I141:I204" si="37">H141/G141%</f>
        <v>99.917431192660544</v>
      </c>
    </row>
    <row r="142" spans="1:9" ht="24" customHeight="1" x14ac:dyDescent="0.2">
      <c r="A142" s="154" t="s">
        <v>433</v>
      </c>
      <c r="B142" s="105">
        <v>946</v>
      </c>
      <c r="C142" s="105" t="s">
        <v>73</v>
      </c>
      <c r="D142" s="105" t="s">
        <v>62</v>
      </c>
      <c r="E142" s="105" t="s">
        <v>436</v>
      </c>
      <c r="F142" s="105"/>
      <c r="G142" s="101">
        <f>G143</f>
        <v>689</v>
      </c>
      <c r="H142" s="101">
        <f>H143</f>
        <v>140</v>
      </c>
      <c r="I142" s="101">
        <f t="shared" si="37"/>
        <v>20.319303338171263</v>
      </c>
    </row>
    <row r="143" spans="1:9" ht="23.25" customHeight="1" x14ac:dyDescent="0.2">
      <c r="A143" s="104" t="s">
        <v>456</v>
      </c>
      <c r="B143" s="105">
        <v>946</v>
      </c>
      <c r="C143" s="105" t="s">
        <v>73</v>
      </c>
      <c r="D143" s="105" t="s">
        <v>62</v>
      </c>
      <c r="E143" s="105" t="s">
        <v>436</v>
      </c>
      <c r="F143" s="105">
        <v>200</v>
      </c>
      <c r="G143" s="101">
        <f>G144</f>
        <v>689</v>
      </c>
      <c r="H143" s="102">
        <f t="shared" ref="H143:H145" si="38">H144</f>
        <v>140</v>
      </c>
      <c r="I143" s="101">
        <f t="shared" si="37"/>
        <v>20.319303338171263</v>
      </c>
    </row>
    <row r="144" spans="1:9" ht="24.6" customHeight="1" x14ac:dyDescent="0.2">
      <c r="A144" s="104" t="s">
        <v>457</v>
      </c>
      <c r="B144" s="105">
        <v>946</v>
      </c>
      <c r="C144" s="105" t="s">
        <v>73</v>
      </c>
      <c r="D144" s="105" t="s">
        <v>62</v>
      </c>
      <c r="E144" s="105" t="s">
        <v>436</v>
      </c>
      <c r="F144" s="105">
        <v>240</v>
      </c>
      <c r="G144" s="101">
        <f>G145</f>
        <v>689</v>
      </c>
      <c r="H144" s="102">
        <f t="shared" si="38"/>
        <v>140</v>
      </c>
      <c r="I144" s="101">
        <f t="shared" si="37"/>
        <v>20.319303338171263</v>
      </c>
    </row>
    <row r="145" spans="1:9" ht="26.45" customHeight="1" x14ac:dyDescent="0.2">
      <c r="A145" s="104" t="s">
        <v>458</v>
      </c>
      <c r="B145" s="105">
        <v>946</v>
      </c>
      <c r="C145" s="105" t="s">
        <v>73</v>
      </c>
      <c r="D145" s="105" t="s">
        <v>62</v>
      </c>
      <c r="E145" s="105" t="s">
        <v>436</v>
      </c>
      <c r="F145" s="105">
        <v>244</v>
      </c>
      <c r="G145" s="101">
        <v>689</v>
      </c>
      <c r="H145" s="229">
        <v>140</v>
      </c>
      <c r="I145" s="101">
        <f t="shared" si="37"/>
        <v>20.319303338171263</v>
      </c>
    </row>
    <row r="146" spans="1:9" ht="38.25" customHeight="1" x14ac:dyDescent="0.2">
      <c r="A146" s="154" t="s">
        <v>434</v>
      </c>
      <c r="B146" s="105">
        <v>946</v>
      </c>
      <c r="C146" s="105" t="s">
        <v>73</v>
      </c>
      <c r="D146" s="105" t="s">
        <v>62</v>
      </c>
      <c r="E146" s="105" t="s">
        <v>437</v>
      </c>
      <c r="F146" s="105"/>
      <c r="G146" s="101">
        <f>G147</f>
        <v>15</v>
      </c>
      <c r="H146" s="101">
        <f t="shared" ref="H146:I148" si="39">H147</f>
        <v>6</v>
      </c>
      <c r="I146" s="221">
        <f t="shared" si="37"/>
        <v>40</v>
      </c>
    </row>
    <row r="147" spans="1:9" ht="22.5" x14ac:dyDescent="0.2">
      <c r="A147" s="104" t="s">
        <v>456</v>
      </c>
      <c r="B147" s="105">
        <v>946</v>
      </c>
      <c r="C147" s="105" t="s">
        <v>73</v>
      </c>
      <c r="D147" s="105" t="s">
        <v>62</v>
      </c>
      <c r="E147" s="105" t="s">
        <v>437</v>
      </c>
      <c r="F147" s="105">
        <v>200</v>
      </c>
      <c r="G147" s="101">
        <f>G148</f>
        <v>15</v>
      </c>
      <c r="H147" s="101">
        <f t="shared" si="39"/>
        <v>6</v>
      </c>
      <c r="I147" s="221">
        <f t="shared" si="37"/>
        <v>40</v>
      </c>
    </row>
    <row r="148" spans="1:9" ht="23.25" customHeight="1" x14ac:dyDescent="0.2">
      <c r="A148" s="104" t="s">
        <v>457</v>
      </c>
      <c r="B148" s="105">
        <v>946</v>
      </c>
      <c r="C148" s="105" t="s">
        <v>73</v>
      </c>
      <c r="D148" s="105" t="s">
        <v>62</v>
      </c>
      <c r="E148" s="105" t="s">
        <v>437</v>
      </c>
      <c r="F148" s="105">
        <v>240</v>
      </c>
      <c r="G148" s="101">
        <f>G149</f>
        <v>15</v>
      </c>
      <c r="H148" s="101">
        <f t="shared" si="39"/>
        <v>6</v>
      </c>
      <c r="I148" s="221">
        <f t="shared" si="37"/>
        <v>40</v>
      </c>
    </row>
    <row r="149" spans="1:9" ht="21.75" customHeight="1" x14ac:dyDescent="0.2">
      <c r="A149" s="104" t="s">
        <v>458</v>
      </c>
      <c r="B149" s="105">
        <v>946</v>
      </c>
      <c r="C149" s="105" t="s">
        <v>73</v>
      </c>
      <c r="D149" s="105" t="s">
        <v>62</v>
      </c>
      <c r="E149" s="105" t="s">
        <v>437</v>
      </c>
      <c r="F149" s="105">
        <v>244</v>
      </c>
      <c r="G149" s="101">
        <v>15</v>
      </c>
      <c r="H149" s="101">
        <v>6</v>
      </c>
      <c r="I149" s="221">
        <f t="shared" si="37"/>
        <v>40</v>
      </c>
    </row>
    <row r="150" spans="1:9" ht="12.75" customHeight="1" x14ac:dyDescent="0.2">
      <c r="A150" s="98" t="s">
        <v>447</v>
      </c>
      <c r="B150" s="105">
        <v>946</v>
      </c>
      <c r="C150" s="100" t="s">
        <v>73</v>
      </c>
      <c r="D150" s="217" t="s">
        <v>97</v>
      </c>
      <c r="E150" s="105"/>
      <c r="F150" s="105"/>
      <c r="G150" s="99">
        <f>G151</f>
        <v>5115</v>
      </c>
      <c r="H150" s="99">
        <f>H151</f>
        <v>4508.1000000000004</v>
      </c>
      <c r="I150" s="99">
        <f t="shared" si="37"/>
        <v>88.134897360703818</v>
      </c>
    </row>
    <row r="151" spans="1:9" ht="30.75" customHeight="1" x14ac:dyDescent="0.2">
      <c r="A151" s="160" t="s">
        <v>448</v>
      </c>
      <c r="B151" s="277">
        <v>946</v>
      </c>
      <c r="C151" s="161" t="s">
        <v>73</v>
      </c>
      <c r="D151" s="180" t="s">
        <v>97</v>
      </c>
      <c r="E151" s="161" t="s">
        <v>420</v>
      </c>
      <c r="F151" s="161"/>
      <c r="G151" s="162">
        <f>G152+G156+G160</f>
        <v>5115</v>
      </c>
      <c r="H151" s="162">
        <f>H152+H156+H160</f>
        <v>4508.1000000000004</v>
      </c>
      <c r="I151" s="289">
        <f t="shared" si="37"/>
        <v>88.134897360703818</v>
      </c>
    </row>
    <row r="152" spans="1:9" ht="26.45" customHeight="1" x14ac:dyDescent="0.2">
      <c r="A152" s="169" t="s">
        <v>449</v>
      </c>
      <c r="B152" s="105">
        <v>946</v>
      </c>
      <c r="C152" s="159" t="s">
        <v>73</v>
      </c>
      <c r="D152" s="170" t="s">
        <v>97</v>
      </c>
      <c r="E152" s="159" t="s">
        <v>364</v>
      </c>
      <c r="F152" s="159"/>
      <c r="G152" s="171">
        <f>G153</f>
        <v>2860.1</v>
      </c>
      <c r="H152" s="171">
        <f>H153</f>
        <v>2428.6</v>
      </c>
      <c r="I152" s="171">
        <f t="shared" si="37"/>
        <v>84.913114926051534</v>
      </c>
    </row>
    <row r="153" spans="1:9" ht="24.75" customHeight="1" x14ac:dyDescent="0.2">
      <c r="A153" s="104" t="s">
        <v>456</v>
      </c>
      <c r="B153" s="105">
        <v>946</v>
      </c>
      <c r="C153" s="105" t="s">
        <v>73</v>
      </c>
      <c r="D153" s="150" t="s">
        <v>97</v>
      </c>
      <c r="E153" s="105" t="s">
        <v>364</v>
      </c>
      <c r="F153" s="105">
        <v>200</v>
      </c>
      <c r="G153" s="101">
        <f>G154</f>
        <v>2860.1</v>
      </c>
      <c r="H153" s="171">
        <f t="shared" ref="H153:H155" si="40">H154</f>
        <v>2428.6</v>
      </c>
      <c r="I153" s="101">
        <f t="shared" si="37"/>
        <v>84.913114926051534</v>
      </c>
    </row>
    <row r="154" spans="1:9" ht="24.6" customHeight="1" x14ac:dyDescent="0.2">
      <c r="A154" s="104" t="s">
        <v>457</v>
      </c>
      <c r="B154" s="105">
        <v>946</v>
      </c>
      <c r="C154" s="105" t="s">
        <v>73</v>
      </c>
      <c r="D154" s="150" t="s">
        <v>97</v>
      </c>
      <c r="E154" s="105" t="s">
        <v>364</v>
      </c>
      <c r="F154" s="105">
        <v>240</v>
      </c>
      <c r="G154" s="101">
        <f>G155</f>
        <v>2860.1</v>
      </c>
      <c r="H154" s="102">
        <f t="shared" si="40"/>
        <v>2428.6</v>
      </c>
      <c r="I154" s="101">
        <f t="shared" si="37"/>
        <v>84.913114926051534</v>
      </c>
    </row>
    <row r="155" spans="1:9" ht="22.9" customHeight="1" x14ac:dyDescent="0.2">
      <c r="A155" s="104" t="s">
        <v>458</v>
      </c>
      <c r="B155" s="105">
        <v>946</v>
      </c>
      <c r="C155" s="105" t="s">
        <v>73</v>
      </c>
      <c r="D155" s="150" t="s">
        <v>97</v>
      </c>
      <c r="E155" s="105" t="s">
        <v>364</v>
      </c>
      <c r="F155" s="105">
        <v>244</v>
      </c>
      <c r="G155" s="101">
        <v>2860.1</v>
      </c>
      <c r="H155" s="229">
        <v>2428.6</v>
      </c>
      <c r="I155" s="101">
        <f t="shared" si="37"/>
        <v>84.913114926051534</v>
      </c>
    </row>
    <row r="156" spans="1:9" ht="36" customHeight="1" x14ac:dyDescent="0.2">
      <c r="A156" s="169" t="s">
        <v>450</v>
      </c>
      <c r="B156" s="105">
        <v>946</v>
      </c>
      <c r="C156" s="159" t="s">
        <v>73</v>
      </c>
      <c r="D156" s="170" t="s">
        <v>97</v>
      </c>
      <c r="E156" s="159" t="s">
        <v>451</v>
      </c>
      <c r="F156" s="159"/>
      <c r="G156" s="171">
        <f>G157</f>
        <v>30</v>
      </c>
      <c r="H156" s="102">
        <v>30</v>
      </c>
      <c r="I156" s="101">
        <f t="shared" si="37"/>
        <v>100</v>
      </c>
    </row>
    <row r="157" spans="1:9" ht="21.75" customHeight="1" x14ac:dyDescent="0.2">
      <c r="A157" s="104" t="s">
        <v>456</v>
      </c>
      <c r="B157" s="105">
        <v>946</v>
      </c>
      <c r="C157" s="105" t="s">
        <v>73</v>
      </c>
      <c r="D157" s="150" t="s">
        <v>97</v>
      </c>
      <c r="E157" s="105" t="s">
        <v>451</v>
      </c>
      <c r="F157" s="105">
        <v>200</v>
      </c>
      <c r="G157" s="101">
        <f>G158</f>
        <v>30</v>
      </c>
      <c r="H157" s="171">
        <f t="shared" ref="H157:H159" si="41">H158</f>
        <v>30</v>
      </c>
      <c r="I157" s="101">
        <f t="shared" si="37"/>
        <v>100</v>
      </c>
    </row>
    <row r="158" spans="1:9" ht="25.15" customHeight="1" x14ac:dyDescent="0.2">
      <c r="A158" s="104" t="s">
        <v>457</v>
      </c>
      <c r="B158" s="105">
        <v>946</v>
      </c>
      <c r="C158" s="105" t="s">
        <v>73</v>
      </c>
      <c r="D158" s="150" t="s">
        <v>97</v>
      </c>
      <c r="E158" s="105" t="s">
        <v>451</v>
      </c>
      <c r="F158" s="105">
        <v>240</v>
      </c>
      <c r="G158" s="101">
        <f>G159</f>
        <v>30</v>
      </c>
      <c r="H158" s="102">
        <f t="shared" si="41"/>
        <v>30</v>
      </c>
      <c r="I158" s="101">
        <f t="shared" si="37"/>
        <v>100</v>
      </c>
    </row>
    <row r="159" spans="1:9" ht="24.6" customHeight="1" x14ac:dyDescent="0.2">
      <c r="A159" s="104" t="s">
        <v>458</v>
      </c>
      <c r="B159" s="105">
        <v>946</v>
      </c>
      <c r="C159" s="105" t="s">
        <v>73</v>
      </c>
      <c r="D159" s="150" t="s">
        <v>97</v>
      </c>
      <c r="E159" s="105" t="s">
        <v>451</v>
      </c>
      <c r="F159" s="105">
        <v>244</v>
      </c>
      <c r="G159" s="101">
        <v>30</v>
      </c>
      <c r="H159" s="221">
        <v>30</v>
      </c>
      <c r="I159" s="101">
        <f t="shared" si="37"/>
        <v>100</v>
      </c>
    </row>
    <row r="160" spans="1:9" ht="33.75" customHeight="1" x14ac:dyDescent="0.2">
      <c r="A160" s="169" t="s">
        <v>452</v>
      </c>
      <c r="B160" s="105">
        <v>946</v>
      </c>
      <c r="C160" s="159" t="s">
        <v>73</v>
      </c>
      <c r="D160" s="170" t="s">
        <v>97</v>
      </c>
      <c r="E160" s="159" t="s">
        <v>453</v>
      </c>
      <c r="F160" s="159"/>
      <c r="G160" s="171">
        <f>G161</f>
        <v>2224.9</v>
      </c>
      <c r="H160" s="102">
        <f>H161</f>
        <v>2049.5</v>
      </c>
      <c r="I160" s="101">
        <f t="shared" si="37"/>
        <v>92.116499617960343</v>
      </c>
    </row>
    <row r="161" spans="1:9" ht="22.5" customHeight="1" x14ac:dyDescent="0.2">
      <c r="A161" s="104" t="s">
        <v>456</v>
      </c>
      <c r="B161" s="105">
        <v>946</v>
      </c>
      <c r="C161" s="105" t="s">
        <v>73</v>
      </c>
      <c r="D161" s="150" t="s">
        <v>97</v>
      </c>
      <c r="E161" s="105" t="s">
        <v>453</v>
      </c>
      <c r="F161" s="105">
        <v>200</v>
      </c>
      <c r="G161" s="101">
        <f>G162</f>
        <v>2224.9</v>
      </c>
      <c r="H161" s="101">
        <f>H162</f>
        <v>2049.5</v>
      </c>
      <c r="I161" s="101">
        <f t="shared" si="37"/>
        <v>92.116499617960343</v>
      </c>
    </row>
    <row r="162" spans="1:9" ht="28.5" customHeight="1" x14ac:dyDescent="0.2">
      <c r="A162" s="104" t="s">
        <v>457</v>
      </c>
      <c r="B162" s="105">
        <v>946</v>
      </c>
      <c r="C162" s="105" t="s">
        <v>73</v>
      </c>
      <c r="D162" s="150" t="s">
        <v>97</v>
      </c>
      <c r="E162" s="105" t="s">
        <v>453</v>
      </c>
      <c r="F162" s="105">
        <v>240</v>
      </c>
      <c r="G162" s="101">
        <f>G163</f>
        <v>2224.9</v>
      </c>
      <c r="H162" s="101">
        <f>H163</f>
        <v>2049.5</v>
      </c>
      <c r="I162" s="101">
        <f t="shared" si="37"/>
        <v>92.116499617960343</v>
      </c>
    </row>
    <row r="163" spans="1:9" ht="22.5" x14ac:dyDescent="0.2">
      <c r="A163" s="104" t="s">
        <v>458</v>
      </c>
      <c r="B163" s="105">
        <v>946</v>
      </c>
      <c r="C163" s="105" t="s">
        <v>73</v>
      </c>
      <c r="D163" s="150" t="s">
        <v>97</v>
      </c>
      <c r="E163" s="105" t="s">
        <v>453</v>
      </c>
      <c r="F163" s="105">
        <v>244</v>
      </c>
      <c r="G163" s="101">
        <v>2224.9</v>
      </c>
      <c r="H163" s="229">
        <v>2049.5</v>
      </c>
      <c r="I163" s="101">
        <f t="shared" si="37"/>
        <v>92.116499617960343</v>
      </c>
    </row>
    <row r="164" spans="1:9" ht="24.6" customHeight="1" x14ac:dyDescent="0.2">
      <c r="A164" s="98" t="s">
        <v>79</v>
      </c>
      <c r="B164" s="100">
        <v>946</v>
      </c>
      <c r="C164" s="100" t="s">
        <v>73</v>
      </c>
      <c r="D164" s="100" t="s">
        <v>80</v>
      </c>
      <c r="E164" s="105"/>
      <c r="F164" s="105"/>
      <c r="G164" s="99">
        <f t="shared" ref="G164:H164" si="42">G173+G165+G169</f>
        <v>1377</v>
      </c>
      <c r="H164" s="99">
        <f t="shared" si="42"/>
        <v>100</v>
      </c>
      <c r="I164" s="99">
        <f t="shared" si="37"/>
        <v>7.2621641249092228</v>
      </c>
    </row>
    <row r="165" spans="1:9" ht="30.75" customHeight="1" x14ac:dyDescent="0.2">
      <c r="A165" s="280" t="s">
        <v>511</v>
      </c>
      <c r="B165" s="168">
        <v>946</v>
      </c>
      <c r="C165" s="168" t="s">
        <v>73</v>
      </c>
      <c r="D165" s="168">
        <v>12</v>
      </c>
      <c r="E165" s="168" t="s">
        <v>510</v>
      </c>
      <c r="F165" s="168"/>
      <c r="G165" s="271">
        <v>777</v>
      </c>
      <c r="H165" s="271">
        <f>H166</f>
        <v>0</v>
      </c>
      <c r="I165" s="271">
        <f>H165/G165*100</f>
        <v>0</v>
      </c>
    </row>
    <row r="166" spans="1:9" ht="26.25" customHeight="1" x14ac:dyDescent="0.2">
      <c r="A166" s="104" t="s">
        <v>456</v>
      </c>
      <c r="B166" s="105">
        <v>946</v>
      </c>
      <c r="C166" s="105" t="s">
        <v>73</v>
      </c>
      <c r="D166" s="105">
        <v>12</v>
      </c>
      <c r="E166" s="105" t="s">
        <v>510</v>
      </c>
      <c r="F166" s="105">
        <v>200</v>
      </c>
      <c r="G166" s="101">
        <v>777</v>
      </c>
      <c r="H166" s="221">
        <f t="shared" ref="H166:H168" si="43">H167</f>
        <v>0</v>
      </c>
      <c r="I166" s="221">
        <f t="shared" si="37"/>
        <v>0</v>
      </c>
    </row>
    <row r="167" spans="1:9" ht="24.6" customHeight="1" x14ac:dyDescent="0.2">
      <c r="A167" s="104" t="s">
        <v>457</v>
      </c>
      <c r="B167" s="105">
        <v>946</v>
      </c>
      <c r="C167" s="105" t="s">
        <v>73</v>
      </c>
      <c r="D167" s="105">
        <v>12</v>
      </c>
      <c r="E167" s="105" t="s">
        <v>510</v>
      </c>
      <c r="F167" s="105">
        <v>240</v>
      </c>
      <c r="G167" s="101">
        <v>777</v>
      </c>
      <c r="H167" s="102">
        <f t="shared" si="43"/>
        <v>0</v>
      </c>
      <c r="I167" s="101">
        <f t="shared" si="37"/>
        <v>0</v>
      </c>
    </row>
    <row r="168" spans="1:9" ht="25.15" customHeight="1" x14ac:dyDescent="0.2">
      <c r="A168" s="104" t="s">
        <v>458</v>
      </c>
      <c r="B168" s="105">
        <v>946</v>
      </c>
      <c r="C168" s="105" t="s">
        <v>73</v>
      </c>
      <c r="D168" s="105">
        <v>12</v>
      </c>
      <c r="E168" s="105" t="s">
        <v>510</v>
      </c>
      <c r="F168" s="105">
        <v>244</v>
      </c>
      <c r="G168" s="101">
        <v>777</v>
      </c>
      <c r="H168" s="102"/>
      <c r="I168" s="101">
        <f t="shared" si="37"/>
        <v>0</v>
      </c>
    </row>
    <row r="169" spans="1:9" ht="17.25" customHeight="1" x14ac:dyDescent="0.2">
      <c r="A169" s="104" t="s">
        <v>567</v>
      </c>
      <c r="B169" s="105">
        <v>946</v>
      </c>
      <c r="C169" s="105" t="s">
        <v>73</v>
      </c>
      <c r="D169" s="105">
        <v>12</v>
      </c>
      <c r="E169" s="105" t="s">
        <v>568</v>
      </c>
      <c r="F169" s="105"/>
      <c r="G169" s="101">
        <f t="shared" ref="G169:H171" si="44">G170</f>
        <v>400</v>
      </c>
      <c r="H169" s="101">
        <f t="shared" si="44"/>
        <v>0</v>
      </c>
      <c r="I169" s="101">
        <f t="shared" si="37"/>
        <v>0</v>
      </c>
    </row>
    <row r="170" spans="1:9" ht="24" customHeight="1" x14ac:dyDescent="0.2">
      <c r="A170" s="104" t="s">
        <v>456</v>
      </c>
      <c r="B170" s="105">
        <v>946</v>
      </c>
      <c r="C170" s="105" t="s">
        <v>73</v>
      </c>
      <c r="D170" s="105">
        <v>12</v>
      </c>
      <c r="E170" s="105" t="s">
        <v>568</v>
      </c>
      <c r="F170" s="105">
        <v>200</v>
      </c>
      <c r="G170" s="101">
        <f t="shared" si="44"/>
        <v>400</v>
      </c>
      <c r="H170" s="221">
        <f t="shared" ref="H170:H172" si="45">H171</f>
        <v>0</v>
      </c>
      <c r="I170" s="221">
        <f t="shared" si="37"/>
        <v>0</v>
      </c>
    </row>
    <row r="171" spans="1:9" ht="26.45" customHeight="1" x14ac:dyDescent="0.2">
      <c r="A171" s="104" t="s">
        <v>457</v>
      </c>
      <c r="B171" s="105">
        <v>946</v>
      </c>
      <c r="C171" s="105" t="s">
        <v>73</v>
      </c>
      <c r="D171" s="105">
        <v>12</v>
      </c>
      <c r="E171" s="105" t="s">
        <v>568</v>
      </c>
      <c r="F171" s="105">
        <v>240</v>
      </c>
      <c r="G171" s="101">
        <f t="shared" si="44"/>
        <v>400</v>
      </c>
      <c r="H171" s="102">
        <f t="shared" si="45"/>
        <v>0</v>
      </c>
      <c r="I171" s="101">
        <f t="shared" si="37"/>
        <v>0</v>
      </c>
    </row>
    <row r="172" spans="1:9" ht="26.45" customHeight="1" x14ac:dyDescent="0.2">
      <c r="A172" s="104" t="s">
        <v>458</v>
      </c>
      <c r="B172" s="105">
        <v>946</v>
      </c>
      <c r="C172" s="105" t="s">
        <v>73</v>
      </c>
      <c r="D172" s="105">
        <v>12</v>
      </c>
      <c r="E172" s="105" t="s">
        <v>568</v>
      </c>
      <c r="F172" s="105">
        <v>244</v>
      </c>
      <c r="G172" s="101">
        <v>400</v>
      </c>
      <c r="H172" s="102"/>
      <c r="I172" s="101">
        <f t="shared" si="37"/>
        <v>0</v>
      </c>
    </row>
    <row r="173" spans="1:9" ht="32.25" customHeight="1" x14ac:dyDescent="0.2">
      <c r="A173" s="160" t="s">
        <v>461</v>
      </c>
      <c r="B173" s="168">
        <v>946</v>
      </c>
      <c r="C173" s="161" t="s">
        <v>73</v>
      </c>
      <c r="D173" s="161">
        <v>12</v>
      </c>
      <c r="E173" s="161" t="s">
        <v>422</v>
      </c>
      <c r="F173" s="161"/>
      <c r="G173" s="162">
        <f t="shared" ref="G173:I175" si="46">G174</f>
        <v>200</v>
      </c>
      <c r="H173" s="162">
        <f t="shared" si="46"/>
        <v>100</v>
      </c>
      <c r="I173" s="162">
        <f>H173/G173*100</f>
        <v>50</v>
      </c>
    </row>
    <row r="174" spans="1:9" ht="22.5" x14ac:dyDescent="0.2">
      <c r="A174" s="104" t="s">
        <v>456</v>
      </c>
      <c r="B174" s="105">
        <v>946</v>
      </c>
      <c r="C174" s="105" t="s">
        <v>73</v>
      </c>
      <c r="D174" s="105">
        <v>12</v>
      </c>
      <c r="E174" s="105" t="s">
        <v>365</v>
      </c>
      <c r="F174" s="105">
        <v>200</v>
      </c>
      <c r="G174" s="101">
        <f t="shared" si="46"/>
        <v>200</v>
      </c>
      <c r="H174" s="101">
        <f t="shared" ref="H174:H175" si="47">H175</f>
        <v>100</v>
      </c>
      <c r="I174" s="101">
        <f t="shared" si="37"/>
        <v>50</v>
      </c>
    </row>
    <row r="175" spans="1:9" ht="22.5" x14ac:dyDescent="0.2">
      <c r="A175" s="104" t="s">
        <v>457</v>
      </c>
      <c r="B175" s="105">
        <v>946</v>
      </c>
      <c r="C175" s="105" t="s">
        <v>73</v>
      </c>
      <c r="D175" s="105">
        <v>12</v>
      </c>
      <c r="E175" s="105" t="s">
        <v>365</v>
      </c>
      <c r="F175" s="105">
        <v>240</v>
      </c>
      <c r="G175" s="101">
        <f t="shared" si="46"/>
        <v>200</v>
      </c>
      <c r="H175" s="101">
        <f t="shared" si="47"/>
        <v>100</v>
      </c>
      <c r="I175" s="101">
        <f t="shared" si="37"/>
        <v>50</v>
      </c>
    </row>
    <row r="176" spans="1:9" ht="23.25" customHeight="1" x14ac:dyDescent="0.2">
      <c r="A176" s="104" t="s">
        <v>458</v>
      </c>
      <c r="B176" s="105">
        <v>946</v>
      </c>
      <c r="C176" s="105" t="s">
        <v>73</v>
      </c>
      <c r="D176" s="105">
        <v>12</v>
      </c>
      <c r="E176" s="105" t="s">
        <v>365</v>
      </c>
      <c r="F176" s="105">
        <v>244</v>
      </c>
      <c r="G176" s="101">
        <v>200</v>
      </c>
      <c r="H176" s="221">
        <v>100</v>
      </c>
      <c r="I176" s="221">
        <f t="shared" si="37"/>
        <v>50</v>
      </c>
    </row>
    <row r="177" spans="1:9" ht="36.6" customHeight="1" x14ac:dyDescent="0.2">
      <c r="A177" s="160" t="s">
        <v>439</v>
      </c>
      <c r="B177" s="161">
        <v>946</v>
      </c>
      <c r="C177" s="161">
        <v>10</v>
      </c>
      <c r="D177" s="180" t="s">
        <v>47</v>
      </c>
      <c r="E177" s="161" t="s">
        <v>421</v>
      </c>
      <c r="F177" s="161"/>
      <c r="G177" s="162">
        <f>G178+G181</f>
        <v>7347.3</v>
      </c>
      <c r="H177" s="162">
        <f>H178+H181</f>
        <v>3883.2</v>
      </c>
      <c r="I177" s="162">
        <f t="shared" ref="H177:I177" si="48">I178+I181</f>
        <v>122.85823317896268</v>
      </c>
    </row>
    <row r="178" spans="1:9" ht="22.15" customHeight="1" x14ac:dyDescent="0.2">
      <c r="A178" s="104" t="s">
        <v>136</v>
      </c>
      <c r="B178" s="105">
        <v>946</v>
      </c>
      <c r="C178" s="105">
        <v>10</v>
      </c>
      <c r="D178" s="150" t="s">
        <v>47</v>
      </c>
      <c r="E178" s="105" t="s">
        <v>560</v>
      </c>
      <c r="F178" s="105">
        <v>300</v>
      </c>
      <c r="G178" s="101">
        <f>G179</f>
        <v>7147.3</v>
      </c>
      <c r="H178" s="101">
        <f t="shared" ref="H178:H179" si="49">H179</f>
        <v>3742.2</v>
      </c>
      <c r="I178" s="101">
        <f t="shared" si="37"/>
        <v>52.358233178962685</v>
      </c>
    </row>
    <row r="179" spans="1:9" ht="25.15" customHeight="1" x14ac:dyDescent="0.2">
      <c r="A179" s="104" t="s">
        <v>351</v>
      </c>
      <c r="B179" s="105">
        <v>946</v>
      </c>
      <c r="C179" s="105">
        <v>10</v>
      </c>
      <c r="D179" s="150" t="s">
        <v>47</v>
      </c>
      <c r="E179" s="105" t="s">
        <v>560</v>
      </c>
      <c r="F179" s="105">
        <v>320</v>
      </c>
      <c r="G179" s="101">
        <f>G180</f>
        <v>7147.3</v>
      </c>
      <c r="H179" s="101">
        <f t="shared" si="49"/>
        <v>3742.2</v>
      </c>
      <c r="I179" s="101">
        <f t="shared" si="37"/>
        <v>52.358233178962685</v>
      </c>
    </row>
    <row r="180" spans="1:9" ht="25.9" customHeight="1" x14ac:dyDescent="0.2">
      <c r="A180" s="104" t="s">
        <v>440</v>
      </c>
      <c r="B180" s="105">
        <v>946</v>
      </c>
      <c r="C180" s="105">
        <v>10</v>
      </c>
      <c r="D180" s="150" t="s">
        <v>47</v>
      </c>
      <c r="E180" s="105" t="s">
        <v>560</v>
      </c>
      <c r="F180" s="105">
        <v>322</v>
      </c>
      <c r="G180" s="101">
        <v>7147.3</v>
      </c>
      <c r="H180" s="221">
        <v>3742.2</v>
      </c>
      <c r="I180" s="101">
        <f t="shared" si="37"/>
        <v>52.358233178962685</v>
      </c>
    </row>
    <row r="181" spans="1:9" ht="22.5" x14ac:dyDescent="0.2">
      <c r="A181" s="104" t="s">
        <v>136</v>
      </c>
      <c r="B181" s="105">
        <v>946</v>
      </c>
      <c r="C181" s="105">
        <v>10</v>
      </c>
      <c r="D181" s="150" t="s">
        <v>47</v>
      </c>
      <c r="E181" s="105" t="s">
        <v>561</v>
      </c>
      <c r="F181" s="105">
        <v>300</v>
      </c>
      <c r="G181" s="101">
        <v>200</v>
      </c>
      <c r="H181" s="101">
        <f>H182</f>
        <v>141</v>
      </c>
      <c r="I181" s="101">
        <f t="shared" si="37"/>
        <v>70.5</v>
      </c>
    </row>
    <row r="182" spans="1:9" ht="27" customHeight="1" x14ac:dyDescent="0.2">
      <c r="A182" s="104" t="s">
        <v>351</v>
      </c>
      <c r="B182" s="105">
        <v>946</v>
      </c>
      <c r="C182" s="105">
        <v>10</v>
      </c>
      <c r="D182" s="150" t="s">
        <v>47</v>
      </c>
      <c r="E182" s="105" t="s">
        <v>561</v>
      </c>
      <c r="F182" s="105">
        <v>320</v>
      </c>
      <c r="G182" s="101">
        <v>200</v>
      </c>
      <c r="H182" s="101">
        <f>H183</f>
        <v>141</v>
      </c>
      <c r="I182" s="101">
        <f t="shared" si="37"/>
        <v>70.5</v>
      </c>
    </row>
    <row r="183" spans="1:9" ht="24.75" customHeight="1" x14ac:dyDescent="0.2">
      <c r="A183" s="104" t="s">
        <v>440</v>
      </c>
      <c r="B183" s="105">
        <v>946</v>
      </c>
      <c r="C183" s="105">
        <v>10</v>
      </c>
      <c r="D183" s="150" t="s">
        <v>47</v>
      </c>
      <c r="E183" s="105" t="s">
        <v>561</v>
      </c>
      <c r="F183" s="105">
        <v>322</v>
      </c>
      <c r="G183" s="101">
        <v>200</v>
      </c>
      <c r="H183" s="221">
        <v>141</v>
      </c>
      <c r="I183" s="101">
        <f t="shared" si="37"/>
        <v>70.5</v>
      </c>
    </row>
    <row r="184" spans="1:9" ht="13.5" customHeight="1" x14ac:dyDescent="0.2">
      <c r="A184" s="98" t="s">
        <v>206</v>
      </c>
      <c r="B184" s="100">
        <v>946</v>
      </c>
      <c r="C184" s="100" t="s">
        <v>62</v>
      </c>
      <c r="D184" s="217"/>
      <c r="E184" s="100"/>
      <c r="F184" s="105"/>
      <c r="G184" s="99">
        <f t="shared" ref="G184:I185" si="50">G185</f>
        <v>1977.6000000000001</v>
      </c>
      <c r="H184" s="99">
        <f t="shared" si="50"/>
        <v>811.19999999999993</v>
      </c>
      <c r="I184" s="99">
        <f>H184/G184%</f>
        <v>41.019417475728154</v>
      </c>
    </row>
    <row r="185" spans="1:9" ht="11.25" customHeight="1" x14ac:dyDescent="0.2">
      <c r="A185" s="98" t="s">
        <v>441</v>
      </c>
      <c r="B185" s="100">
        <v>946</v>
      </c>
      <c r="C185" s="100" t="s">
        <v>62</v>
      </c>
      <c r="D185" s="217" t="s">
        <v>47</v>
      </c>
      <c r="E185" s="100"/>
      <c r="F185" s="105"/>
      <c r="G185" s="99">
        <f t="shared" si="50"/>
        <v>1977.6000000000001</v>
      </c>
      <c r="H185" s="99">
        <f t="shared" si="50"/>
        <v>811.19999999999993</v>
      </c>
      <c r="I185" s="99">
        <f>H185/G185%</f>
        <v>41.019417475728154</v>
      </c>
    </row>
    <row r="186" spans="1:9" ht="31.5" customHeight="1" x14ac:dyDescent="0.2">
      <c r="A186" s="160" t="s">
        <v>442</v>
      </c>
      <c r="B186" s="161">
        <v>946</v>
      </c>
      <c r="C186" s="161" t="s">
        <v>62</v>
      </c>
      <c r="D186" s="180" t="s">
        <v>47</v>
      </c>
      <c r="E186" s="161" t="s">
        <v>418</v>
      </c>
      <c r="F186" s="161"/>
      <c r="G186" s="162">
        <f>G187+G193+G205+G209</f>
        <v>1977.6000000000001</v>
      </c>
      <c r="H186" s="162">
        <f>H187+H193+H205+H209</f>
        <v>811.19999999999993</v>
      </c>
      <c r="I186" s="162">
        <f>H186/G186%</f>
        <v>41.019417475728154</v>
      </c>
    </row>
    <row r="187" spans="1:9" ht="45" x14ac:dyDescent="0.2">
      <c r="A187" s="169" t="s">
        <v>443</v>
      </c>
      <c r="B187" s="105">
        <v>946</v>
      </c>
      <c r="C187" s="105" t="s">
        <v>62</v>
      </c>
      <c r="D187" s="150" t="s">
        <v>47</v>
      </c>
      <c r="E187" s="159" t="s">
        <v>366</v>
      </c>
      <c r="F187" s="159"/>
      <c r="G187" s="171">
        <f>G188+G191</f>
        <v>126.2</v>
      </c>
      <c r="H187" s="171">
        <f>H188+H191</f>
        <v>126.2</v>
      </c>
      <c r="I187" s="171">
        <f t="shared" si="37"/>
        <v>100</v>
      </c>
    </row>
    <row r="188" spans="1:9" ht="28.5" customHeight="1" x14ac:dyDescent="0.2">
      <c r="A188" s="104" t="s">
        <v>456</v>
      </c>
      <c r="B188" s="105">
        <v>946</v>
      </c>
      <c r="C188" s="105" t="s">
        <v>62</v>
      </c>
      <c r="D188" s="150" t="s">
        <v>47</v>
      </c>
      <c r="E188" s="105" t="s">
        <v>366</v>
      </c>
      <c r="F188" s="105">
        <v>200</v>
      </c>
      <c r="G188" s="101">
        <f t="shared" ref="G188:G189" si="51">G189</f>
        <v>29.3</v>
      </c>
      <c r="H188" s="101">
        <f>H189</f>
        <v>29.3</v>
      </c>
      <c r="I188" s="101">
        <f t="shared" si="37"/>
        <v>100.00000000000001</v>
      </c>
    </row>
    <row r="189" spans="1:9" ht="26.25" customHeight="1" x14ac:dyDescent="0.2">
      <c r="A189" s="104" t="s">
        <v>457</v>
      </c>
      <c r="B189" s="105">
        <v>946</v>
      </c>
      <c r="C189" s="105" t="s">
        <v>62</v>
      </c>
      <c r="D189" s="150" t="s">
        <v>47</v>
      </c>
      <c r="E189" s="105" t="s">
        <v>366</v>
      </c>
      <c r="F189" s="105">
        <v>240</v>
      </c>
      <c r="G189" s="101">
        <f t="shared" si="51"/>
        <v>29.3</v>
      </c>
      <c r="H189" s="101">
        <v>29.3</v>
      </c>
      <c r="I189" s="101">
        <f t="shared" si="37"/>
        <v>100.00000000000001</v>
      </c>
    </row>
    <row r="190" spans="1:9" ht="25.9" customHeight="1" x14ac:dyDescent="0.2">
      <c r="A190" s="104" t="s">
        <v>458</v>
      </c>
      <c r="B190" s="105">
        <v>946</v>
      </c>
      <c r="C190" s="105" t="s">
        <v>62</v>
      </c>
      <c r="D190" s="150" t="s">
        <v>47</v>
      </c>
      <c r="E190" s="105" t="s">
        <v>366</v>
      </c>
      <c r="F190" s="105">
        <v>244</v>
      </c>
      <c r="G190" s="101">
        <v>29.3</v>
      </c>
      <c r="H190" s="101">
        <f t="shared" ref="H189:H191" si="52">H191</f>
        <v>96.9</v>
      </c>
      <c r="I190" s="101">
        <f t="shared" si="37"/>
        <v>330.71672354948811</v>
      </c>
    </row>
    <row r="191" spans="1:9" ht="18.75" customHeight="1" x14ac:dyDescent="0.2">
      <c r="A191" s="104" t="s">
        <v>142</v>
      </c>
      <c r="B191" s="105">
        <v>946</v>
      </c>
      <c r="C191" s="105" t="s">
        <v>62</v>
      </c>
      <c r="D191" s="150" t="s">
        <v>47</v>
      </c>
      <c r="E191" s="105" t="s">
        <v>366</v>
      </c>
      <c r="F191" s="105">
        <v>800</v>
      </c>
      <c r="G191" s="101">
        <v>96.9</v>
      </c>
      <c r="H191" s="101">
        <f t="shared" si="52"/>
        <v>96.9</v>
      </c>
      <c r="I191" s="101">
        <f t="shared" si="37"/>
        <v>100</v>
      </c>
    </row>
    <row r="192" spans="1:9" ht="35.25" customHeight="1" x14ac:dyDescent="0.2">
      <c r="A192" s="104" t="s">
        <v>188</v>
      </c>
      <c r="B192" s="105">
        <v>946</v>
      </c>
      <c r="C192" s="105" t="s">
        <v>62</v>
      </c>
      <c r="D192" s="150" t="s">
        <v>47</v>
      </c>
      <c r="E192" s="105" t="s">
        <v>366</v>
      </c>
      <c r="F192" s="105">
        <v>850</v>
      </c>
      <c r="G192" s="101">
        <v>96.9</v>
      </c>
      <c r="H192" s="221">
        <v>96.9</v>
      </c>
      <c r="I192" s="101">
        <f t="shared" si="37"/>
        <v>100</v>
      </c>
    </row>
    <row r="193" spans="1:12" ht="34.15" customHeight="1" x14ac:dyDescent="0.2">
      <c r="A193" s="169" t="s">
        <v>444</v>
      </c>
      <c r="B193" s="105">
        <v>946</v>
      </c>
      <c r="C193" s="105" t="s">
        <v>62</v>
      </c>
      <c r="D193" s="150" t="s">
        <v>47</v>
      </c>
      <c r="E193" s="159" t="s">
        <v>367</v>
      </c>
      <c r="F193" s="159"/>
      <c r="G193" s="171">
        <f>G194+G199+G197+G201</f>
        <v>1325.1</v>
      </c>
      <c r="H193" s="171">
        <f>H194+H199+H197+H201</f>
        <v>367.4</v>
      </c>
      <c r="I193" s="171">
        <f t="shared" si="37"/>
        <v>27.726209342691117</v>
      </c>
    </row>
    <row r="194" spans="1:12" ht="27" customHeight="1" x14ac:dyDescent="0.2">
      <c r="A194" s="104" t="s">
        <v>456</v>
      </c>
      <c r="B194" s="105">
        <v>946</v>
      </c>
      <c r="C194" s="105" t="s">
        <v>62</v>
      </c>
      <c r="D194" s="150" t="s">
        <v>47</v>
      </c>
      <c r="E194" s="105" t="s">
        <v>367</v>
      </c>
      <c r="F194" s="105">
        <v>200</v>
      </c>
      <c r="G194" s="101">
        <f t="shared" ref="G194:G195" si="53">G195</f>
        <v>156.6</v>
      </c>
      <c r="H194" s="101">
        <f t="shared" ref="H193:H195" si="54">H195</f>
        <v>156.6</v>
      </c>
      <c r="I194" s="101">
        <f t="shared" si="37"/>
        <v>100</v>
      </c>
    </row>
    <row r="195" spans="1:12" ht="25.15" customHeight="1" x14ac:dyDescent="0.2">
      <c r="A195" s="104" t="s">
        <v>457</v>
      </c>
      <c r="B195" s="105">
        <v>946</v>
      </c>
      <c r="C195" s="105" t="s">
        <v>62</v>
      </c>
      <c r="D195" s="150" t="s">
        <v>47</v>
      </c>
      <c r="E195" s="105" t="s">
        <v>367</v>
      </c>
      <c r="F195" s="105">
        <v>240</v>
      </c>
      <c r="G195" s="101">
        <f t="shared" si="53"/>
        <v>156.6</v>
      </c>
      <c r="H195" s="101">
        <f t="shared" si="54"/>
        <v>156.6</v>
      </c>
      <c r="I195" s="101">
        <f t="shared" si="37"/>
        <v>100</v>
      </c>
    </row>
    <row r="196" spans="1:12" ht="24" customHeight="1" x14ac:dyDescent="0.2">
      <c r="A196" s="104" t="s">
        <v>458</v>
      </c>
      <c r="B196" s="105">
        <v>946</v>
      </c>
      <c r="C196" s="105" t="s">
        <v>62</v>
      </c>
      <c r="D196" s="150" t="s">
        <v>47</v>
      </c>
      <c r="E196" s="105" t="s">
        <v>367</v>
      </c>
      <c r="F196" s="105">
        <v>244</v>
      </c>
      <c r="G196" s="101">
        <v>156.6</v>
      </c>
      <c r="H196" s="221">
        <v>156.6</v>
      </c>
      <c r="I196" s="101">
        <f t="shared" si="37"/>
        <v>100</v>
      </c>
    </row>
    <row r="197" spans="1:12" ht="26.25" customHeight="1" x14ac:dyDescent="0.2">
      <c r="A197" s="104" t="s">
        <v>562</v>
      </c>
      <c r="B197" s="105">
        <v>946</v>
      </c>
      <c r="C197" s="105" t="s">
        <v>62</v>
      </c>
      <c r="D197" s="150" t="s">
        <v>47</v>
      </c>
      <c r="E197" s="105" t="s">
        <v>367</v>
      </c>
      <c r="F197" s="105">
        <v>400</v>
      </c>
      <c r="G197" s="101">
        <v>200</v>
      </c>
      <c r="H197" s="101">
        <v>200</v>
      </c>
      <c r="I197" s="101">
        <f t="shared" si="37"/>
        <v>100</v>
      </c>
    </row>
    <row r="198" spans="1:12" ht="14.25" customHeight="1" x14ac:dyDescent="0.2">
      <c r="A198" s="104" t="s">
        <v>563</v>
      </c>
      <c r="B198" s="105">
        <v>946</v>
      </c>
      <c r="C198" s="105" t="s">
        <v>62</v>
      </c>
      <c r="D198" s="150" t="s">
        <v>47</v>
      </c>
      <c r="E198" s="105" t="s">
        <v>367</v>
      </c>
      <c r="F198" s="105">
        <v>410</v>
      </c>
      <c r="G198" s="101">
        <v>200</v>
      </c>
      <c r="H198" s="221">
        <v>200</v>
      </c>
      <c r="I198" s="221">
        <f t="shared" si="37"/>
        <v>100</v>
      </c>
    </row>
    <row r="199" spans="1:12" ht="22.15" customHeight="1" x14ac:dyDescent="0.2">
      <c r="A199" s="104" t="s">
        <v>142</v>
      </c>
      <c r="B199" s="105">
        <v>946</v>
      </c>
      <c r="C199" s="105" t="s">
        <v>62</v>
      </c>
      <c r="D199" s="150" t="s">
        <v>47</v>
      </c>
      <c r="E199" s="105" t="s">
        <v>367</v>
      </c>
      <c r="F199" s="105">
        <v>800</v>
      </c>
      <c r="G199" s="101">
        <v>10.9</v>
      </c>
      <c r="H199" s="229">
        <f t="shared" ref="H198:H200" si="55">H200</f>
        <v>10.8</v>
      </c>
      <c r="I199" s="221">
        <f t="shared" si="37"/>
        <v>99.082568807339456</v>
      </c>
    </row>
    <row r="200" spans="1:12" ht="32.25" customHeight="1" x14ac:dyDescent="0.2">
      <c r="A200" s="104" t="s">
        <v>188</v>
      </c>
      <c r="B200" s="105">
        <v>946</v>
      </c>
      <c r="C200" s="105" t="s">
        <v>62</v>
      </c>
      <c r="D200" s="150" t="s">
        <v>47</v>
      </c>
      <c r="E200" s="105" t="s">
        <v>367</v>
      </c>
      <c r="F200" s="105">
        <v>850</v>
      </c>
      <c r="G200" s="101">
        <v>10.9</v>
      </c>
      <c r="H200" s="221">
        <v>10.8</v>
      </c>
      <c r="I200" s="221">
        <f t="shared" si="37"/>
        <v>99.082568807339456</v>
      </c>
    </row>
    <row r="201" spans="1:12" ht="25.9" customHeight="1" x14ac:dyDescent="0.2">
      <c r="A201" s="104" t="s">
        <v>564</v>
      </c>
      <c r="B201" s="105">
        <v>946</v>
      </c>
      <c r="C201" s="105" t="s">
        <v>207</v>
      </c>
      <c r="D201" s="105" t="s">
        <v>208</v>
      </c>
      <c r="E201" s="105" t="s">
        <v>565</v>
      </c>
      <c r="F201" s="105"/>
      <c r="G201" s="101">
        <v>957.6</v>
      </c>
      <c r="H201" s="229"/>
      <c r="I201" s="221">
        <f t="shared" si="37"/>
        <v>0</v>
      </c>
    </row>
    <row r="202" spans="1:12" ht="24" customHeight="1" x14ac:dyDescent="0.2">
      <c r="A202" s="104" t="s">
        <v>456</v>
      </c>
      <c r="B202" s="105">
        <v>946</v>
      </c>
      <c r="C202" s="105" t="s">
        <v>207</v>
      </c>
      <c r="D202" s="105" t="s">
        <v>208</v>
      </c>
      <c r="E202" s="105" t="s">
        <v>565</v>
      </c>
      <c r="F202" s="105">
        <v>200</v>
      </c>
      <c r="G202" s="101">
        <v>957.6</v>
      </c>
      <c r="H202" s="221"/>
      <c r="I202" s="221">
        <f t="shared" si="37"/>
        <v>0</v>
      </c>
    </row>
    <row r="203" spans="1:12" ht="22.5" x14ac:dyDescent="0.2">
      <c r="A203" s="104" t="s">
        <v>457</v>
      </c>
      <c r="B203" s="105">
        <v>946</v>
      </c>
      <c r="C203" s="105" t="s">
        <v>207</v>
      </c>
      <c r="D203" s="105" t="s">
        <v>208</v>
      </c>
      <c r="E203" s="105" t="s">
        <v>565</v>
      </c>
      <c r="F203" s="105">
        <v>240</v>
      </c>
      <c r="G203" s="101">
        <v>957.6</v>
      </c>
      <c r="H203" s="101"/>
      <c r="I203" s="101">
        <f t="shared" si="37"/>
        <v>0</v>
      </c>
    </row>
    <row r="204" spans="1:12" ht="22.5" x14ac:dyDescent="0.2">
      <c r="A204" s="104" t="s">
        <v>458</v>
      </c>
      <c r="B204" s="105">
        <v>946</v>
      </c>
      <c r="C204" s="105" t="s">
        <v>207</v>
      </c>
      <c r="D204" s="105" t="s">
        <v>208</v>
      </c>
      <c r="E204" s="105" t="s">
        <v>565</v>
      </c>
      <c r="F204" s="105">
        <v>244</v>
      </c>
      <c r="G204" s="101">
        <v>957.6</v>
      </c>
      <c r="H204" s="101"/>
      <c r="I204" s="101">
        <f t="shared" si="37"/>
        <v>0</v>
      </c>
    </row>
    <row r="205" spans="1:12" ht="33.75" x14ac:dyDescent="0.2">
      <c r="A205" s="169" t="s">
        <v>445</v>
      </c>
      <c r="B205" s="105">
        <v>946</v>
      </c>
      <c r="C205" s="105" t="s">
        <v>62</v>
      </c>
      <c r="D205" s="150" t="s">
        <v>47</v>
      </c>
      <c r="E205" s="159" t="s">
        <v>368</v>
      </c>
      <c r="F205" s="159"/>
      <c r="G205" s="171">
        <f>G206</f>
        <v>357.1</v>
      </c>
      <c r="H205" s="171">
        <f>H206</f>
        <v>148.6</v>
      </c>
      <c r="I205" s="171">
        <f t="shared" ref="I205:I268" si="56">H205/G205%</f>
        <v>41.612993559227107</v>
      </c>
    </row>
    <row r="206" spans="1:12" ht="22.5" x14ac:dyDescent="0.2">
      <c r="A206" s="104" t="s">
        <v>456</v>
      </c>
      <c r="B206" s="105">
        <v>946</v>
      </c>
      <c r="C206" s="105" t="s">
        <v>62</v>
      </c>
      <c r="D206" s="150" t="s">
        <v>47</v>
      </c>
      <c r="E206" s="105" t="s">
        <v>368</v>
      </c>
      <c r="F206" s="105">
        <v>200</v>
      </c>
      <c r="G206" s="101">
        <f>G207</f>
        <v>357.1</v>
      </c>
      <c r="H206" s="101">
        <f>H207</f>
        <v>148.6</v>
      </c>
      <c r="I206" s="101">
        <f t="shared" si="56"/>
        <v>41.612993559227107</v>
      </c>
    </row>
    <row r="207" spans="1:12" ht="22.5" x14ac:dyDescent="0.2">
      <c r="A207" s="104" t="s">
        <v>457</v>
      </c>
      <c r="B207" s="105">
        <v>946</v>
      </c>
      <c r="C207" s="105" t="s">
        <v>62</v>
      </c>
      <c r="D207" s="150" t="s">
        <v>47</v>
      </c>
      <c r="E207" s="105" t="s">
        <v>368</v>
      </c>
      <c r="F207" s="105">
        <v>240</v>
      </c>
      <c r="G207" s="101">
        <f>G208</f>
        <v>357.1</v>
      </c>
      <c r="H207" s="101">
        <f>H208</f>
        <v>148.6</v>
      </c>
      <c r="I207" s="101">
        <f t="shared" si="56"/>
        <v>41.612993559227107</v>
      </c>
    </row>
    <row r="208" spans="1:12" ht="22.5" x14ac:dyDescent="0.2">
      <c r="A208" s="104" t="s">
        <v>458</v>
      </c>
      <c r="B208" s="105">
        <v>946</v>
      </c>
      <c r="C208" s="105" t="s">
        <v>62</v>
      </c>
      <c r="D208" s="150" t="s">
        <v>47</v>
      </c>
      <c r="E208" s="105" t="s">
        <v>368</v>
      </c>
      <c r="F208" s="105">
        <v>244</v>
      </c>
      <c r="G208" s="101">
        <v>357.1</v>
      </c>
      <c r="H208" s="221">
        <v>148.6</v>
      </c>
      <c r="I208" s="101">
        <f t="shared" si="56"/>
        <v>41.612993559227107</v>
      </c>
      <c r="L208" s="106"/>
    </row>
    <row r="209" spans="1:12" ht="33.75" x14ac:dyDescent="0.2">
      <c r="A209" s="169" t="s">
        <v>446</v>
      </c>
      <c r="B209" s="105">
        <v>946</v>
      </c>
      <c r="C209" s="105" t="s">
        <v>62</v>
      </c>
      <c r="D209" s="150" t="s">
        <v>47</v>
      </c>
      <c r="E209" s="159" t="s">
        <v>369</v>
      </c>
      <c r="F209" s="159">
        <v>244</v>
      </c>
      <c r="G209" s="171">
        <f>G210</f>
        <v>169.2</v>
      </c>
      <c r="H209" s="171">
        <f>H210</f>
        <v>169</v>
      </c>
      <c r="I209" s="171">
        <f t="shared" si="56"/>
        <v>99.881796690307326</v>
      </c>
    </row>
    <row r="210" spans="1:12" ht="22.5" x14ac:dyDescent="0.2">
      <c r="A210" s="104" t="s">
        <v>456</v>
      </c>
      <c r="B210" s="105">
        <v>946</v>
      </c>
      <c r="C210" s="105" t="s">
        <v>62</v>
      </c>
      <c r="D210" s="150" t="s">
        <v>47</v>
      </c>
      <c r="E210" s="105" t="s">
        <v>369</v>
      </c>
      <c r="F210" s="105">
        <v>200</v>
      </c>
      <c r="G210" s="101">
        <f>G211</f>
        <v>169.2</v>
      </c>
      <c r="H210" s="102">
        <f t="shared" ref="H209:H211" si="57">H211</f>
        <v>169</v>
      </c>
      <c r="I210" s="101">
        <f t="shared" si="56"/>
        <v>99.881796690307326</v>
      </c>
    </row>
    <row r="211" spans="1:12" ht="22.5" x14ac:dyDescent="0.2">
      <c r="A211" s="104" t="s">
        <v>457</v>
      </c>
      <c r="B211" s="105">
        <v>946</v>
      </c>
      <c r="C211" s="105" t="s">
        <v>62</v>
      </c>
      <c r="D211" s="150" t="s">
        <v>47</v>
      </c>
      <c r="E211" s="105" t="s">
        <v>369</v>
      </c>
      <c r="F211" s="105">
        <v>240</v>
      </c>
      <c r="G211" s="101">
        <f>G212</f>
        <v>169.2</v>
      </c>
      <c r="H211" s="102">
        <f t="shared" si="57"/>
        <v>169</v>
      </c>
      <c r="I211" s="101">
        <f t="shared" si="56"/>
        <v>99.881796690307326</v>
      </c>
    </row>
    <row r="212" spans="1:12" ht="22.5" x14ac:dyDescent="0.2">
      <c r="A212" s="104" t="s">
        <v>458</v>
      </c>
      <c r="B212" s="105">
        <v>946</v>
      </c>
      <c r="C212" s="105" t="s">
        <v>62</v>
      </c>
      <c r="D212" s="150" t="s">
        <v>47</v>
      </c>
      <c r="E212" s="105" t="s">
        <v>369</v>
      </c>
      <c r="F212" s="105">
        <v>244</v>
      </c>
      <c r="G212" s="101">
        <v>169.2</v>
      </c>
      <c r="H212" s="221">
        <v>169</v>
      </c>
      <c r="I212" s="101">
        <f t="shared" si="56"/>
        <v>99.881796690307326</v>
      </c>
    </row>
    <row r="213" spans="1:12" ht="18.75" customHeight="1" x14ac:dyDescent="0.2">
      <c r="A213" s="98" t="s">
        <v>209</v>
      </c>
      <c r="B213" s="100">
        <v>946</v>
      </c>
      <c r="C213" s="281" t="s">
        <v>60</v>
      </c>
      <c r="D213" s="105"/>
      <c r="E213" s="105"/>
      <c r="F213" s="105"/>
      <c r="G213" s="99">
        <f t="shared" ref="G213:I213" si="58">G214+G218+G238+G244</f>
        <v>79664.55</v>
      </c>
      <c r="H213" s="99">
        <f>H214+H218+H238+H244</f>
        <v>78458.400000000023</v>
      </c>
      <c r="I213" s="99">
        <f>H213/G213%</f>
        <v>98.485963957619816</v>
      </c>
    </row>
    <row r="214" spans="1:12" ht="21" x14ac:dyDescent="0.2">
      <c r="A214" s="160" t="s">
        <v>350</v>
      </c>
      <c r="B214" s="282">
        <v>946</v>
      </c>
      <c r="C214" s="161" t="s">
        <v>60</v>
      </c>
      <c r="D214" s="161" t="s">
        <v>60</v>
      </c>
      <c r="E214" s="161" t="s">
        <v>455</v>
      </c>
      <c r="F214" s="161"/>
      <c r="G214" s="162">
        <f t="shared" ref="G214:I216" si="59">G215</f>
        <v>100</v>
      </c>
      <c r="H214" s="162">
        <f t="shared" si="59"/>
        <v>12</v>
      </c>
      <c r="I214" s="162">
        <f>H214/G214%</f>
        <v>12</v>
      </c>
    </row>
    <row r="215" spans="1:12" ht="22.5" x14ac:dyDescent="0.2">
      <c r="A215" s="104" t="s">
        <v>456</v>
      </c>
      <c r="B215" s="105">
        <v>946</v>
      </c>
      <c r="C215" s="105" t="s">
        <v>60</v>
      </c>
      <c r="D215" s="105" t="s">
        <v>60</v>
      </c>
      <c r="E215" s="105" t="s">
        <v>462</v>
      </c>
      <c r="F215" s="105">
        <v>200</v>
      </c>
      <c r="G215" s="101">
        <f t="shared" si="59"/>
        <v>100</v>
      </c>
      <c r="H215" s="101">
        <f t="shared" ref="H213:H215" si="60">H216</f>
        <v>12</v>
      </c>
      <c r="I215" s="101">
        <f t="shared" si="56"/>
        <v>12</v>
      </c>
      <c r="L215" s="106"/>
    </row>
    <row r="216" spans="1:12" ht="22.5" x14ac:dyDescent="0.2">
      <c r="A216" s="104" t="s">
        <v>457</v>
      </c>
      <c r="B216" s="105">
        <v>946</v>
      </c>
      <c r="C216" s="105" t="s">
        <v>60</v>
      </c>
      <c r="D216" s="105" t="s">
        <v>60</v>
      </c>
      <c r="E216" s="105" t="s">
        <v>462</v>
      </c>
      <c r="F216" s="105">
        <v>240</v>
      </c>
      <c r="G216" s="101">
        <f t="shared" si="59"/>
        <v>100</v>
      </c>
      <c r="H216" s="101">
        <f>H217</f>
        <v>12</v>
      </c>
      <c r="I216" s="101">
        <f t="shared" si="56"/>
        <v>12</v>
      </c>
    </row>
    <row r="217" spans="1:12" ht="22.5" x14ac:dyDescent="0.2">
      <c r="A217" s="104" t="s">
        <v>458</v>
      </c>
      <c r="B217" s="105">
        <v>946</v>
      </c>
      <c r="C217" s="105" t="s">
        <v>60</v>
      </c>
      <c r="D217" s="105" t="s">
        <v>60</v>
      </c>
      <c r="E217" s="105" t="s">
        <v>462</v>
      </c>
      <c r="F217" s="105">
        <v>244</v>
      </c>
      <c r="G217" s="101">
        <v>100</v>
      </c>
      <c r="H217" s="101">
        <v>12</v>
      </c>
      <c r="I217" s="101">
        <f t="shared" si="56"/>
        <v>12</v>
      </c>
    </row>
    <row r="218" spans="1:12" ht="31.5" x14ac:dyDescent="0.2">
      <c r="A218" s="160" t="s">
        <v>454</v>
      </c>
      <c r="B218" s="161">
        <v>946</v>
      </c>
      <c r="C218" s="161" t="s">
        <v>60</v>
      </c>
      <c r="D218" s="161" t="s">
        <v>199</v>
      </c>
      <c r="E218" s="161" t="s">
        <v>423</v>
      </c>
      <c r="F218" s="161"/>
      <c r="G218" s="162">
        <f>G219+G225+G229+G233</f>
        <v>72610.3</v>
      </c>
      <c r="H218" s="162">
        <f>H219+H225+H229+H233</f>
        <v>72555.300000000017</v>
      </c>
      <c r="I218" s="162">
        <f>H218/G218%</f>
        <v>99.924253170693433</v>
      </c>
    </row>
    <row r="219" spans="1:12" ht="23.25" customHeight="1" x14ac:dyDescent="0.2">
      <c r="A219" s="154" t="s">
        <v>245</v>
      </c>
      <c r="B219" s="105">
        <v>946</v>
      </c>
      <c r="C219" s="156" t="s">
        <v>60</v>
      </c>
      <c r="D219" s="156" t="s">
        <v>210</v>
      </c>
      <c r="E219" s="156" t="s">
        <v>463</v>
      </c>
      <c r="F219" s="156"/>
      <c r="G219" s="157">
        <f>G220</f>
        <v>22509.3</v>
      </c>
      <c r="H219" s="157">
        <f t="shared" ref="H217:H220" si="61">H220</f>
        <v>22509.3</v>
      </c>
      <c r="I219" s="157">
        <f t="shared" si="56"/>
        <v>100</v>
      </c>
    </row>
    <row r="220" spans="1:12" ht="43.5" customHeight="1" x14ac:dyDescent="0.2">
      <c r="A220" s="104" t="s">
        <v>211</v>
      </c>
      <c r="B220" s="105">
        <v>946</v>
      </c>
      <c r="C220" s="105" t="s">
        <v>60</v>
      </c>
      <c r="D220" s="105" t="s">
        <v>210</v>
      </c>
      <c r="E220" s="159" t="s">
        <v>463</v>
      </c>
      <c r="F220" s="105" t="s">
        <v>130</v>
      </c>
      <c r="G220" s="101">
        <f>G221+G223</f>
        <v>22509.3</v>
      </c>
      <c r="H220" s="101">
        <f>H221+H223</f>
        <v>22509.3</v>
      </c>
      <c r="I220" s="101">
        <f t="shared" si="56"/>
        <v>100</v>
      </c>
      <c r="K220" s="106"/>
      <c r="L220" s="106"/>
    </row>
    <row r="221" spans="1:12" ht="15.75" customHeight="1" x14ac:dyDescent="0.2">
      <c r="A221" s="104" t="s">
        <v>131</v>
      </c>
      <c r="B221" s="105">
        <v>946</v>
      </c>
      <c r="C221" s="105" t="s">
        <v>60</v>
      </c>
      <c r="D221" s="105" t="s">
        <v>210</v>
      </c>
      <c r="E221" s="159" t="s">
        <v>463</v>
      </c>
      <c r="F221" s="105" t="s">
        <v>132</v>
      </c>
      <c r="G221" s="101">
        <f>G222</f>
        <v>18535.3</v>
      </c>
      <c r="H221" s="101">
        <f>H222</f>
        <v>18535.3</v>
      </c>
      <c r="I221" s="101">
        <f t="shared" si="56"/>
        <v>100</v>
      </c>
      <c r="K221" s="106"/>
    </row>
    <row r="222" spans="1:12" ht="46.5" customHeight="1" x14ac:dyDescent="0.2">
      <c r="A222" s="104" t="s">
        <v>123</v>
      </c>
      <c r="B222" s="105">
        <v>946</v>
      </c>
      <c r="C222" s="105" t="s">
        <v>60</v>
      </c>
      <c r="D222" s="105" t="s">
        <v>210</v>
      </c>
      <c r="E222" s="159" t="s">
        <v>463</v>
      </c>
      <c r="F222" s="105" t="s">
        <v>98</v>
      </c>
      <c r="G222" s="101">
        <v>18535.3</v>
      </c>
      <c r="H222" s="101">
        <v>18535.3</v>
      </c>
      <c r="I222" s="101">
        <f t="shared" si="56"/>
        <v>100</v>
      </c>
      <c r="K222" s="106"/>
    </row>
    <row r="223" spans="1:12" ht="17.25" customHeight="1" x14ac:dyDescent="0.2">
      <c r="A223" s="104" t="s">
        <v>147</v>
      </c>
      <c r="B223" s="105">
        <v>946</v>
      </c>
      <c r="C223" s="105" t="s">
        <v>60</v>
      </c>
      <c r="D223" s="105" t="s">
        <v>210</v>
      </c>
      <c r="E223" s="159" t="s">
        <v>463</v>
      </c>
      <c r="F223" s="105" t="s">
        <v>148</v>
      </c>
      <c r="G223" s="101">
        <f>G224</f>
        <v>3974</v>
      </c>
      <c r="H223" s="102">
        <f t="shared" ref="H222:H226" si="62">H224</f>
        <v>3974</v>
      </c>
      <c r="I223" s="101">
        <f t="shared" si="56"/>
        <v>100</v>
      </c>
      <c r="K223" s="106"/>
    </row>
    <row r="224" spans="1:12" ht="56.25" x14ac:dyDescent="0.2">
      <c r="A224" s="104" t="s">
        <v>124</v>
      </c>
      <c r="B224" s="105">
        <v>946</v>
      </c>
      <c r="C224" s="105" t="s">
        <v>60</v>
      </c>
      <c r="D224" s="105" t="s">
        <v>210</v>
      </c>
      <c r="E224" s="159" t="s">
        <v>463</v>
      </c>
      <c r="F224" s="105" t="s">
        <v>29</v>
      </c>
      <c r="G224" s="101">
        <v>3974</v>
      </c>
      <c r="H224" s="102">
        <v>3974</v>
      </c>
      <c r="I224" s="101">
        <f t="shared" si="56"/>
        <v>100</v>
      </c>
      <c r="K224" s="106"/>
      <c r="L224" s="106"/>
    </row>
    <row r="225" spans="1:11" ht="18.75" customHeight="1" x14ac:dyDescent="0.2">
      <c r="A225" s="154" t="s">
        <v>246</v>
      </c>
      <c r="B225" s="105">
        <v>946</v>
      </c>
      <c r="C225" s="156" t="s">
        <v>60</v>
      </c>
      <c r="D225" s="156" t="s">
        <v>59</v>
      </c>
      <c r="E225" s="156" t="s">
        <v>464</v>
      </c>
      <c r="F225" s="156" t="s">
        <v>44</v>
      </c>
      <c r="G225" s="157">
        <f>G226</f>
        <v>46710.7</v>
      </c>
      <c r="H225" s="157">
        <f>H226</f>
        <v>46660.800000000003</v>
      </c>
      <c r="I225" s="157">
        <f t="shared" si="56"/>
        <v>99.893172228204691</v>
      </c>
      <c r="K225" s="106"/>
    </row>
    <row r="226" spans="1:11" ht="33" customHeight="1" x14ac:dyDescent="0.2">
      <c r="A226" s="104" t="s">
        <v>211</v>
      </c>
      <c r="B226" s="105">
        <v>946</v>
      </c>
      <c r="C226" s="105" t="s">
        <v>60</v>
      </c>
      <c r="D226" s="105" t="s">
        <v>59</v>
      </c>
      <c r="E226" s="159" t="s">
        <v>464</v>
      </c>
      <c r="F226" s="105" t="s">
        <v>130</v>
      </c>
      <c r="G226" s="101">
        <f>G227</f>
        <v>46710.7</v>
      </c>
      <c r="H226" s="101">
        <f>H227</f>
        <v>46660.800000000003</v>
      </c>
      <c r="I226" s="101">
        <f t="shared" si="56"/>
        <v>99.893172228204691</v>
      </c>
    </row>
    <row r="227" spans="1:11" ht="15" customHeight="1" x14ac:dyDescent="0.2">
      <c r="A227" s="104" t="s">
        <v>131</v>
      </c>
      <c r="B227" s="105">
        <v>946</v>
      </c>
      <c r="C227" s="105" t="s">
        <v>60</v>
      </c>
      <c r="D227" s="105" t="s">
        <v>59</v>
      </c>
      <c r="E227" s="159" t="s">
        <v>464</v>
      </c>
      <c r="F227" s="105" t="s">
        <v>132</v>
      </c>
      <c r="G227" s="101">
        <f>G228</f>
        <v>46710.7</v>
      </c>
      <c r="H227" s="101">
        <f>H228</f>
        <v>46660.800000000003</v>
      </c>
      <c r="I227" s="101">
        <f t="shared" si="56"/>
        <v>99.893172228204691</v>
      </c>
    </row>
    <row r="228" spans="1:11" ht="46.5" customHeight="1" x14ac:dyDescent="0.2">
      <c r="A228" s="104" t="s">
        <v>123</v>
      </c>
      <c r="B228" s="105">
        <v>946</v>
      </c>
      <c r="C228" s="105" t="s">
        <v>60</v>
      </c>
      <c r="D228" s="105" t="s">
        <v>59</v>
      </c>
      <c r="E228" s="159" t="s">
        <v>464</v>
      </c>
      <c r="F228" s="105" t="s">
        <v>98</v>
      </c>
      <c r="G228" s="101">
        <v>46710.7</v>
      </c>
      <c r="H228" s="101">
        <v>46660.800000000003</v>
      </c>
      <c r="I228" s="101">
        <f t="shared" si="56"/>
        <v>99.893172228204691</v>
      </c>
    </row>
    <row r="229" spans="1:11" ht="25.15" customHeight="1" x14ac:dyDescent="0.2">
      <c r="A229" s="154" t="s">
        <v>349</v>
      </c>
      <c r="B229" s="105">
        <v>946</v>
      </c>
      <c r="C229" s="156" t="s">
        <v>60</v>
      </c>
      <c r="D229" s="158" t="s">
        <v>47</v>
      </c>
      <c r="E229" s="156" t="s">
        <v>465</v>
      </c>
      <c r="F229" s="156" t="s">
        <v>44</v>
      </c>
      <c r="G229" s="157">
        <f>G230</f>
        <v>2723.7</v>
      </c>
      <c r="H229" s="157">
        <f t="shared" ref="H229:H230" si="63">H230</f>
        <v>2718.6</v>
      </c>
      <c r="I229" s="157">
        <f t="shared" si="56"/>
        <v>99.812754708668365</v>
      </c>
    </row>
    <row r="230" spans="1:11" ht="44.25" customHeight="1" x14ac:dyDescent="0.2">
      <c r="A230" s="104" t="s">
        <v>211</v>
      </c>
      <c r="B230" s="105">
        <v>946</v>
      </c>
      <c r="C230" s="105" t="s">
        <v>60</v>
      </c>
      <c r="D230" s="150" t="s">
        <v>47</v>
      </c>
      <c r="E230" s="159" t="s">
        <v>465</v>
      </c>
      <c r="F230" s="105" t="s">
        <v>130</v>
      </c>
      <c r="G230" s="101">
        <f>G231</f>
        <v>2723.7</v>
      </c>
      <c r="H230" s="102">
        <f t="shared" si="63"/>
        <v>2718.6</v>
      </c>
      <c r="I230" s="101">
        <f t="shared" si="56"/>
        <v>99.812754708668365</v>
      </c>
    </row>
    <row r="231" spans="1:11" ht="17.25" customHeight="1" x14ac:dyDescent="0.2">
      <c r="A231" s="104" t="s">
        <v>131</v>
      </c>
      <c r="B231" s="105">
        <v>946</v>
      </c>
      <c r="C231" s="105" t="s">
        <v>60</v>
      </c>
      <c r="D231" s="150" t="s">
        <v>47</v>
      </c>
      <c r="E231" s="159" t="s">
        <v>465</v>
      </c>
      <c r="F231" s="105" t="s">
        <v>132</v>
      </c>
      <c r="G231" s="101">
        <f>G232</f>
        <v>2723.7</v>
      </c>
      <c r="H231" s="102">
        <f>H232</f>
        <v>2718.6</v>
      </c>
      <c r="I231" s="101">
        <f t="shared" si="56"/>
        <v>99.812754708668365</v>
      </c>
    </row>
    <row r="232" spans="1:11" ht="32.25" customHeight="1" x14ac:dyDescent="0.2">
      <c r="A232" s="104" t="s">
        <v>123</v>
      </c>
      <c r="B232" s="105">
        <v>946</v>
      </c>
      <c r="C232" s="105" t="s">
        <v>60</v>
      </c>
      <c r="D232" s="150" t="s">
        <v>47</v>
      </c>
      <c r="E232" s="159" t="s">
        <v>465</v>
      </c>
      <c r="F232" s="105" t="s">
        <v>98</v>
      </c>
      <c r="G232" s="101">
        <v>2723.7</v>
      </c>
      <c r="H232" s="102">
        <v>2718.6</v>
      </c>
      <c r="I232" s="101">
        <f t="shared" si="56"/>
        <v>99.812754708668365</v>
      </c>
    </row>
    <row r="233" spans="1:11" ht="15" customHeight="1" x14ac:dyDescent="0.2">
      <c r="A233" s="154" t="s">
        <v>247</v>
      </c>
      <c r="B233" s="105">
        <v>946</v>
      </c>
      <c r="C233" s="156" t="s">
        <v>60</v>
      </c>
      <c r="D233" s="156" t="s">
        <v>60</v>
      </c>
      <c r="E233" s="156" t="s">
        <v>466</v>
      </c>
      <c r="F233" s="156" t="s">
        <v>44</v>
      </c>
      <c r="G233" s="157">
        <f>G234</f>
        <v>666.6</v>
      </c>
      <c r="H233" s="99">
        <f>H234</f>
        <v>666.6</v>
      </c>
      <c r="I233" s="99">
        <f t="shared" si="56"/>
        <v>100</v>
      </c>
    </row>
    <row r="234" spans="1:11" ht="12" customHeight="1" x14ac:dyDescent="0.2">
      <c r="A234" s="104" t="s">
        <v>214</v>
      </c>
      <c r="B234" s="105">
        <v>946</v>
      </c>
      <c r="C234" s="105" t="s">
        <v>60</v>
      </c>
      <c r="D234" s="105" t="s">
        <v>60</v>
      </c>
      <c r="E234" s="159" t="s">
        <v>466</v>
      </c>
      <c r="F234" s="105" t="s">
        <v>44</v>
      </c>
      <c r="G234" s="101">
        <f>G235</f>
        <v>666.6</v>
      </c>
      <c r="H234" s="102">
        <f>H235</f>
        <v>666.6</v>
      </c>
      <c r="I234" s="101">
        <f t="shared" si="56"/>
        <v>100</v>
      </c>
    </row>
    <row r="235" spans="1:11" ht="45" x14ac:dyDescent="0.2">
      <c r="A235" s="104" t="s">
        <v>211</v>
      </c>
      <c r="B235" s="105">
        <v>946</v>
      </c>
      <c r="C235" s="105" t="s">
        <v>60</v>
      </c>
      <c r="D235" s="105" t="s">
        <v>60</v>
      </c>
      <c r="E235" s="159" t="s">
        <v>466</v>
      </c>
      <c r="F235" s="105">
        <v>600</v>
      </c>
      <c r="G235" s="101">
        <f>G236</f>
        <v>666.6</v>
      </c>
      <c r="H235" s="102">
        <f t="shared" ref="H235:H236" si="64">H236</f>
        <v>666.6</v>
      </c>
      <c r="I235" s="101">
        <f t="shared" si="56"/>
        <v>100</v>
      </c>
    </row>
    <row r="236" spans="1:11" ht="24.6" customHeight="1" x14ac:dyDescent="0.2">
      <c r="A236" s="104" t="s">
        <v>131</v>
      </c>
      <c r="B236" s="105">
        <v>946</v>
      </c>
      <c r="C236" s="105" t="s">
        <v>60</v>
      </c>
      <c r="D236" s="105" t="s">
        <v>60</v>
      </c>
      <c r="E236" s="159" t="s">
        <v>466</v>
      </c>
      <c r="F236" s="105">
        <v>610</v>
      </c>
      <c r="G236" s="101">
        <f>G237</f>
        <v>666.6</v>
      </c>
      <c r="H236" s="102">
        <f t="shared" si="64"/>
        <v>666.6</v>
      </c>
      <c r="I236" s="101">
        <f t="shared" si="56"/>
        <v>100</v>
      </c>
    </row>
    <row r="237" spans="1:11" ht="30.75" customHeight="1" x14ac:dyDescent="0.2">
      <c r="A237" s="104" t="s">
        <v>123</v>
      </c>
      <c r="B237" s="105">
        <v>946</v>
      </c>
      <c r="C237" s="105" t="s">
        <v>60</v>
      </c>
      <c r="D237" s="105" t="s">
        <v>60</v>
      </c>
      <c r="E237" s="159" t="s">
        <v>466</v>
      </c>
      <c r="F237" s="105">
        <v>611</v>
      </c>
      <c r="G237" s="101">
        <v>666.6</v>
      </c>
      <c r="H237" s="102">
        <v>666.6</v>
      </c>
      <c r="I237" s="101">
        <f t="shared" si="56"/>
        <v>100</v>
      </c>
    </row>
    <row r="238" spans="1:11" ht="27.75" customHeight="1" x14ac:dyDescent="0.2">
      <c r="A238" s="98" t="s">
        <v>61</v>
      </c>
      <c r="B238" s="100">
        <v>946</v>
      </c>
      <c r="C238" s="100" t="s">
        <v>60</v>
      </c>
      <c r="D238" s="100" t="s">
        <v>62</v>
      </c>
      <c r="E238" s="100" t="s">
        <v>43</v>
      </c>
      <c r="F238" s="100" t="s">
        <v>44</v>
      </c>
      <c r="G238" s="99">
        <f t="shared" ref="G238:H242" si="65">G239</f>
        <v>50</v>
      </c>
      <c r="H238" s="99">
        <f t="shared" si="65"/>
        <v>0</v>
      </c>
      <c r="I238" s="99">
        <f t="shared" si="56"/>
        <v>0</v>
      </c>
    </row>
    <row r="239" spans="1:11" ht="24" customHeight="1" x14ac:dyDescent="0.2">
      <c r="A239" s="104" t="s">
        <v>212</v>
      </c>
      <c r="B239" s="105">
        <v>946</v>
      </c>
      <c r="C239" s="105" t="s">
        <v>60</v>
      </c>
      <c r="D239" s="105" t="s">
        <v>62</v>
      </c>
      <c r="E239" s="105" t="s">
        <v>397</v>
      </c>
      <c r="F239" s="105" t="s">
        <v>44</v>
      </c>
      <c r="G239" s="101">
        <f t="shared" si="65"/>
        <v>50</v>
      </c>
      <c r="H239" s="102">
        <f>H240</f>
        <v>0</v>
      </c>
      <c r="I239" s="101">
        <f t="shared" si="56"/>
        <v>0</v>
      </c>
    </row>
    <row r="240" spans="1:11" ht="22.5" x14ac:dyDescent="0.2">
      <c r="A240" s="104" t="s">
        <v>213</v>
      </c>
      <c r="B240" s="105">
        <v>946</v>
      </c>
      <c r="C240" s="105" t="s">
        <v>60</v>
      </c>
      <c r="D240" s="105" t="s">
        <v>62</v>
      </c>
      <c r="E240" s="105" t="s">
        <v>397</v>
      </c>
      <c r="F240" s="105" t="s">
        <v>44</v>
      </c>
      <c r="G240" s="101">
        <f t="shared" si="65"/>
        <v>50</v>
      </c>
      <c r="H240" s="102">
        <f>H241</f>
        <v>0</v>
      </c>
      <c r="I240" s="101">
        <f t="shared" si="56"/>
        <v>0</v>
      </c>
    </row>
    <row r="241" spans="1:9" ht="22.5" x14ac:dyDescent="0.2">
      <c r="A241" s="104" t="s">
        <v>456</v>
      </c>
      <c r="B241" s="105">
        <v>946</v>
      </c>
      <c r="C241" s="105" t="s">
        <v>60</v>
      </c>
      <c r="D241" s="105" t="s">
        <v>62</v>
      </c>
      <c r="E241" s="105" t="s">
        <v>397</v>
      </c>
      <c r="F241" s="105" t="s">
        <v>134</v>
      </c>
      <c r="G241" s="101">
        <f t="shared" si="65"/>
        <v>50</v>
      </c>
      <c r="H241" s="102">
        <f>H242</f>
        <v>0</v>
      </c>
      <c r="I241" s="101">
        <f t="shared" si="56"/>
        <v>0</v>
      </c>
    </row>
    <row r="242" spans="1:9" ht="24" customHeight="1" x14ac:dyDescent="0.2">
      <c r="A242" s="104" t="s">
        <v>457</v>
      </c>
      <c r="B242" s="105">
        <v>946</v>
      </c>
      <c r="C242" s="105" t="s">
        <v>60</v>
      </c>
      <c r="D242" s="105" t="s">
        <v>62</v>
      </c>
      <c r="E242" s="105" t="s">
        <v>397</v>
      </c>
      <c r="F242" s="105" t="s">
        <v>135</v>
      </c>
      <c r="G242" s="101">
        <f t="shared" si="65"/>
        <v>50</v>
      </c>
      <c r="H242" s="102">
        <f t="shared" ref="H242" si="66">H243</f>
        <v>0</v>
      </c>
      <c r="I242" s="101">
        <f t="shared" si="56"/>
        <v>0</v>
      </c>
    </row>
    <row r="243" spans="1:9" ht="27.6" customHeight="1" x14ac:dyDescent="0.2">
      <c r="A243" s="104" t="s">
        <v>458</v>
      </c>
      <c r="B243" s="105">
        <v>946</v>
      </c>
      <c r="C243" s="105" t="s">
        <v>60</v>
      </c>
      <c r="D243" s="105" t="s">
        <v>62</v>
      </c>
      <c r="E243" s="105" t="s">
        <v>397</v>
      </c>
      <c r="F243" s="105" t="s">
        <v>27</v>
      </c>
      <c r="G243" s="101">
        <v>50</v>
      </c>
      <c r="H243" s="102"/>
      <c r="I243" s="101">
        <f t="shared" si="56"/>
        <v>0</v>
      </c>
    </row>
    <row r="244" spans="1:9" ht="13.9" customHeight="1" x14ac:dyDescent="0.2">
      <c r="A244" s="98" t="s">
        <v>110</v>
      </c>
      <c r="B244" s="105">
        <v>946</v>
      </c>
      <c r="C244" s="100" t="s">
        <v>60</v>
      </c>
      <c r="D244" s="100" t="s">
        <v>97</v>
      </c>
      <c r="E244" s="100" t="s">
        <v>43</v>
      </c>
      <c r="F244" s="100" t="s">
        <v>44</v>
      </c>
      <c r="G244" s="99">
        <f t="shared" ref="G244:H244" si="67">G245+G248+G254</f>
        <v>6904.25</v>
      </c>
      <c r="H244" s="99">
        <f>H245+H248+H254</f>
        <v>5891.0999999999995</v>
      </c>
      <c r="I244" s="99">
        <f t="shared" si="56"/>
        <v>85.325705181591033</v>
      </c>
    </row>
    <row r="245" spans="1:9" ht="23.25" customHeight="1" x14ac:dyDescent="0.2">
      <c r="A245" s="104" t="s">
        <v>329</v>
      </c>
      <c r="B245" s="105">
        <v>946</v>
      </c>
      <c r="C245" s="105" t="s">
        <v>60</v>
      </c>
      <c r="D245" s="105" t="s">
        <v>97</v>
      </c>
      <c r="E245" s="105" t="s">
        <v>398</v>
      </c>
      <c r="F245" s="105" t="s">
        <v>44</v>
      </c>
      <c r="G245" s="101">
        <f t="shared" ref="G245:H246" si="68">G246</f>
        <v>269.89999999999998</v>
      </c>
      <c r="H245" s="101">
        <f t="shared" si="68"/>
        <v>269.89999999999998</v>
      </c>
      <c r="I245" s="101">
        <f t="shared" si="56"/>
        <v>100</v>
      </c>
    </row>
    <row r="246" spans="1:9" ht="56.25" customHeight="1" x14ac:dyDescent="0.2">
      <c r="A246" s="104" t="s">
        <v>99</v>
      </c>
      <c r="B246" s="105">
        <v>946</v>
      </c>
      <c r="C246" s="105" t="s">
        <v>60</v>
      </c>
      <c r="D246" s="105" t="s">
        <v>97</v>
      </c>
      <c r="E246" s="105" t="s">
        <v>399</v>
      </c>
      <c r="F246" s="105" t="s">
        <v>139</v>
      </c>
      <c r="G246" s="101">
        <f t="shared" si="68"/>
        <v>269.89999999999998</v>
      </c>
      <c r="H246" s="101">
        <f t="shared" si="68"/>
        <v>269.89999999999998</v>
      </c>
      <c r="I246" s="101">
        <f t="shared" si="56"/>
        <v>100</v>
      </c>
    </row>
    <row r="247" spans="1:9" ht="22.5" x14ac:dyDescent="0.2">
      <c r="A247" s="104" t="s">
        <v>140</v>
      </c>
      <c r="B247" s="105">
        <v>946</v>
      </c>
      <c r="C247" s="105" t="s">
        <v>60</v>
      </c>
      <c r="D247" s="105" t="s">
        <v>97</v>
      </c>
      <c r="E247" s="105" t="s">
        <v>399</v>
      </c>
      <c r="F247" s="105" t="s">
        <v>141</v>
      </c>
      <c r="G247" s="101">
        <v>269.89999999999998</v>
      </c>
      <c r="H247" s="101">
        <v>269.89999999999998</v>
      </c>
      <c r="I247" s="101">
        <f t="shared" si="56"/>
        <v>100</v>
      </c>
    </row>
    <row r="248" spans="1:9" ht="23.25" customHeight="1" x14ac:dyDescent="0.2">
      <c r="A248" s="104" t="s">
        <v>317</v>
      </c>
      <c r="B248" s="105">
        <v>946</v>
      </c>
      <c r="C248" s="105" t="s">
        <v>60</v>
      </c>
      <c r="D248" s="105" t="s">
        <v>97</v>
      </c>
      <c r="E248" s="105" t="s">
        <v>335</v>
      </c>
      <c r="F248" s="105"/>
      <c r="G248" s="101">
        <f>G249+G251</f>
        <v>433.20000000000005</v>
      </c>
      <c r="H248" s="101">
        <f>H249+H251</f>
        <v>305.3</v>
      </c>
      <c r="I248" s="101">
        <f t="shared" si="56"/>
        <v>70.475530932594637</v>
      </c>
    </row>
    <row r="249" spans="1:9" ht="53.25" customHeight="1" x14ac:dyDescent="0.2">
      <c r="A249" s="104" t="s">
        <v>99</v>
      </c>
      <c r="B249" s="105">
        <v>946</v>
      </c>
      <c r="C249" s="105" t="s">
        <v>60</v>
      </c>
      <c r="D249" s="105" t="s">
        <v>97</v>
      </c>
      <c r="E249" s="105" t="s">
        <v>335</v>
      </c>
      <c r="F249" s="105">
        <v>100</v>
      </c>
      <c r="G249" s="101">
        <f>G250</f>
        <v>352.1</v>
      </c>
      <c r="H249" s="101">
        <f>H250</f>
        <v>305.3</v>
      </c>
      <c r="I249" s="101">
        <f t="shared" si="56"/>
        <v>86.708321499573984</v>
      </c>
    </row>
    <row r="250" spans="1:9" ht="22.5" x14ac:dyDescent="0.2">
      <c r="A250" s="104" t="s">
        <v>316</v>
      </c>
      <c r="B250" s="105">
        <v>946</v>
      </c>
      <c r="C250" s="105" t="s">
        <v>60</v>
      </c>
      <c r="D250" s="105" t="s">
        <v>97</v>
      </c>
      <c r="E250" s="105" t="s">
        <v>335</v>
      </c>
      <c r="F250" s="105">
        <v>110</v>
      </c>
      <c r="G250" s="101">
        <v>352.1</v>
      </c>
      <c r="H250" s="221">
        <v>305.3</v>
      </c>
      <c r="I250" s="101">
        <f t="shared" si="56"/>
        <v>86.708321499573984</v>
      </c>
    </row>
    <row r="251" spans="1:9" ht="22.5" x14ac:dyDescent="0.2">
      <c r="A251" s="104" t="s">
        <v>456</v>
      </c>
      <c r="B251" s="105">
        <v>946</v>
      </c>
      <c r="C251" s="105" t="s">
        <v>60</v>
      </c>
      <c r="D251" s="105" t="s">
        <v>97</v>
      </c>
      <c r="E251" s="105" t="s">
        <v>335</v>
      </c>
      <c r="F251" s="105">
        <v>200</v>
      </c>
      <c r="G251" s="101">
        <f t="shared" ref="G251:H252" si="69">G252</f>
        <v>81.099999999999994</v>
      </c>
      <c r="H251" s="101">
        <f t="shared" si="69"/>
        <v>0</v>
      </c>
      <c r="I251" s="101">
        <f t="shared" si="56"/>
        <v>0</v>
      </c>
    </row>
    <row r="252" spans="1:9" ht="22.5" x14ac:dyDescent="0.2">
      <c r="A252" s="104" t="s">
        <v>457</v>
      </c>
      <c r="B252" s="105">
        <v>946</v>
      </c>
      <c r="C252" s="105" t="s">
        <v>60</v>
      </c>
      <c r="D252" s="105" t="s">
        <v>97</v>
      </c>
      <c r="E252" s="105" t="s">
        <v>335</v>
      </c>
      <c r="F252" s="105">
        <v>240</v>
      </c>
      <c r="G252" s="101">
        <f t="shared" si="69"/>
        <v>81.099999999999994</v>
      </c>
      <c r="H252" s="101">
        <f t="shared" si="69"/>
        <v>0</v>
      </c>
      <c r="I252" s="101">
        <f t="shared" si="56"/>
        <v>0</v>
      </c>
    </row>
    <row r="253" spans="1:9" ht="22.5" x14ac:dyDescent="0.2">
      <c r="A253" s="104" t="s">
        <v>458</v>
      </c>
      <c r="B253" s="105">
        <v>946</v>
      </c>
      <c r="C253" s="105" t="s">
        <v>60</v>
      </c>
      <c r="D253" s="105" t="s">
        <v>97</v>
      </c>
      <c r="E253" s="105" t="s">
        <v>335</v>
      </c>
      <c r="F253" s="105">
        <v>244</v>
      </c>
      <c r="G253" s="101">
        <v>81.099999999999994</v>
      </c>
      <c r="H253" s="221"/>
      <c r="I253" s="221">
        <f t="shared" si="56"/>
        <v>0</v>
      </c>
    </row>
    <row r="254" spans="1:9" ht="33" customHeight="1" x14ac:dyDescent="0.2">
      <c r="A254" s="104" t="s">
        <v>129</v>
      </c>
      <c r="B254" s="105">
        <v>946</v>
      </c>
      <c r="C254" s="105" t="s">
        <v>60</v>
      </c>
      <c r="D254" s="105" t="s">
        <v>97</v>
      </c>
      <c r="E254" s="105" t="s">
        <v>402</v>
      </c>
      <c r="F254" s="105" t="s">
        <v>44</v>
      </c>
      <c r="G254" s="101">
        <f t="shared" ref="G254:H254" si="70">G255+G257+G260</f>
        <v>6201.15</v>
      </c>
      <c r="H254" s="101">
        <f>H255+H257+H260</f>
        <v>5315.9</v>
      </c>
      <c r="I254" s="221">
        <f t="shared" si="56"/>
        <v>85.724422083000732</v>
      </c>
    </row>
    <row r="255" spans="1:9" s="143" customFormat="1" ht="57" customHeight="1" x14ac:dyDescent="0.2">
      <c r="A255" s="104" t="s">
        <v>99</v>
      </c>
      <c r="B255" s="105">
        <v>946</v>
      </c>
      <c r="C255" s="105" t="s">
        <v>60</v>
      </c>
      <c r="D255" s="105" t="s">
        <v>97</v>
      </c>
      <c r="E255" s="105" t="s">
        <v>402</v>
      </c>
      <c r="F255" s="105">
        <v>100</v>
      </c>
      <c r="G255" s="101">
        <f>G256</f>
        <v>6109.3</v>
      </c>
      <c r="H255" s="101">
        <f>H256</f>
        <v>5224.1000000000004</v>
      </c>
      <c r="I255" s="101">
        <f t="shared" si="56"/>
        <v>85.510614964071166</v>
      </c>
    </row>
    <row r="256" spans="1:9" s="143" customFormat="1" ht="22.5" x14ac:dyDescent="0.2">
      <c r="A256" s="104" t="s">
        <v>316</v>
      </c>
      <c r="B256" s="105">
        <v>946</v>
      </c>
      <c r="C256" s="105" t="s">
        <v>60</v>
      </c>
      <c r="D256" s="105" t="s">
        <v>97</v>
      </c>
      <c r="E256" s="105" t="s">
        <v>402</v>
      </c>
      <c r="F256" s="105">
        <v>110</v>
      </c>
      <c r="G256" s="101">
        <v>6109.3</v>
      </c>
      <c r="H256" s="101">
        <v>5224.1000000000004</v>
      </c>
      <c r="I256" s="101">
        <f t="shared" si="56"/>
        <v>85.510614964071166</v>
      </c>
    </row>
    <row r="257" spans="1:11" ht="22.5" x14ac:dyDescent="0.2">
      <c r="A257" s="104" t="s">
        <v>133</v>
      </c>
      <c r="B257" s="105">
        <v>946</v>
      </c>
      <c r="C257" s="105" t="s">
        <v>60</v>
      </c>
      <c r="D257" s="105" t="s">
        <v>97</v>
      </c>
      <c r="E257" s="105" t="s">
        <v>402</v>
      </c>
      <c r="F257" s="105">
        <v>200</v>
      </c>
      <c r="G257" s="101">
        <f>G258</f>
        <v>14.45</v>
      </c>
      <c r="H257" s="101">
        <f>H258</f>
        <v>14.4</v>
      </c>
      <c r="I257" s="101">
        <f t="shared" si="56"/>
        <v>99.653979238754332</v>
      </c>
    </row>
    <row r="258" spans="1:11" ht="22.5" x14ac:dyDescent="0.2">
      <c r="A258" s="104" t="s">
        <v>185</v>
      </c>
      <c r="B258" s="105">
        <v>946</v>
      </c>
      <c r="C258" s="105" t="s">
        <v>60</v>
      </c>
      <c r="D258" s="105" t="s">
        <v>97</v>
      </c>
      <c r="E258" s="105" t="s">
        <v>402</v>
      </c>
      <c r="F258" s="105">
        <v>240</v>
      </c>
      <c r="G258" s="101">
        <f t="shared" ref="G258:H258" si="71">G259</f>
        <v>14.45</v>
      </c>
      <c r="H258" s="101">
        <f t="shared" si="71"/>
        <v>14.4</v>
      </c>
      <c r="I258" s="101">
        <f t="shared" si="56"/>
        <v>99.653979238754332</v>
      </c>
    </row>
    <row r="259" spans="1:11" ht="22.5" x14ac:dyDescent="0.2">
      <c r="A259" s="104" t="s">
        <v>186</v>
      </c>
      <c r="B259" s="105">
        <v>946</v>
      </c>
      <c r="C259" s="105" t="s">
        <v>60</v>
      </c>
      <c r="D259" s="105" t="s">
        <v>97</v>
      </c>
      <c r="E259" s="105" t="s">
        <v>402</v>
      </c>
      <c r="F259" s="105">
        <v>242</v>
      </c>
      <c r="G259" s="101">
        <v>14.45</v>
      </c>
      <c r="H259" s="101">
        <v>14.4</v>
      </c>
      <c r="I259" s="101">
        <f t="shared" si="56"/>
        <v>99.653979238754332</v>
      </c>
    </row>
    <row r="260" spans="1:11" ht="16.5" customHeight="1" x14ac:dyDescent="0.2">
      <c r="A260" s="104" t="s">
        <v>142</v>
      </c>
      <c r="B260" s="105">
        <v>946</v>
      </c>
      <c r="C260" s="105" t="s">
        <v>60</v>
      </c>
      <c r="D260" s="105" t="s">
        <v>97</v>
      </c>
      <c r="E260" s="105" t="s">
        <v>402</v>
      </c>
      <c r="F260" s="105">
        <v>800</v>
      </c>
      <c r="G260" s="101">
        <v>77.400000000000006</v>
      </c>
      <c r="H260" s="101">
        <f>H261</f>
        <v>77.400000000000006</v>
      </c>
      <c r="I260" s="101">
        <f t="shared" si="56"/>
        <v>100</v>
      </c>
    </row>
    <row r="261" spans="1:11" ht="31.5" customHeight="1" x14ac:dyDescent="0.2">
      <c r="A261" s="104" t="s">
        <v>188</v>
      </c>
      <c r="B261" s="105">
        <v>946</v>
      </c>
      <c r="C261" s="105" t="s">
        <v>60</v>
      </c>
      <c r="D261" s="105" t="s">
        <v>97</v>
      </c>
      <c r="E261" s="105" t="s">
        <v>402</v>
      </c>
      <c r="F261" s="105">
        <v>850</v>
      </c>
      <c r="G261" s="101">
        <v>77.400000000000006</v>
      </c>
      <c r="H261" s="102">
        <v>77.400000000000006</v>
      </c>
      <c r="I261" s="101">
        <f t="shared" si="56"/>
        <v>100</v>
      </c>
    </row>
    <row r="262" spans="1:11" ht="15.75" customHeight="1" x14ac:dyDescent="0.2">
      <c r="A262" s="98" t="s">
        <v>216</v>
      </c>
      <c r="B262" s="100">
        <v>946</v>
      </c>
      <c r="C262" s="100">
        <v>10</v>
      </c>
      <c r="D262" s="100"/>
      <c r="E262" s="217"/>
      <c r="F262" s="100"/>
      <c r="G262" s="99">
        <f>G263</f>
        <v>1004.8</v>
      </c>
      <c r="H262" s="99">
        <f>H263</f>
        <v>989.8</v>
      </c>
      <c r="I262" s="99">
        <f t="shared" si="56"/>
        <v>98.507165605095537</v>
      </c>
    </row>
    <row r="263" spans="1:11" ht="14.25" customHeight="1" x14ac:dyDescent="0.2">
      <c r="A263" s="98" t="s">
        <v>69</v>
      </c>
      <c r="B263" s="100">
        <v>946</v>
      </c>
      <c r="C263" s="100" t="s">
        <v>74</v>
      </c>
      <c r="D263" s="100" t="s">
        <v>73</v>
      </c>
      <c r="E263" s="100" t="s">
        <v>43</v>
      </c>
      <c r="F263" s="100" t="s">
        <v>44</v>
      </c>
      <c r="G263" s="99">
        <f>G268</f>
        <v>1004.8</v>
      </c>
      <c r="H263" s="99">
        <f>H268</f>
        <v>989.8</v>
      </c>
      <c r="I263" s="99">
        <f t="shared" si="56"/>
        <v>98.507165605095537</v>
      </c>
    </row>
    <row r="264" spans="1:11" ht="62.25" customHeight="1" x14ac:dyDescent="0.2">
      <c r="A264" s="104" t="s">
        <v>222</v>
      </c>
      <c r="B264" s="105">
        <v>946</v>
      </c>
      <c r="C264" s="105" t="s">
        <v>74</v>
      </c>
      <c r="D264" s="105" t="s">
        <v>73</v>
      </c>
      <c r="E264" s="105" t="s">
        <v>338</v>
      </c>
      <c r="F264" s="105" t="s">
        <v>44</v>
      </c>
      <c r="G264" s="101">
        <f t="shared" ref="G264:H267" si="72">G265</f>
        <v>1004.8</v>
      </c>
      <c r="H264" s="101">
        <f t="shared" si="72"/>
        <v>989.8</v>
      </c>
      <c r="I264" s="290">
        <f t="shared" si="56"/>
        <v>98.507165605095537</v>
      </c>
    </row>
    <row r="265" spans="1:11" ht="20.25" customHeight="1" x14ac:dyDescent="0.2">
      <c r="A265" s="104" t="s">
        <v>136</v>
      </c>
      <c r="B265" s="105">
        <v>946</v>
      </c>
      <c r="C265" s="105" t="s">
        <v>74</v>
      </c>
      <c r="D265" s="105" t="s">
        <v>73</v>
      </c>
      <c r="E265" s="105" t="s">
        <v>338</v>
      </c>
      <c r="F265" s="105"/>
      <c r="G265" s="101">
        <f t="shared" si="72"/>
        <v>1004.8</v>
      </c>
      <c r="H265" s="101">
        <f t="shared" si="72"/>
        <v>989.8</v>
      </c>
      <c r="I265" s="101">
        <f t="shared" si="56"/>
        <v>98.507165605095537</v>
      </c>
    </row>
    <row r="266" spans="1:11" ht="25.5" customHeight="1" x14ac:dyDescent="0.2">
      <c r="A266" s="104" t="s">
        <v>138</v>
      </c>
      <c r="B266" s="105">
        <v>946</v>
      </c>
      <c r="C266" s="105" t="s">
        <v>74</v>
      </c>
      <c r="D266" s="105" t="s">
        <v>73</v>
      </c>
      <c r="E266" s="105" t="s">
        <v>338</v>
      </c>
      <c r="F266" s="105">
        <v>300</v>
      </c>
      <c r="G266" s="101">
        <f t="shared" si="72"/>
        <v>1004.8</v>
      </c>
      <c r="H266" s="101">
        <f t="shared" si="72"/>
        <v>989.8</v>
      </c>
      <c r="I266" s="101">
        <f t="shared" si="56"/>
        <v>98.507165605095537</v>
      </c>
      <c r="K266" s="106"/>
    </row>
    <row r="267" spans="1:11" ht="23.25" customHeight="1" x14ac:dyDescent="0.2">
      <c r="A267" s="104" t="s">
        <v>217</v>
      </c>
      <c r="B267" s="105">
        <v>946</v>
      </c>
      <c r="C267" s="105" t="s">
        <v>74</v>
      </c>
      <c r="D267" s="105" t="s">
        <v>73</v>
      </c>
      <c r="E267" s="105" t="s">
        <v>338</v>
      </c>
      <c r="F267" s="105">
        <v>310</v>
      </c>
      <c r="G267" s="101">
        <f t="shared" si="72"/>
        <v>1004.8</v>
      </c>
      <c r="H267" s="101">
        <f t="shared" si="72"/>
        <v>989.8</v>
      </c>
      <c r="I267" s="101">
        <f t="shared" si="56"/>
        <v>98.507165605095537</v>
      </c>
    </row>
    <row r="268" spans="1:11" ht="33" customHeight="1" x14ac:dyDescent="0.2">
      <c r="A268" s="104" t="s">
        <v>241</v>
      </c>
      <c r="B268" s="105">
        <v>946</v>
      </c>
      <c r="C268" s="105" t="s">
        <v>74</v>
      </c>
      <c r="D268" s="105" t="s">
        <v>73</v>
      </c>
      <c r="E268" s="105" t="s">
        <v>338</v>
      </c>
      <c r="F268" s="105">
        <v>313</v>
      </c>
      <c r="G268" s="101">
        <v>1004.8</v>
      </c>
      <c r="H268" s="102">
        <v>989.8</v>
      </c>
      <c r="I268" s="101">
        <f t="shared" si="56"/>
        <v>98.507165605095537</v>
      </c>
    </row>
    <row r="269" spans="1:11" ht="15" customHeight="1" x14ac:dyDescent="0.2">
      <c r="A269" s="98" t="s">
        <v>223</v>
      </c>
      <c r="B269" s="100">
        <v>946</v>
      </c>
      <c r="C269" s="100">
        <v>11</v>
      </c>
      <c r="D269" s="100"/>
      <c r="E269" s="100"/>
      <c r="F269" s="100"/>
      <c r="G269" s="99">
        <f t="shared" ref="G269:I272" si="73">G270</f>
        <v>378</v>
      </c>
      <c r="H269" s="99">
        <f t="shared" si="73"/>
        <v>341.01</v>
      </c>
      <c r="I269" s="99">
        <f>H269/G269%</f>
        <v>90.214285714285722</v>
      </c>
    </row>
    <row r="270" spans="1:11" ht="27.6" customHeight="1" x14ac:dyDescent="0.2">
      <c r="A270" s="160" t="s">
        <v>348</v>
      </c>
      <c r="B270" s="163">
        <v>946</v>
      </c>
      <c r="C270" s="161" t="s">
        <v>86</v>
      </c>
      <c r="D270" s="161" t="s">
        <v>45</v>
      </c>
      <c r="E270" s="161" t="s">
        <v>417</v>
      </c>
      <c r="F270" s="161" t="s">
        <v>44</v>
      </c>
      <c r="G270" s="162">
        <f t="shared" si="73"/>
        <v>378</v>
      </c>
      <c r="H270" s="162">
        <f t="shared" si="73"/>
        <v>341.01</v>
      </c>
      <c r="I270" s="162">
        <f>H270/G270%</f>
        <v>90.214285714285722</v>
      </c>
    </row>
    <row r="271" spans="1:11" ht="22.15" customHeight="1" x14ac:dyDescent="0.2">
      <c r="A271" s="104" t="s">
        <v>456</v>
      </c>
      <c r="B271" s="100">
        <v>946</v>
      </c>
      <c r="C271" s="105" t="s">
        <v>86</v>
      </c>
      <c r="D271" s="105" t="s">
        <v>45</v>
      </c>
      <c r="E271" s="105" t="s">
        <v>468</v>
      </c>
      <c r="F271" s="105" t="s">
        <v>134</v>
      </c>
      <c r="G271" s="101">
        <f t="shared" si="73"/>
        <v>378</v>
      </c>
      <c r="H271" s="102">
        <f>H272</f>
        <v>341.01</v>
      </c>
      <c r="I271" s="101">
        <f t="shared" ref="I269:I332" si="74">H271/G271%</f>
        <v>90.214285714285722</v>
      </c>
    </row>
    <row r="272" spans="1:11" ht="25.9" customHeight="1" x14ac:dyDescent="0.2">
      <c r="A272" s="104" t="s">
        <v>457</v>
      </c>
      <c r="B272" s="105">
        <v>946</v>
      </c>
      <c r="C272" s="105" t="s">
        <v>86</v>
      </c>
      <c r="D272" s="105" t="s">
        <v>45</v>
      </c>
      <c r="E272" s="105" t="s">
        <v>468</v>
      </c>
      <c r="F272" s="105" t="s">
        <v>135</v>
      </c>
      <c r="G272" s="101">
        <f t="shared" si="73"/>
        <v>378</v>
      </c>
      <c r="H272" s="102">
        <f>H273</f>
        <v>341.01</v>
      </c>
      <c r="I272" s="101">
        <f t="shared" si="74"/>
        <v>90.214285714285722</v>
      </c>
    </row>
    <row r="273" spans="1:9" ht="23.45" customHeight="1" x14ac:dyDescent="0.2">
      <c r="A273" s="104" t="s">
        <v>458</v>
      </c>
      <c r="B273" s="105">
        <v>946</v>
      </c>
      <c r="C273" s="105" t="s">
        <v>86</v>
      </c>
      <c r="D273" s="105" t="s">
        <v>45</v>
      </c>
      <c r="E273" s="105" t="s">
        <v>468</v>
      </c>
      <c r="F273" s="105" t="s">
        <v>27</v>
      </c>
      <c r="G273" s="101">
        <v>378</v>
      </c>
      <c r="H273" s="229">
        <v>341.01</v>
      </c>
      <c r="I273" s="101">
        <f t="shared" si="74"/>
        <v>90.214285714285722</v>
      </c>
    </row>
    <row r="274" spans="1:9" ht="16.5" customHeight="1" x14ac:dyDescent="0.2">
      <c r="A274" s="98" t="s">
        <v>224</v>
      </c>
      <c r="B274" s="105">
        <v>946</v>
      </c>
      <c r="C274" s="100" t="s">
        <v>80</v>
      </c>
      <c r="D274" s="100" t="s">
        <v>42</v>
      </c>
      <c r="E274" s="100" t="s">
        <v>43</v>
      </c>
      <c r="F274" s="100" t="s">
        <v>44</v>
      </c>
      <c r="G274" s="99">
        <f t="shared" ref="G274:H278" si="75">G275</f>
        <v>150</v>
      </c>
      <c r="H274" s="99">
        <f t="shared" si="75"/>
        <v>127.1</v>
      </c>
      <c r="I274" s="99">
        <f t="shared" si="74"/>
        <v>84.733333333333334</v>
      </c>
    </row>
    <row r="275" spans="1:9" ht="12.75" customHeight="1" x14ac:dyDescent="0.2">
      <c r="A275" s="98" t="s">
        <v>63</v>
      </c>
      <c r="B275" s="105">
        <v>946</v>
      </c>
      <c r="C275" s="100" t="s">
        <v>80</v>
      </c>
      <c r="D275" s="100" t="s">
        <v>59</v>
      </c>
      <c r="E275" s="100"/>
      <c r="F275" s="100" t="s">
        <v>44</v>
      </c>
      <c r="G275" s="99">
        <f t="shared" si="75"/>
        <v>150</v>
      </c>
      <c r="H275" s="99">
        <f t="shared" si="75"/>
        <v>127.1</v>
      </c>
      <c r="I275" s="99">
        <f t="shared" si="74"/>
        <v>84.733333333333334</v>
      </c>
    </row>
    <row r="276" spans="1:9" ht="23.25" customHeight="1" x14ac:dyDescent="0.2">
      <c r="A276" s="104" t="s">
        <v>225</v>
      </c>
      <c r="B276" s="105">
        <v>946</v>
      </c>
      <c r="C276" s="105" t="s">
        <v>80</v>
      </c>
      <c r="D276" s="105" t="s">
        <v>59</v>
      </c>
      <c r="E276" s="105" t="s">
        <v>408</v>
      </c>
      <c r="F276" s="105" t="s">
        <v>44</v>
      </c>
      <c r="G276" s="101">
        <f t="shared" si="75"/>
        <v>150</v>
      </c>
      <c r="H276" s="102">
        <f>H277</f>
        <v>127.1</v>
      </c>
      <c r="I276" s="101">
        <f t="shared" si="74"/>
        <v>84.733333333333334</v>
      </c>
    </row>
    <row r="277" spans="1:9" ht="22.5" x14ac:dyDescent="0.2">
      <c r="A277" s="104" t="s">
        <v>456</v>
      </c>
      <c r="B277" s="105">
        <v>946</v>
      </c>
      <c r="C277" s="105" t="s">
        <v>80</v>
      </c>
      <c r="D277" s="105" t="s">
        <v>59</v>
      </c>
      <c r="E277" s="105" t="s">
        <v>408</v>
      </c>
      <c r="F277" s="105" t="s">
        <v>134</v>
      </c>
      <c r="G277" s="101">
        <f t="shared" si="75"/>
        <v>150</v>
      </c>
      <c r="H277" s="102">
        <f>H278</f>
        <v>127.1</v>
      </c>
      <c r="I277" s="101">
        <f t="shared" si="74"/>
        <v>84.733333333333334</v>
      </c>
    </row>
    <row r="278" spans="1:9" ht="22.5" x14ac:dyDescent="0.2">
      <c r="A278" s="104" t="s">
        <v>457</v>
      </c>
      <c r="B278" s="105">
        <v>946</v>
      </c>
      <c r="C278" s="105" t="s">
        <v>80</v>
      </c>
      <c r="D278" s="105" t="s">
        <v>59</v>
      </c>
      <c r="E278" s="105" t="s">
        <v>408</v>
      </c>
      <c r="F278" s="105" t="s">
        <v>135</v>
      </c>
      <c r="G278" s="101">
        <f t="shared" si="75"/>
        <v>150</v>
      </c>
      <c r="H278" s="101">
        <f t="shared" ref="H278:H281" si="76">H279</f>
        <v>127.1</v>
      </c>
      <c r="I278" s="101">
        <f t="shared" si="74"/>
        <v>84.733333333333334</v>
      </c>
    </row>
    <row r="279" spans="1:9" ht="22.5" x14ac:dyDescent="0.2">
      <c r="A279" s="104" t="s">
        <v>458</v>
      </c>
      <c r="B279" s="105">
        <v>946</v>
      </c>
      <c r="C279" s="105" t="s">
        <v>80</v>
      </c>
      <c r="D279" s="105" t="s">
        <v>59</v>
      </c>
      <c r="E279" s="105" t="s">
        <v>408</v>
      </c>
      <c r="F279" s="105" t="s">
        <v>27</v>
      </c>
      <c r="G279" s="101">
        <v>150</v>
      </c>
      <c r="H279" s="101">
        <v>127.1</v>
      </c>
      <c r="I279" s="101">
        <f t="shared" si="74"/>
        <v>84.733333333333334</v>
      </c>
    </row>
    <row r="280" spans="1:9" ht="43.5" customHeight="1" x14ac:dyDescent="0.2">
      <c r="A280" s="283" t="s">
        <v>169</v>
      </c>
      <c r="B280" s="284">
        <v>945</v>
      </c>
      <c r="C280" s="284" t="s">
        <v>42</v>
      </c>
      <c r="D280" s="284" t="s">
        <v>42</v>
      </c>
      <c r="E280" s="284" t="s">
        <v>43</v>
      </c>
      <c r="F280" s="284" t="s">
        <v>44</v>
      </c>
      <c r="G280" s="269">
        <f>G281+G299+G304+G309</f>
        <v>20382.599999999999</v>
      </c>
      <c r="H280" s="269">
        <f>H281+H299+H304+H309</f>
        <v>14004.25</v>
      </c>
      <c r="I280" s="269">
        <f>H280/G280%</f>
        <v>68.70688724696555</v>
      </c>
    </row>
    <row r="281" spans="1:9" x14ac:dyDescent="0.2">
      <c r="A281" s="98" t="s">
        <v>184</v>
      </c>
      <c r="B281" s="100">
        <v>945</v>
      </c>
      <c r="C281" s="100" t="s">
        <v>45</v>
      </c>
      <c r="D281" s="100" t="s">
        <v>42</v>
      </c>
      <c r="E281" s="100" t="s">
        <v>43</v>
      </c>
      <c r="F281" s="100" t="s">
        <v>44</v>
      </c>
      <c r="G281" s="99">
        <f>G282+G294</f>
        <v>5358.6</v>
      </c>
      <c r="H281" s="99">
        <f>H282+H294</f>
        <v>4296.05</v>
      </c>
      <c r="I281" s="99">
        <f t="shared" si="74"/>
        <v>80.17112678684731</v>
      </c>
    </row>
    <row r="282" spans="1:9" ht="37.5" customHeight="1" x14ac:dyDescent="0.2">
      <c r="A282" s="104" t="s">
        <v>56</v>
      </c>
      <c r="B282" s="105">
        <v>945</v>
      </c>
      <c r="C282" s="105" t="s">
        <v>45</v>
      </c>
      <c r="D282" s="105" t="s">
        <v>57</v>
      </c>
      <c r="E282" s="105" t="s">
        <v>43</v>
      </c>
      <c r="F282" s="105" t="s">
        <v>44</v>
      </c>
      <c r="G282" s="101">
        <f>G283</f>
        <v>5352.6</v>
      </c>
      <c r="H282" s="101">
        <f>H283+H287</f>
        <v>4296.05</v>
      </c>
      <c r="I282" s="101">
        <f t="shared" si="74"/>
        <v>80.260994656802296</v>
      </c>
    </row>
    <row r="283" spans="1:9" ht="14.25" customHeight="1" x14ac:dyDescent="0.2">
      <c r="A283" s="104" t="s">
        <v>307</v>
      </c>
      <c r="B283" s="105">
        <v>945</v>
      </c>
      <c r="C283" s="105" t="s">
        <v>45</v>
      </c>
      <c r="D283" s="105" t="s">
        <v>57</v>
      </c>
      <c r="E283" s="105" t="s">
        <v>384</v>
      </c>
      <c r="F283" s="105" t="s">
        <v>44</v>
      </c>
      <c r="G283" s="101">
        <f>G284+G287</f>
        <v>5352.6</v>
      </c>
      <c r="H283" s="101">
        <f t="shared" ref="H283:H286" si="77">H284</f>
        <v>3623</v>
      </c>
      <c r="I283" s="101">
        <f t="shared" si="74"/>
        <v>67.6867316817995</v>
      </c>
    </row>
    <row r="284" spans="1:9" ht="56.25" customHeight="1" x14ac:dyDescent="0.2">
      <c r="A284" s="104" t="s">
        <v>99</v>
      </c>
      <c r="B284" s="105">
        <v>945</v>
      </c>
      <c r="C284" s="105" t="s">
        <v>45</v>
      </c>
      <c r="D284" s="105" t="s">
        <v>57</v>
      </c>
      <c r="E284" s="105" t="s">
        <v>385</v>
      </c>
      <c r="F284" s="105" t="s">
        <v>139</v>
      </c>
      <c r="G284" s="101">
        <f>G286+G285</f>
        <v>4557.6000000000004</v>
      </c>
      <c r="H284" s="101">
        <f>H285+H286</f>
        <v>3623</v>
      </c>
      <c r="I284" s="101">
        <f t="shared" si="74"/>
        <v>79.493593119185533</v>
      </c>
    </row>
    <row r="285" spans="1:9" ht="21.75" customHeight="1" x14ac:dyDescent="0.2">
      <c r="A285" s="104" t="s">
        <v>316</v>
      </c>
      <c r="B285" s="105">
        <v>945</v>
      </c>
      <c r="C285" s="105" t="s">
        <v>45</v>
      </c>
      <c r="D285" s="105" t="s">
        <v>57</v>
      </c>
      <c r="E285" s="105" t="s">
        <v>385</v>
      </c>
      <c r="F285" s="105">
        <v>110</v>
      </c>
      <c r="G285" s="101">
        <v>10</v>
      </c>
      <c r="H285" s="101">
        <v>10</v>
      </c>
      <c r="I285" s="101">
        <f t="shared" si="74"/>
        <v>100</v>
      </c>
    </row>
    <row r="286" spans="1:9" ht="22.5" x14ac:dyDescent="0.2">
      <c r="A286" s="104" t="s">
        <v>140</v>
      </c>
      <c r="B286" s="105">
        <v>945</v>
      </c>
      <c r="C286" s="105" t="s">
        <v>45</v>
      </c>
      <c r="D286" s="105" t="s">
        <v>57</v>
      </c>
      <c r="E286" s="105" t="s">
        <v>385</v>
      </c>
      <c r="F286" s="105" t="s">
        <v>141</v>
      </c>
      <c r="G286" s="101">
        <v>4547.6000000000004</v>
      </c>
      <c r="H286" s="229">
        <v>3613</v>
      </c>
      <c r="I286" s="101">
        <f t="shared" si="74"/>
        <v>79.448500307854687</v>
      </c>
    </row>
    <row r="287" spans="1:9" ht="23.25" customHeight="1" x14ac:dyDescent="0.2">
      <c r="A287" s="104" t="s">
        <v>308</v>
      </c>
      <c r="B287" s="105">
        <v>945</v>
      </c>
      <c r="C287" s="105" t="s">
        <v>45</v>
      </c>
      <c r="D287" s="105" t="s">
        <v>57</v>
      </c>
      <c r="E287" s="105" t="s">
        <v>386</v>
      </c>
      <c r="F287" s="105"/>
      <c r="G287" s="101">
        <f>G288+G292</f>
        <v>795</v>
      </c>
      <c r="H287" s="101">
        <f>H288+H292</f>
        <v>673.05</v>
      </c>
      <c r="I287" s="101">
        <f t="shared" si="74"/>
        <v>84.660377358490564</v>
      </c>
    </row>
    <row r="288" spans="1:9" ht="22.5" x14ac:dyDescent="0.2">
      <c r="A288" s="104" t="s">
        <v>133</v>
      </c>
      <c r="B288" s="105">
        <v>945</v>
      </c>
      <c r="C288" s="105" t="s">
        <v>45</v>
      </c>
      <c r="D288" s="105" t="s">
        <v>57</v>
      </c>
      <c r="E288" s="105" t="s">
        <v>386</v>
      </c>
      <c r="F288" s="105" t="s">
        <v>134</v>
      </c>
      <c r="G288" s="101">
        <f>G289</f>
        <v>787</v>
      </c>
      <c r="H288" s="101">
        <f>H289</f>
        <v>671.55</v>
      </c>
      <c r="I288" s="101">
        <f t="shared" si="74"/>
        <v>85.330368487928837</v>
      </c>
    </row>
    <row r="289" spans="1:9" ht="22.5" x14ac:dyDescent="0.2">
      <c r="A289" s="104" t="s">
        <v>185</v>
      </c>
      <c r="B289" s="105">
        <v>945</v>
      </c>
      <c r="C289" s="105" t="s">
        <v>45</v>
      </c>
      <c r="D289" s="105" t="s">
        <v>57</v>
      </c>
      <c r="E289" s="105" t="s">
        <v>386</v>
      </c>
      <c r="F289" s="105" t="s">
        <v>135</v>
      </c>
      <c r="G289" s="101">
        <f>G290+G291</f>
        <v>787</v>
      </c>
      <c r="H289" s="101">
        <f>H290+H291</f>
        <v>671.55</v>
      </c>
      <c r="I289" s="101">
        <f t="shared" si="74"/>
        <v>85.330368487928837</v>
      </c>
    </row>
    <row r="290" spans="1:9" ht="22.5" x14ac:dyDescent="0.2">
      <c r="A290" s="104" t="s">
        <v>186</v>
      </c>
      <c r="B290" s="105">
        <v>945</v>
      </c>
      <c r="C290" s="105" t="s">
        <v>45</v>
      </c>
      <c r="D290" s="105" t="s">
        <v>57</v>
      </c>
      <c r="E290" s="105" t="s">
        <v>386</v>
      </c>
      <c r="F290" s="105">
        <v>242</v>
      </c>
      <c r="G290" s="101">
        <v>493</v>
      </c>
      <c r="H290" s="229">
        <v>439.42</v>
      </c>
      <c r="I290" s="101">
        <f t="shared" si="74"/>
        <v>89.131845841784994</v>
      </c>
    </row>
    <row r="291" spans="1:9" ht="21.6" customHeight="1" x14ac:dyDescent="0.2">
      <c r="A291" s="104" t="s">
        <v>187</v>
      </c>
      <c r="B291" s="105">
        <v>945</v>
      </c>
      <c r="C291" s="105" t="s">
        <v>45</v>
      </c>
      <c r="D291" s="105" t="s">
        <v>57</v>
      </c>
      <c r="E291" s="105" t="s">
        <v>386</v>
      </c>
      <c r="F291" s="105" t="s">
        <v>27</v>
      </c>
      <c r="G291" s="101">
        <v>294</v>
      </c>
      <c r="H291" s="229">
        <v>232.13</v>
      </c>
      <c r="I291" s="101">
        <f t="shared" si="74"/>
        <v>78.955782312925166</v>
      </c>
    </row>
    <row r="292" spans="1:9" ht="15" customHeight="1" x14ac:dyDescent="0.2">
      <c r="A292" s="104" t="s">
        <v>142</v>
      </c>
      <c r="B292" s="105">
        <v>945</v>
      </c>
      <c r="C292" s="105" t="s">
        <v>45</v>
      </c>
      <c r="D292" s="105" t="s">
        <v>57</v>
      </c>
      <c r="E292" s="105" t="s">
        <v>386</v>
      </c>
      <c r="F292" s="105" t="s">
        <v>143</v>
      </c>
      <c r="G292" s="101">
        <f>G293</f>
        <v>8</v>
      </c>
      <c r="H292" s="101">
        <f>H293</f>
        <v>1.5</v>
      </c>
      <c r="I292" s="101">
        <f t="shared" si="74"/>
        <v>18.75</v>
      </c>
    </row>
    <row r="293" spans="1:9" ht="33.75" x14ac:dyDescent="0.2">
      <c r="A293" s="104" t="s">
        <v>188</v>
      </c>
      <c r="B293" s="105">
        <v>945</v>
      </c>
      <c r="C293" s="105" t="s">
        <v>45</v>
      </c>
      <c r="D293" s="105" t="s">
        <v>57</v>
      </c>
      <c r="E293" s="105" t="s">
        <v>386</v>
      </c>
      <c r="F293" s="105" t="s">
        <v>144</v>
      </c>
      <c r="G293" s="101">
        <v>8</v>
      </c>
      <c r="H293" s="101">
        <v>1.5</v>
      </c>
      <c r="I293" s="101">
        <f t="shared" si="74"/>
        <v>18.75</v>
      </c>
    </row>
    <row r="294" spans="1:9" x14ac:dyDescent="0.2">
      <c r="A294" s="98" t="s">
        <v>75</v>
      </c>
      <c r="B294" s="105">
        <v>945</v>
      </c>
      <c r="C294" s="100" t="s">
        <v>45</v>
      </c>
      <c r="D294" s="100">
        <v>13</v>
      </c>
      <c r="E294" s="100"/>
      <c r="F294" s="100"/>
      <c r="G294" s="99">
        <f t="shared" ref="G294:G297" si="78">G295</f>
        <v>6</v>
      </c>
      <c r="H294" s="99">
        <f t="shared" ref="H293:H296" si="79">H295</f>
        <v>0</v>
      </c>
      <c r="I294" s="99">
        <f t="shared" si="74"/>
        <v>0</v>
      </c>
    </row>
    <row r="295" spans="1:9" ht="22.5" x14ac:dyDescent="0.2">
      <c r="A295" s="104" t="s">
        <v>190</v>
      </c>
      <c r="B295" s="105">
        <v>945</v>
      </c>
      <c r="C295" s="105" t="s">
        <v>45</v>
      </c>
      <c r="D295" s="105">
        <v>13</v>
      </c>
      <c r="E295" s="105" t="s">
        <v>336</v>
      </c>
      <c r="F295" s="100"/>
      <c r="G295" s="101">
        <f t="shared" si="78"/>
        <v>6</v>
      </c>
      <c r="H295" s="101">
        <f t="shared" si="79"/>
        <v>0</v>
      </c>
      <c r="I295" s="101">
        <f t="shared" si="74"/>
        <v>0</v>
      </c>
    </row>
    <row r="296" spans="1:9" ht="26.25" customHeight="1" x14ac:dyDescent="0.2">
      <c r="A296" s="104" t="s">
        <v>191</v>
      </c>
      <c r="B296" s="105">
        <v>945</v>
      </c>
      <c r="C296" s="105" t="s">
        <v>45</v>
      </c>
      <c r="D296" s="105">
        <v>13</v>
      </c>
      <c r="E296" s="105" t="s">
        <v>336</v>
      </c>
      <c r="F296" s="100"/>
      <c r="G296" s="101">
        <f t="shared" si="78"/>
        <v>6</v>
      </c>
      <c r="H296" s="101">
        <f t="shared" si="79"/>
        <v>0</v>
      </c>
      <c r="I296" s="101">
        <f t="shared" si="74"/>
        <v>0</v>
      </c>
    </row>
    <row r="297" spans="1:9" ht="15" customHeight="1" x14ac:dyDescent="0.2">
      <c r="A297" s="104" t="s">
        <v>192</v>
      </c>
      <c r="B297" s="105">
        <v>945</v>
      </c>
      <c r="C297" s="105" t="s">
        <v>45</v>
      </c>
      <c r="D297" s="105">
        <v>13</v>
      </c>
      <c r="E297" s="105" t="s">
        <v>336</v>
      </c>
      <c r="F297" s="105">
        <v>530</v>
      </c>
      <c r="G297" s="101">
        <f t="shared" si="78"/>
        <v>6</v>
      </c>
      <c r="H297" s="101">
        <f>H298</f>
        <v>0</v>
      </c>
      <c r="I297" s="101">
        <f t="shared" si="74"/>
        <v>0</v>
      </c>
    </row>
    <row r="298" spans="1:9" ht="22.5" x14ac:dyDescent="0.2">
      <c r="A298" s="104" t="s">
        <v>193</v>
      </c>
      <c r="B298" s="105">
        <v>945</v>
      </c>
      <c r="C298" s="105" t="s">
        <v>45</v>
      </c>
      <c r="D298" s="105">
        <v>13</v>
      </c>
      <c r="E298" s="105" t="s">
        <v>336</v>
      </c>
      <c r="F298" s="105">
        <v>530</v>
      </c>
      <c r="G298" s="101">
        <v>6</v>
      </c>
      <c r="H298" s="221"/>
      <c r="I298" s="221">
        <f t="shared" si="74"/>
        <v>0</v>
      </c>
    </row>
    <row r="299" spans="1:9" x14ac:dyDescent="0.2">
      <c r="A299" s="98" t="s">
        <v>196</v>
      </c>
      <c r="B299" s="100">
        <v>945</v>
      </c>
      <c r="C299" s="100" t="s">
        <v>59</v>
      </c>
      <c r="D299" s="100" t="s">
        <v>42</v>
      </c>
      <c r="E299" s="100" t="s">
        <v>43</v>
      </c>
      <c r="F299" s="100" t="s">
        <v>44</v>
      </c>
      <c r="G299" s="99">
        <f t="shared" ref="G299:H302" si="80">G300</f>
        <v>469.7</v>
      </c>
      <c r="H299" s="99">
        <f t="shared" si="80"/>
        <v>349.6</v>
      </c>
      <c r="I299" s="99">
        <f t="shared" si="74"/>
        <v>74.430487545241647</v>
      </c>
    </row>
    <row r="300" spans="1:9" x14ac:dyDescent="0.2">
      <c r="A300" s="104" t="s">
        <v>81</v>
      </c>
      <c r="B300" s="105">
        <v>945</v>
      </c>
      <c r="C300" s="105" t="s">
        <v>59</v>
      </c>
      <c r="D300" s="105" t="s">
        <v>47</v>
      </c>
      <c r="E300" s="105" t="s">
        <v>43</v>
      </c>
      <c r="F300" s="105" t="s">
        <v>44</v>
      </c>
      <c r="G300" s="101">
        <f t="shared" si="80"/>
        <v>469.7</v>
      </c>
      <c r="H300" s="101">
        <f t="shared" si="80"/>
        <v>349.6</v>
      </c>
      <c r="I300" s="221">
        <f t="shared" si="74"/>
        <v>74.430487545241647</v>
      </c>
    </row>
    <row r="301" spans="1:9" ht="33.75" x14ac:dyDescent="0.2">
      <c r="A301" s="104" t="s">
        <v>197</v>
      </c>
      <c r="B301" s="105">
        <v>945</v>
      </c>
      <c r="C301" s="105" t="s">
        <v>59</v>
      </c>
      <c r="D301" s="105" t="s">
        <v>47</v>
      </c>
      <c r="E301" s="105" t="s">
        <v>337</v>
      </c>
      <c r="F301" s="105" t="s">
        <v>44</v>
      </c>
      <c r="G301" s="101">
        <f t="shared" si="80"/>
        <v>469.7</v>
      </c>
      <c r="H301" s="101">
        <f t="shared" si="80"/>
        <v>349.6</v>
      </c>
      <c r="I301" s="101">
        <f t="shared" si="74"/>
        <v>74.430487545241647</v>
      </c>
    </row>
    <row r="302" spans="1:9" ht="15" customHeight="1" x14ac:dyDescent="0.2">
      <c r="A302" s="104" t="s">
        <v>315</v>
      </c>
      <c r="B302" s="105">
        <v>945</v>
      </c>
      <c r="C302" s="105" t="s">
        <v>59</v>
      </c>
      <c r="D302" s="105" t="s">
        <v>47</v>
      </c>
      <c r="E302" s="105" t="s">
        <v>337</v>
      </c>
      <c r="F302" s="105" t="s">
        <v>137</v>
      </c>
      <c r="G302" s="101">
        <f t="shared" si="80"/>
        <v>469.7</v>
      </c>
      <c r="H302" s="101">
        <f t="shared" si="80"/>
        <v>349.6</v>
      </c>
      <c r="I302" s="101">
        <f t="shared" si="74"/>
        <v>74.430487545241647</v>
      </c>
    </row>
    <row r="303" spans="1:9" ht="13.5" customHeight="1" x14ac:dyDescent="0.2">
      <c r="A303" s="104" t="s">
        <v>32</v>
      </c>
      <c r="B303" s="105">
        <v>945</v>
      </c>
      <c r="C303" s="105" t="s">
        <v>59</v>
      </c>
      <c r="D303" s="105" t="s">
        <v>47</v>
      </c>
      <c r="E303" s="105" t="s">
        <v>337</v>
      </c>
      <c r="F303" s="105" t="s">
        <v>33</v>
      </c>
      <c r="G303" s="101">
        <v>469.7</v>
      </c>
      <c r="H303" s="229">
        <v>349.6</v>
      </c>
      <c r="I303" s="101">
        <f t="shared" si="74"/>
        <v>74.430487545241647</v>
      </c>
    </row>
    <row r="304" spans="1:9" ht="21" x14ac:dyDescent="0.2">
      <c r="A304" s="98" t="s">
        <v>226</v>
      </c>
      <c r="B304" s="100">
        <v>945</v>
      </c>
      <c r="C304" s="100" t="s">
        <v>76</v>
      </c>
      <c r="D304" s="100" t="s">
        <v>42</v>
      </c>
      <c r="E304" s="100" t="s">
        <v>43</v>
      </c>
      <c r="F304" s="100" t="s">
        <v>44</v>
      </c>
      <c r="G304" s="99">
        <f t="shared" ref="G304:H307" si="81">G305</f>
        <v>100</v>
      </c>
      <c r="H304" s="99">
        <f t="shared" si="81"/>
        <v>0</v>
      </c>
      <c r="I304" s="99">
        <f t="shared" si="74"/>
        <v>0</v>
      </c>
    </row>
    <row r="305" spans="1:9" ht="14.25" customHeight="1" x14ac:dyDescent="0.2">
      <c r="A305" s="104" t="s">
        <v>228</v>
      </c>
      <c r="B305" s="105">
        <v>945</v>
      </c>
      <c r="C305" s="105" t="s">
        <v>76</v>
      </c>
      <c r="D305" s="105" t="s">
        <v>45</v>
      </c>
      <c r="E305" s="105" t="s">
        <v>412</v>
      </c>
      <c r="F305" s="105" t="s">
        <v>44</v>
      </c>
      <c r="G305" s="101">
        <f t="shared" si="81"/>
        <v>100</v>
      </c>
      <c r="H305" s="101">
        <f>H306</f>
        <v>0</v>
      </c>
      <c r="I305" s="101">
        <f t="shared" si="74"/>
        <v>0</v>
      </c>
    </row>
    <row r="306" spans="1:9" ht="15" customHeight="1" x14ac:dyDescent="0.2">
      <c r="A306" s="104" t="s">
        <v>229</v>
      </c>
      <c r="B306" s="105">
        <v>945</v>
      </c>
      <c r="C306" s="105" t="s">
        <v>76</v>
      </c>
      <c r="D306" s="105" t="s">
        <v>45</v>
      </c>
      <c r="E306" s="105" t="s">
        <v>412</v>
      </c>
      <c r="F306" s="105" t="s">
        <v>44</v>
      </c>
      <c r="G306" s="101">
        <f t="shared" si="81"/>
        <v>100</v>
      </c>
      <c r="H306" s="101">
        <f>H307</f>
        <v>0</v>
      </c>
      <c r="I306" s="101">
        <f t="shared" si="74"/>
        <v>0</v>
      </c>
    </row>
    <row r="307" spans="1:9" ht="22.5" x14ac:dyDescent="0.2">
      <c r="A307" s="104" t="s">
        <v>145</v>
      </c>
      <c r="B307" s="105">
        <v>945</v>
      </c>
      <c r="C307" s="105" t="s">
        <v>76</v>
      </c>
      <c r="D307" s="105" t="s">
        <v>45</v>
      </c>
      <c r="E307" s="105" t="s">
        <v>412</v>
      </c>
      <c r="F307" s="105" t="s">
        <v>146</v>
      </c>
      <c r="G307" s="101">
        <f t="shared" si="81"/>
        <v>100</v>
      </c>
      <c r="H307" s="101">
        <f t="shared" ref="H307:H309" si="82">H308</f>
        <v>0</v>
      </c>
      <c r="I307" s="101">
        <f t="shared" si="74"/>
        <v>0</v>
      </c>
    </row>
    <row r="308" spans="1:9" ht="22.5" x14ac:dyDescent="0.2">
      <c r="A308" s="104" t="s">
        <v>230</v>
      </c>
      <c r="B308" s="105">
        <v>945</v>
      </c>
      <c r="C308" s="105" t="s">
        <v>76</v>
      </c>
      <c r="D308" s="105" t="s">
        <v>45</v>
      </c>
      <c r="E308" s="105" t="s">
        <v>412</v>
      </c>
      <c r="F308" s="105" t="s">
        <v>104</v>
      </c>
      <c r="G308" s="101">
        <v>100</v>
      </c>
      <c r="H308" s="102"/>
      <c r="I308" s="101">
        <f t="shared" si="74"/>
        <v>0</v>
      </c>
    </row>
    <row r="309" spans="1:9" ht="31.5" customHeight="1" x14ac:dyDescent="0.2">
      <c r="A309" s="98" t="s">
        <v>231</v>
      </c>
      <c r="B309" s="100">
        <v>945</v>
      </c>
      <c r="C309" s="100" t="s">
        <v>96</v>
      </c>
      <c r="D309" s="100" t="s">
        <v>42</v>
      </c>
      <c r="E309" s="100" t="s">
        <v>43</v>
      </c>
      <c r="F309" s="100" t="s">
        <v>44</v>
      </c>
      <c r="G309" s="99">
        <f t="shared" ref="G309:H312" si="83">G310</f>
        <v>14454.3</v>
      </c>
      <c r="H309" s="99">
        <f t="shared" si="83"/>
        <v>9358.6</v>
      </c>
      <c r="I309" s="99">
        <f t="shared" si="74"/>
        <v>64.746130909141229</v>
      </c>
    </row>
    <row r="310" spans="1:9" ht="35.25" customHeight="1" x14ac:dyDescent="0.2">
      <c r="A310" s="98" t="s">
        <v>112</v>
      </c>
      <c r="B310" s="100">
        <v>945</v>
      </c>
      <c r="C310" s="100" t="s">
        <v>96</v>
      </c>
      <c r="D310" s="100" t="s">
        <v>45</v>
      </c>
      <c r="E310" s="100" t="s">
        <v>43</v>
      </c>
      <c r="F310" s="100" t="s">
        <v>44</v>
      </c>
      <c r="G310" s="99">
        <f t="shared" si="83"/>
        <v>14454.3</v>
      </c>
      <c r="H310" s="99">
        <f t="shared" si="83"/>
        <v>9358.6</v>
      </c>
      <c r="I310" s="99">
        <f t="shared" si="74"/>
        <v>64.746130909141229</v>
      </c>
    </row>
    <row r="311" spans="1:9" ht="16.5" customHeight="1" x14ac:dyDescent="0.2">
      <c r="A311" s="104" t="s">
        <v>232</v>
      </c>
      <c r="B311" s="105">
        <v>945</v>
      </c>
      <c r="C311" s="105" t="s">
        <v>96</v>
      </c>
      <c r="D311" s="105" t="s">
        <v>45</v>
      </c>
      <c r="E311" s="105" t="s">
        <v>413</v>
      </c>
      <c r="F311" s="105" t="s">
        <v>44</v>
      </c>
      <c r="G311" s="101">
        <f t="shared" si="83"/>
        <v>14454.3</v>
      </c>
      <c r="H311" s="101">
        <f t="shared" si="83"/>
        <v>9358.6</v>
      </c>
      <c r="I311" s="101">
        <f t="shared" si="74"/>
        <v>64.746130909141229</v>
      </c>
    </row>
    <row r="312" spans="1:9" ht="33.75" x14ac:dyDescent="0.2">
      <c r="A312" s="104" t="s">
        <v>233</v>
      </c>
      <c r="B312" s="105">
        <v>945</v>
      </c>
      <c r="C312" s="105" t="s">
        <v>96</v>
      </c>
      <c r="D312" s="105" t="s">
        <v>45</v>
      </c>
      <c r="E312" s="105" t="s">
        <v>413</v>
      </c>
      <c r="F312" s="105" t="s">
        <v>105</v>
      </c>
      <c r="G312" s="101">
        <f t="shared" si="83"/>
        <v>14454.3</v>
      </c>
      <c r="H312" s="101">
        <f t="shared" si="83"/>
        <v>9358.6</v>
      </c>
      <c r="I312" s="101">
        <f t="shared" si="74"/>
        <v>64.746130909141229</v>
      </c>
    </row>
    <row r="313" spans="1:9" ht="33.75" x14ac:dyDescent="0.2">
      <c r="A313" s="104" t="s">
        <v>234</v>
      </c>
      <c r="B313" s="105">
        <v>945</v>
      </c>
      <c r="C313" s="105" t="s">
        <v>96</v>
      </c>
      <c r="D313" s="105" t="s">
        <v>45</v>
      </c>
      <c r="E313" s="105" t="s">
        <v>413</v>
      </c>
      <c r="F313" s="105" t="s">
        <v>106</v>
      </c>
      <c r="G313" s="101">
        <v>14454.3</v>
      </c>
      <c r="H313" s="101">
        <v>9358.6</v>
      </c>
      <c r="I313" s="101">
        <f t="shared" si="74"/>
        <v>64.746130909141229</v>
      </c>
    </row>
    <row r="314" spans="1:9" ht="28.5" x14ac:dyDescent="0.2">
      <c r="A314" s="275" t="s">
        <v>576</v>
      </c>
      <c r="B314" s="285">
        <v>973</v>
      </c>
      <c r="C314" s="286"/>
      <c r="D314" s="286"/>
      <c r="E314" s="286"/>
      <c r="F314" s="286"/>
      <c r="G314" s="272">
        <f t="shared" ref="G314:I314" si="84">G315+G376</f>
        <v>267485.09999999998</v>
      </c>
      <c r="H314" s="272">
        <f>H315+H376</f>
        <v>132554.70000000001</v>
      </c>
      <c r="I314" s="272">
        <f>H314/G314%</f>
        <v>49.555919189517482</v>
      </c>
    </row>
    <row r="315" spans="1:9" x14ac:dyDescent="0.2">
      <c r="A315" s="181" t="s">
        <v>209</v>
      </c>
      <c r="B315" s="100">
        <v>973</v>
      </c>
      <c r="C315" s="105"/>
      <c r="D315" s="105"/>
      <c r="E315" s="105"/>
      <c r="F315" s="105"/>
      <c r="G315" s="99">
        <f t="shared" ref="G315:H315" si="85">G316+G336+G351+G355</f>
        <v>265965.3</v>
      </c>
      <c r="H315" s="99">
        <f>H316+H336+H351+H355</f>
        <v>132554.70000000001</v>
      </c>
      <c r="I315" s="99">
        <f t="shared" si="74"/>
        <v>49.839095551186574</v>
      </c>
    </row>
    <row r="316" spans="1:9" ht="31.5" x14ac:dyDescent="0.2">
      <c r="A316" s="160" t="s">
        <v>454</v>
      </c>
      <c r="B316" s="161">
        <v>973</v>
      </c>
      <c r="C316" s="161" t="s">
        <v>60</v>
      </c>
      <c r="D316" s="161" t="s">
        <v>199</v>
      </c>
      <c r="E316" s="161" t="s">
        <v>423</v>
      </c>
      <c r="F316" s="161"/>
      <c r="G316" s="162">
        <f t="shared" ref="G316:I316" si="86">G317+G323+G327+G331</f>
        <v>254942</v>
      </c>
      <c r="H316" s="162">
        <f>H317+H323+H327+H331</f>
        <v>125172.7</v>
      </c>
      <c r="I316" s="162">
        <f>H316/G316%</f>
        <v>49.098500835484145</v>
      </c>
    </row>
    <row r="317" spans="1:9" ht="17.25" customHeight="1" x14ac:dyDescent="0.2">
      <c r="A317" s="154" t="s">
        <v>245</v>
      </c>
      <c r="B317" s="100">
        <v>973</v>
      </c>
      <c r="C317" s="156" t="s">
        <v>60</v>
      </c>
      <c r="D317" s="156" t="s">
        <v>210</v>
      </c>
      <c r="E317" s="156" t="s">
        <v>463</v>
      </c>
      <c r="F317" s="156"/>
      <c r="G317" s="157">
        <f>G318</f>
        <v>74398.899999999994</v>
      </c>
      <c r="H317" s="157">
        <f>H318</f>
        <v>39932.400000000001</v>
      </c>
      <c r="I317" s="99">
        <f t="shared" si="74"/>
        <v>53.673374203113227</v>
      </c>
    </row>
    <row r="318" spans="1:9" ht="45" x14ac:dyDescent="0.2">
      <c r="A318" s="104" t="s">
        <v>211</v>
      </c>
      <c r="B318" s="105">
        <v>973</v>
      </c>
      <c r="C318" s="105" t="s">
        <v>60</v>
      </c>
      <c r="D318" s="105" t="s">
        <v>210</v>
      </c>
      <c r="E318" s="159" t="s">
        <v>463</v>
      </c>
      <c r="F318" s="105" t="s">
        <v>130</v>
      </c>
      <c r="G318" s="101">
        <f>G319+G321</f>
        <v>74398.899999999994</v>
      </c>
      <c r="H318" s="101">
        <f>H319+H321</f>
        <v>39932.400000000001</v>
      </c>
      <c r="I318" s="101">
        <f t="shared" si="74"/>
        <v>53.673374203113227</v>
      </c>
    </row>
    <row r="319" spans="1:9" ht="13.5" customHeight="1" x14ac:dyDescent="0.2">
      <c r="A319" s="104" t="s">
        <v>131</v>
      </c>
      <c r="B319" s="105">
        <v>973</v>
      </c>
      <c r="C319" s="105" t="s">
        <v>60</v>
      </c>
      <c r="D319" s="105" t="s">
        <v>210</v>
      </c>
      <c r="E319" s="159" t="s">
        <v>463</v>
      </c>
      <c r="F319" s="105" t="s">
        <v>132</v>
      </c>
      <c r="G319" s="101">
        <f>G320</f>
        <v>61463.199999999997</v>
      </c>
      <c r="H319" s="101">
        <f>H320</f>
        <v>32034.2</v>
      </c>
      <c r="I319" s="101">
        <f t="shared" si="74"/>
        <v>52.119316924598792</v>
      </c>
    </row>
    <row r="320" spans="1:9" ht="49.9" customHeight="1" x14ac:dyDescent="0.2">
      <c r="A320" s="104" t="s">
        <v>123</v>
      </c>
      <c r="B320" s="105">
        <v>973</v>
      </c>
      <c r="C320" s="105" t="s">
        <v>60</v>
      </c>
      <c r="D320" s="105" t="s">
        <v>210</v>
      </c>
      <c r="E320" s="159" t="s">
        <v>463</v>
      </c>
      <c r="F320" s="105" t="s">
        <v>98</v>
      </c>
      <c r="G320" s="101">
        <v>61463.199999999997</v>
      </c>
      <c r="H320" s="102">
        <v>32034.2</v>
      </c>
      <c r="I320" s="101">
        <f t="shared" si="74"/>
        <v>52.119316924598792</v>
      </c>
    </row>
    <row r="321" spans="1:9" ht="16.5" customHeight="1" x14ac:dyDescent="0.2">
      <c r="A321" s="104" t="s">
        <v>147</v>
      </c>
      <c r="B321" s="105">
        <v>973</v>
      </c>
      <c r="C321" s="105" t="s">
        <v>60</v>
      </c>
      <c r="D321" s="105" t="s">
        <v>210</v>
      </c>
      <c r="E321" s="159" t="s">
        <v>463</v>
      </c>
      <c r="F321" s="105" t="s">
        <v>148</v>
      </c>
      <c r="G321" s="101">
        <f>G322</f>
        <v>12935.7</v>
      </c>
      <c r="H321" s="102">
        <f>H322</f>
        <v>7898.2</v>
      </c>
      <c r="I321" s="101">
        <f t="shared" si="74"/>
        <v>61.05738382924774</v>
      </c>
    </row>
    <row r="322" spans="1:9" ht="56.25" x14ac:dyDescent="0.2">
      <c r="A322" s="104" t="s">
        <v>124</v>
      </c>
      <c r="B322" s="105">
        <v>973</v>
      </c>
      <c r="C322" s="105" t="s">
        <v>60</v>
      </c>
      <c r="D322" s="105" t="s">
        <v>210</v>
      </c>
      <c r="E322" s="159" t="s">
        <v>463</v>
      </c>
      <c r="F322" s="105" t="s">
        <v>29</v>
      </c>
      <c r="G322" s="101">
        <v>12935.7</v>
      </c>
      <c r="H322" s="102">
        <v>7898.2</v>
      </c>
      <c r="I322" s="101">
        <f t="shared" si="74"/>
        <v>61.05738382924774</v>
      </c>
    </row>
    <row r="323" spans="1:9" ht="15" customHeight="1" x14ac:dyDescent="0.2">
      <c r="A323" s="154" t="s">
        <v>246</v>
      </c>
      <c r="B323" s="100">
        <v>973</v>
      </c>
      <c r="C323" s="156" t="s">
        <v>60</v>
      </c>
      <c r="D323" s="156" t="s">
        <v>59</v>
      </c>
      <c r="E323" s="156" t="s">
        <v>464</v>
      </c>
      <c r="F323" s="156" t="s">
        <v>44</v>
      </c>
      <c r="G323" s="157">
        <f>G324</f>
        <v>167872.1</v>
      </c>
      <c r="H323" s="157">
        <f>H324</f>
        <v>77815</v>
      </c>
      <c r="I323" s="157">
        <f t="shared" si="74"/>
        <v>46.353741926144963</v>
      </c>
    </row>
    <row r="324" spans="1:9" ht="45" x14ac:dyDescent="0.2">
      <c r="A324" s="104" t="s">
        <v>211</v>
      </c>
      <c r="B324" s="105">
        <v>973</v>
      </c>
      <c r="C324" s="105" t="s">
        <v>60</v>
      </c>
      <c r="D324" s="105" t="s">
        <v>59</v>
      </c>
      <c r="E324" s="159" t="s">
        <v>464</v>
      </c>
      <c r="F324" s="105" t="s">
        <v>130</v>
      </c>
      <c r="G324" s="101">
        <f>G325</f>
        <v>167872.1</v>
      </c>
      <c r="H324" s="102">
        <f>H325</f>
        <v>77815</v>
      </c>
      <c r="I324" s="101">
        <f t="shared" si="74"/>
        <v>46.353741926144963</v>
      </c>
    </row>
    <row r="325" spans="1:9" ht="12.75" customHeight="1" x14ac:dyDescent="0.2">
      <c r="A325" s="104" t="s">
        <v>131</v>
      </c>
      <c r="B325" s="105">
        <v>973</v>
      </c>
      <c r="C325" s="105" t="s">
        <v>60</v>
      </c>
      <c r="D325" s="105" t="s">
        <v>59</v>
      </c>
      <c r="E325" s="159" t="s">
        <v>464</v>
      </c>
      <c r="F325" s="105" t="s">
        <v>132</v>
      </c>
      <c r="G325" s="101">
        <f>G326</f>
        <v>167872.1</v>
      </c>
      <c r="H325" s="102">
        <f>H326</f>
        <v>77815</v>
      </c>
      <c r="I325" s="101">
        <f t="shared" si="74"/>
        <v>46.353741926144963</v>
      </c>
    </row>
    <row r="326" spans="1:9" ht="46.5" customHeight="1" x14ac:dyDescent="0.2">
      <c r="A326" s="104" t="s">
        <v>123</v>
      </c>
      <c r="B326" s="105">
        <v>973</v>
      </c>
      <c r="C326" s="105" t="s">
        <v>60</v>
      </c>
      <c r="D326" s="105" t="s">
        <v>59</v>
      </c>
      <c r="E326" s="159" t="s">
        <v>464</v>
      </c>
      <c r="F326" s="105" t="s">
        <v>98</v>
      </c>
      <c r="G326" s="101">
        <v>167872.1</v>
      </c>
      <c r="H326" s="102">
        <v>77815</v>
      </c>
      <c r="I326" s="101">
        <f t="shared" si="74"/>
        <v>46.353741926144963</v>
      </c>
    </row>
    <row r="327" spans="1:9" ht="22.5" x14ac:dyDescent="0.2">
      <c r="A327" s="154" t="s">
        <v>349</v>
      </c>
      <c r="B327" s="100">
        <v>973</v>
      </c>
      <c r="C327" s="156" t="s">
        <v>60</v>
      </c>
      <c r="D327" s="158" t="s">
        <v>47</v>
      </c>
      <c r="E327" s="156" t="s">
        <v>465</v>
      </c>
      <c r="F327" s="156" t="s">
        <v>44</v>
      </c>
      <c r="G327" s="157">
        <f>G328</f>
        <v>9117.5</v>
      </c>
      <c r="H327" s="157">
        <f t="shared" ref="H326:H327" si="87">H328</f>
        <v>4372</v>
      </c>
      <c r="I327" s="157">
        <f t="shared" si="74"/>
        <v>47.951741157115435</v>
      </c>
    </row>
    <row r="328" spans="1:9" ht="45" x14ac:dyDescent="0.2">
      <c r="A328" s="104" t="s">
        <v>211</v>
      </c>
      <c r="B328" s="105">
        <v>973</v>
      </c>
      <c r="C328" s="105" t="s">
        <v>60</v>
      </c>
      <c r="D328" s="150" t="s">
        <v>47</v>
      </c>
      <c r="E328" s="159" t="s">
        <v>465</v>
      </c>
      <c r="F328" s="105" t="s">
        <v>130</v>
      </c>
      <c r="G328" s="101">
        <f>G329</f>
        <v>9117.5</v>
      </c>
      <c r="H328" s="102">
        <f>H329</f>
        <v>4372</v>
      </c>
      <c r="I328" s="101">
        <f t="shared" si="74"/>
        <v>47.951741157115435</v>
      </c>
    </row>
    <row r="329" spans="1:9" ht="14.25" customHeight="1" x14ac:dyDescent="0.2">
      <c r="A329" s="104" t="s">
        <v>131</v>
      </c>
      <c r="B329" s="105">
        <v>973</v>
      </c>
      <c r="C329" s="105" t="s">
        <v>60</v>
      </c>
      <c r="D329" s="150" t="s">
        <v>47</v>
      </c>
      <c r="E329" s="159" t="s">
        <v>465</v>
      </c>
      <c r="F329" s="105" t="s">
        <v>132</v>
      </c>
      <c r="G329" s="101">
        <f>G330</f>
        <v>9117.5</v>
      </c>
      <c r="H329" s="102">
        <f t="shared" ref="H329:H330" si="88">H330</f>
        <v>4372</v>
      </c>
      <c r="I329" s="101">
        <f t="shared" si="74"/>
        <v>47.951741157115435</v>
      </c>
    </row>
    <row r="330" spans="1:9" ht="46.5" customHeight="1" x14ac:dyDescent="0.2">
      <c r="A330" s="104" t="s">
        <v>123</v>
      </c>
      <c r="B330" s="105">
        <v>973</v>
      </c>
      <c r="C330" s="105" t="s">
        <v>60</v>
      </c>
      <c r="D330" s="150" t="s">
        <v>47</v>
      </c>
      <c r="E330" s="159" t="s">
        <v>465</v>
      </c>
      <c r="F330" s="105" t="s">
        <v>98</v>
      </c>
      <c r="G330" s="101">
        <v>9117.5</v>
      </c>
      <c r="H330" s="102">
        <v>4372</v>
      </c>
      <c r="I330" s="101">
        <f t="shared" si="74"/>
        <v>47.951741157115435</v>
      </c>
    </row>
    <row r="331" spans="1:9" ht="13.5" customHeight="1" x14ac:dyDescent="0.2">
      <c r="A331" s="154" t="s">
        <v>247</v>
      </c>
      <c r="B331" s="100">
        <v>973</v>
      </c>
      <c r="C331" s="156" t="s">
        <v>60</v>
      </c>
      <c r="D331" s="156" t="s">
        <v>60</v>
      </c>
      <c r="E331" s="156" t="s">
        <v>466</v>
      </c>
      <c r="F331" s="156" t="s">
        <v>44</v>
      </c>
      <c r="G331" s="157">
        <f>G332</f>
        <v>3553.5</v>
      </c>
      <c r="H331" s="157">
        <f>H332</f>
        <v>3053.3</v>
      </c>
      <c r="I331" s="157">
        <f t="shared" si="74"/>
        <v>85.923737160545954</v>
      </c>
    </row>
    <row r="332" spans="1:9" ht="14.25" customHeight="1" x14ac:dyDescent="0.2">
      <c r="A332" s="104" t="s">
        <v>214</v>
      </c>
      <c r="B332" s="105">
        <v>973</v>
      </c>
      <c r="C332" s="105" t="s">
        <v>60</v>
      </c>
      <c r="D332" s="105" t="s">
        <v>60</v>
      </c>
      <c r="E332" s="159" t="s">
        <v>466</v>
      </c>
      <c r="F332" s="105" t="s">
        <v>44</v>
      </c>
      <c r="G332" s="101">
        <f>G333</f>
        <v>3553.5</v>
      </c>
      <c r="H332" s="101">
        <f>H333</f>
        <v>3053.3</v>
      </c>
      <c r="I332" s="101">
        <f t="shared" si="74"/>
        <v>85.923737160545954</v>
      </c>
    </row>
    <row r="333" spans="1:9" ht="45" x14ac:dyDescent="0.2">
      <c r="A333" s="104" t="s">
        <v>211</v>
      </c>
      <c r="B333" s="105">
        <v>973</v>
      </c>
      <c r="C333" s="105" t="s">
        <v>60</v>
      </c>
      <c r="D333" s="105" t="s">
        <v>60</v>
      </c>
      <c r="E333" s="159" t="s">
        <v>466</v>
      </c>
      <c r="F333" s="105">
        <v>600</v>
      </c>
      <c r="G333" s="101">
        <f>G334</f>
        <v>3553.5</v>
      </c>
      <c r="H333" s="101">
        <f>H334</f>
        <v>3053.3</v>
      </c>
      <c r="I333" s="101">
        <f t="shared" ref="I333:I399" si="89">H333/G333%</f>
        <v>85.923737160545954</v>
      </c>
    </row>
    <row r="334" spans="1:9" ht="15" customHeight="1" x14ac:dyDescent="0.2">
      <c r="A334" s="104" t="s">
        <v>131</v>
      </c>
      <c r="B334" s="105">
        <v>973</v>
      </c>
      <c r="C334" s="105" t="s">
        <v>60</v>
      </c>
      <c r="D334" s="105" t="s">
        <v>60</v>
      </c>
      <c r="E334" s="159" t="s">
        <v>466</v>
      </c>
      <c r="F334" s="105">
        <v>610</v>
      </c>
      <c r="G334" s="101">
        <f>G335</f>
        <v>3553.5</v>
      </c>
      <c r="H334" s="101">
        <f>H335</f>
        <v>3053.3</v>
      </c>
      <c r="I334" s="101">
        <f t="shared" si="89"/>
        <v>85.923737160545954</v>
      </c>
    </row>
    <row r="335" spans="1:9" ht="48" customHeight="1" x14ac:dyDescent="0.2">
      <c r="A335" s="104" t="s">
        <v>123</v>
      </c>
      <c r="B335" s="105">
        <v>973</v>
      </c>
      <c r="C335" s="105" t="s">
        <v>60</v>
      </c>
      <c r="D335" s="105" t="s">
        <v>60</v>
      </c>
      <c r="E335" s="159" t="s">
        <v>466</v>
      </c>
      <c r="F335" s="105">
        <v>611</v>
      </c>
      <c r="G335" s="101">
        <v>3553.5</v>
      </c>
      <c r="H335" s="102">
        <v>3053.3</v>
      </c>
      <c r="I335" s="101">
        <f t="shared" si="89"/>
        <v>85.923737160545954</v>
      </c>
    </row>
    <row r="336" spans="1:9" ht="47.25" customHeight="1" x14ac:dyDescent="0.2">
      <c r="A336" s="154" t="s">
        <v>356</v>
      </c>
      <c r="B336" s="156">
        <v>973</v>
      </c>
      <c r="C336" s="156" t="s">
        <v>60</v>
      </c>
      <c r="D336" s="156"/>
      <c r="E336" s="158"/>
      <c r="F336" s="156"/>
      <c r="G336" s="157">
        <f t="shared" ref="G336:H336" si="90">G337+G342+G345+G348</f>
        <v>1256.1000000000001</v>
      </c>
      <c r="H336" s="157">
        <f t="shared" si="90"/>
        <v>0</v>
      </c>
      <c r="I336" s="157">
        <f t="shared" si="89"/>
        <v>0</v>
      </c>
    </row>
    <row r="337" spans="1:9" ht="45" x14ac:dyDescent="0.2">
      <c r="A337" s="104" t="s">
        <v>211</v>
      </c>
      <c r="B337" s="105">
        <v>973</v>
      </c>
      <c r="C337" s="105" t="s">
        <v>60</v>
      </c>
      <c r="D337" s="105" t="s">
        <v>45</v>
      </c>
      <c r="E337" s="150" t="s">
        <v>339</v>
      </c>
      <c r="F337" s="105">
        <v>600</v>
      </c>
      <c r="G337" s="101">
        <f>G338+G340</f>
        <v>401.6</v>
      </c>
      <c r="H337" s="101">
        <f>H338+H340</f>
        <v>0</v>
      </c>
      <c r="I337" s="101">
        <f t="shared" si="89"/>
        <v>0</v>
      </c>
    </row>
    <row r="338" spans="1:9" ht="12.75" customHeight="1" x14ac:dyDescent="0.2">
      <c r="A338" s="104" t="s">
        <v>131</v>
      </c>
      <c r="B338" s="105">
        <v>973</v>
      </c>
      <c r="C338" s="105" t="s">
        <v>60</v>
      </c>
      <c r="D338" s="105" t="s">
        <v>45</v>
      </c>
      <c r="E338" s="150" t="s">
        <v>339</v>
      </c>
      <c r="F338" s="105">
        <v>610</v>
      </c>
      <c r="G338" s="101">
        <f>G339</f>
        <v>330.8</v>
      </c>
      <c r="H338" s="102"/>
      <c r="I338" s="101">
        <f t="shared" si="89"/>
        <v>0</v>
      </c>
    </row>
    <row r="339" spans="1:9" ht="45.75" customHeight="1" x14ac:dyDescent="0.2">
      <c r="A339" s="104" t="s">
        <v>123</v>
      </c>
      <c r="B339" s="105">
        <v>973</v>
      </c>
      <c r="C339" s="105" t="s">
        <v>60</v>
      </c>
      <c r="D339" s="105" t="s">
        <v>45</v>
      </c>
      <c r="E339" s="150" t="s">
        <v>339</v>
      </c>
      <c r="F339" s="105">
        <v>611</v>
      </c>
      <c r="G339" s="101">
        <v>330.8</v>
      </c>
      <c r="H339" s="101"/>
      <c r="I339" s="101">
        <f t="shared" si="89"/>
        <v>0</v>
      </c>
    </row>
    <row r="340" spans="1:9" ht="15" customHeight="1" x14ac:dyDescent="0.2">
      <c r="A340" s="104" t="s">
        <v>147</v>
      </c>
      <c r="B340" s="105">
        <v>973</v>
      </c>
      <c r="C340" s="105" t="s">
        <v>60</v>
      </c>
      <c r="D340" s="105" t="s">
        <v>45</v>
      </c>
      <c r="E340" s="150" t="s">
        <v>339</v>
      </c>
      <c r="F340" s="105">
        <v>620</v>
      </c>
      <c r="G340" s="101">
        <f>G341</f>
        <v>70.8</v>
      </c>
      <c r="H340" s="102">
        <f t="shared" ref="H340:H341" si="91">H341</f>
        <v>0</v>
      </c>
      <c r="I340" s="101">
        <f t="shared" si="89"/>
        <v>0</v>
      </c>
    </row>
    <row r="341" spans="1:9" ht="45.75" customHeight="1" x14ac:dyDescent="0.2">
      <c r="A341" s="104" t="s">
        <v>123</v>
      </c>
      <c r="B341" s="105">
        <v>973</v>
      </c>
      <c r="C341" s="105" t="s">
        <v>60</v>
      </c>
      <c r="D341" s="105" t="s">
        <v>45</v>
      </c>
      <c r="E341" s="150" t="s">
        <v>339</v>
      </c>
      <c r="F341" s="105">
        <v>621</v>
      </c>
      <c r="G341" s="101">
        <v>70.8</v>
      </c>
      <c r="H341" s="102"/>
      <c r="I341" s="101">
        <f t="shared" si="89"/>
        <v>0</v>
      </c>
    </row>
    <row r="342" spans="1:9" ht="33" customHeight="1" x14ac:dyDescent="0.2">
      <c r="A342" s="104" t="s">
        <v>211</v>
      </c>
      <c r="B342" s="105">
        <v>973</v>
      </c>
      <c r="C342" s="105" t="s">
        <v>60</v>
      </c>
      <c r="D342" s="105" t="s">
        <v>59</v>
      </c>
      <c r="E342" s="150" t="s">
        <v>339</v>
      </c>
      <c r="F342" s="105">
        <v>600</v>
      </c>
      <c r="G342" s="101">
        <f t="shared" ref="G342:H343" si="92">G343</f>
        <v>783.7</v>
      </c>
      <c r="H342" s="101">
        <f t="shared" si="92"/>
        <v>0</v>
      </c>
      <c r="I342" s="101">
        <f t="shared" si="89"/>
        <v>0</v>
      </c>
    </row>
    <row r="343" spans="1:9" ht="16.5" customHeight="1" x14ac:dyDescent="0.2">
      <c r="A343" s="104" t="s">
        <v>131</v>
      </c>
      <c r="B343" s="105">
        <v>973</v>
      </c>
      <c r="C343" s="105" t="s">
        <v>60</v>
      </c>
      <c r="D343" s="105" t="s">
        <v>59</v>
      </c>
      <c r="E343" s="150" t="s">
        <v>339</v>
      </c>
      <c r="F343" s="105">
        <v>610</v>
      </c>
      <c r="G343" s="101">
        <f t="shared" si="92"/>
        <v>783.7</v>
      </c>
      <c r="H343" s="102">
        <f t="shared" ref="H343:H345" si="93">H344</f>
        <v>0</v>
      </c>
      <c r="I343" s="101">
        <f t="shared" si="89"/>
        <v>0</v>
      </c>
    </row>
    <row r="344" spans="1:9" ht="45.75" customHeight="1" x14ac:dyDescent="0.2">
      <c r="A344" s="104" t="s">
        <v>123</v>
      </c>
      <c r="B344" s="105">
        <v>973</v>
      </c>
      <c r="C344" s="105" t="s">
        <v>60</v>
      </c>
      <c r="D344" s="105" t="s">
        <v>59</v>
      </c>
      <c r="E344" s="150" t="s">
        <v>339</v>
      </c>
      <c r="F344" s="105">
        <v>611</v>
      </c>
      <c r="G344" s="101">
        <v>783.7</v>
      </c>
      <c r="H344" s="102"/>
      <c r="I344" s="101">
        <f t="shared" si="89"/>
        <v>0</v>
      </c>
    </row>
    <row r="345" spans="1:9" ht="45" customHeight="1" x14ac:dyDescent="0.2">
      <c r="A345" s="104" t="s">
        <v>211</v>
      </c>
      <c r="B345" s="105">
        <v>973</v>
      </c>
      <c r="C345" s="105" t="s">
        <v>60</v>
      </c>
      <c r="D345" s="105" t="s">
        <v>47</v>
      </c>
      <c r="E345" s="150" t="s">
        <v>339</v>
      </c>
      <c r="F345" s="105">
        <v>600</v>
      </c>
      <c r="G345" s="101">
        <f t="shared" ref="G345:H346" si="94">G346</f>
        <v>47.2</v>
      </c>
      <c r="H345" s="101">
        <f t="shared" si="94"/>
        <v>0</v>
      </c>
      <c r="I345" s="101">
        <f t="shared" si="89"/>
        <v>0</v>
      </c>
    </row>
    <row r="346" spans="1:9" ht="12.75" customHeight="1" x14ac:dyDescent="0.2">
      <c r="A346" s="104" t="s">
        <v>131</v>
      </c>
      <c r="B346" s="105">
        <v>973</v>
      </c>
      <c r="C346" s="105" t="s">
        <v>60</v>
      </c>
      <c r="D346" s="105" t="s">
        <v>47</v>
      </c>
      <c r="E346" s="150" t="s">
        <v>339</v>
      </c>
      <c r="F346" s="105">
        <v>610</v>
      </c>
      <c r="G346" s="101">
        <f t="shared" si="94"/>
        <v>47.2</v>
      </c>
      <c r="H346" s="102"/>
      <c r="I346" s="101">
        <f t="shared" si="89"/>
        <v>0</v>
      </c>
    </row>
    <row r="347" spans="1:9" ht="21.6" customHeight="1" x14ac:dyDescent="0.2">
      <c r="A347" s="104" t="s">
        <v>123</v>
      </c>
      <c r="B347" s="105">
        <v>973</v>
      </c>
      <c r="C347" s="105" t="s">
        <v>60</v>
      </c>
      <c r="D347" s="105" t="s">
        <v>47</v>
      </c>
      <c r="E347" s="150" t="s">
        <v>339</v>
      </c>
      <c r="F347" s="105">
        <v>611</v>
      </c>
      <c r="G347" s="101">
        <v>47.2</v>
      </c>
      <c r="H347" s="102"/>
      <c r="I347" s="101">
        <f t="shared" si="89"/>
        <v>0</v>
      </c>
    </row>
    <row r="348" spans="1:9" ht="30.75" customHeight="1" x14ac:dyDescent="0.2">
      <c r="A348" s="104" t="s">
        <v>356</v>
      </c>
      <c r="B348" s="105">
        <v>973</v>
      </c>
      <c r="C348" s="105" t="s">
        <v>60</v>
      </c>
      <c r="D348" s="105" t="s">
        <v>97</v>
      </c>
      <c r="E348" s="150" t="s">
        <v>339</v>
      </c>
      <c r="F348" s="105"/>
      <c r="G348" s="101">
        <v>23.6</v>
      </c>
      <c r="H348" s="101"/>
      <c r="I348" s="101">
        <f t="shared" si="89"/>
        <v>0</v>
      </c>
    </row>
    <row r="349" spans="1:9" ht="32.25" customHeight="1" x14ac:dyDescent="0.2">
      <c r="A349" s="104" t="s">
        <v>99</v>
      </c>
      <c r="B349" s="105">
        <v>973</v>
      </c>
      <c r="C349" s="105" t="s">
        <v>60</v>
      </c>
      <c r="D349" s="105" t="s">
        <v>97</v>
      </c>
      <c r="E349" s="150" t="s">
        <v>339</v>
      </c>
      <c r="F349" s="105">
        <v>100</v>
      </c>
      <c r="G349" s="101">
        <f t="shared" ref="G349:G350" si="95">G350</f>
        <v>23.6</v>
      </c>
      <c r="H349" s="102">
        <f t="shared" ref="H347:H349" si="96">H350</f>
        <v>0</v>
      </c>
      <c r="I349" s="101">
        <f t="shared" si="89"/>
        <v>0</v>
      </c>
    </row>
    <row r="350" spans="1:9" ht="22.5" x14ac:dyDescent="0.2">
      <c r="A350" s="104" t="s">
        <v>316</v>
      </c>
      <c r="B350" s="105">
        <v>973</v>
      </c>
      <c r="C350" s="105" t="s">
        <v>60</v>
      </c>
      <c r="D350" s="105" t="s">
        <v>97</v>
      </c>
      <c r="E350" s="150" t="s">
        <v>339</v>
      </c>
      <c r="F350" s="105">
        <v>110</v>
      </c>
      <c r="G350" s="101">
        <v>23.6</v>
      </c>
      <c r="H350" s="102"/>
      <c r="I350" s="101">
        <f t="shared" si="89"/>
        <v>0</v>
      </c>
    </row>
    <row r="351" spans="1:9" ht="22.5" x14ac:dyDescent="0.2">
      <c r="A351" s="154" t="s">
        <v>459</v>
      </c>
      <c r="B351" s="156">
        <v>973</v>
      </c>
      <c r="C351" s="156" t="s">
        <v>60</v>
      </c>
      <c r="D351" s="156" t="s">
        <v>59</v>
      </c>
      <c r="E351" s="158"/>
      <c r="F351" s="156"/>
      <c r="G351" s="157">
        <f t="shared" ref="G351:G353" si="97">G352</f>
        <v>1717</v>
      </c>
      <c r="H351" s="157">
        <f>H352</f>
        <v>1717</v>
      </c>
      <c r="I351" s="157">
        <f t="shared" si="89"/>
        <v>99.999999999999986</v>
      </c>
    </row>
    <row r="352" spans="1:9" ht="45.75" customHeight="1" x14ac:dyDescent="0.2">
      <c r="A352" s="104" t="s">
        <v>211</v>
      </c>
      <c r="B352" s="105">
        <v>973</v>
      </c>
      <c r="C352" s="105" t="s">
        <v>60</v>
      </c>
      <c r="D352" s="105" t="s">
        <v>59</v>
      </c>
      <c r="E352" s="150"/>
      <c r="F352" s="105">
        <v>600</v>
      </c>
      <c r="G352" s="101">
        <f t="shared" si="97"/>
        <v>1717</v>
      </c>
      <c r="H352" s="102">
        <f>H353</f>
        <v>1717</v>
      </c>
      <c r="I352" s="101">
        <f t="shared" si="89"/>
        <v>99.999999999999986</v>
      </c>
    </row>
    <row r="353" spans="1:9" ht="17.25" customHeight="1" x14ac:dyDescent="0.2">
      <c r="A353" s="104" t="s">
        <v>131</v>
      </c>
      <c r="B353" s="105">
        <v>973</v>
      </c>
      <c r="C353" s="105" t="s">
        <v>60</v>
      </c>
      <c r="D353" s="105" t="s">
        <v>59</v>
      </c>
      <c r="E353" s="150"/>
      <c r="F353" s="105">
        <v>610</v>
      </c>
      <c r="G353" s="101">
        <f t="shared" si="97"/>
        <v>1717</v>
      </c>
      <c r="H353" s="102">
        <f>H354</f>
        <v>1717</v>
      </c>
      <c r="I353" s="101">
        <f t="shared" si="89"/>
        <v>99.999999999999986</v>
      </c>
    </row>
    <row r="354" spans="1:9" ht="33" customHeight="1" x14ac:dyDescent="0.2">
      <c r="A354" s="104" t="s">
        <v>123</v>
      </c>
      <c r="B354" s="105">
        <v>973</v>
      </c>
      <c r="C354" s="105" t="s">
        <v>60</v>
      </c>
      <c r="D354" s="105" t="s">
        <v>59</v>
      </c>
      <c r="E354" s="150"/>
      <c r="F354" s="105">
        <v>611</v>
      </c>
      <c r="G354" s="101">
        <v>1717</v>
      </c>
      <c r="H354" s="102">
        <v>1717</v>
      </c>
      <c r="I354" s="101">
        <f t="shared" si="89"/>
        <v>99.999999999999986</v>
      </c>
    </row>
    <row r="355" spans="1:9" ht="15" customHeight="1" x14ac:dyDescent="0.2">
      <c r="A355" s="98" t="s">
        <v>110</v>
      </c>
      <c r="B355" s="100">
        <v>973</v>
      </c>
      <c r="C355" s="100" t="s">
        <v>60</v>
      </c>
      <c r="D355" s="100" t="s">
        <v>97</v>
      </c>
      <c r="E355" s="100" t="s">
        <v>43</v>
      </c>
      <c r="F355" s="100" t="s">
        <v>44</v>
      </c>
      <c r="G355" s="99">
        <f t="shared" ref="G355:H355" si="98">G356+G359+G363+G367</f>
        <v>8050.2</v>
      </c>
      <c r="H355" s="99">
        <f>H356+H359+H363+H367</f>
        <v>5665</v>
      </c>
      <c r="I355" s="99">
        <f t="shared" si="89"/>
        <v>70.370922461553761</v>
      </c>
    </row>
    <row r="356" spans="1:9" ht="25.15" customHeight="1" x14ac:dyDescent="0.2">
      <c r="A356" s="104" t="s">
        <v>329</v>
      </c>
      <c r="B356" s="105">
        <v>973</v>
      </c>
      <c r="C356" s="105" t="s">
        <v>60</v>
      </c>
      <c r="D356" s="105" t="s">
        <v>97</v>
      </c>
      <c r="E356" s="105" t="s">
        <v>398</v>
      </c>
      <c r="F356" s="105" t="s">
        <v>44</v>
      </c>
      <c r="G356" s="101">
        <f t="shared" ref="G356:G357" si="99">G357</f>
        <v>815.8</v>
      </c>
      <c r="H356" s="102">
        <f>H357</f>
        <v>690</v>
      </c>
      <c r="I356" s="101">
        <f t="shared" si="89"/>
        <v>84.579553812208886</v>
      </c>
    </row>
    <row r="357" spans="1:9" ht="32.25" customHeight="1" x14ac:dyDescent="0.2">
      <c r="A357" s="104" t="s">
        <v>99</v>
      </c>
      <c r="B357" s="105">
        <v>973</v>
      </c>
      <c r="C357" s="105" t="s">
        <v>60</v>
      </c>
      <c r="D357" s="105" t="s">
        <v>97</v>
      </c>
      <c r="E357" s="105" t="s">
        <v>399</v>
      </c>
      <c r="F357" s="105" t="s">
        <v>139</v>
      </c>
      <c r="G357" s="101">
        <f t="shared" si="99"/>
        <v>815.8</v>
      </c>
      <c r="H357" s="102">
        <f>H358</f>
        <v>690</v>
      </c>
      <c r="I357" s="101">
        <f t="shared" si="89"/>
        <v>84.579553812208886</v>
      </c>
    </row>
    <row r="358" spans="1:9" ht="25.5" customHeight="1" x14ac:dyDescent="0.2">
      <c r="A358" s="104" t="s">
        <v>140</v>
      </c>
      <c r="B358" s="105">
        <v>973</v>
      </c>
      <c r="C358" s="105" t="s">
        <v>60</v>
      </c>
      <c r="D358" s="105" t="s">
        <v>97</v>
      </c>
      <c r="E358" s="105" t="s">
        <v>399</v>
      </c>
      <c r="F358" s="105" t="s">
        <v>141</v>
      </c>
      <c r="G358" s="101">
        <v>815.8</v>
      </c>
      <c r="H358" s="102">
        <v>690</v>
      </c>
      <c r="I358" s="101">
        <f t="shared" si="89"/>
        <v>84.579553812208886</v>
      </c>
    </row>
    <row r="359" spans="1:9" ht="23.25" customHeight="1" x14ac:dyDescent="0.2">
      <c r="A359" s="104" t="s">
        <v>318</v>
      </c>
      <c r="B359" s="105">
        <v>973</v>
      </c>
      <c r="C359" s="105" t="s">
        <v>60</v>
      </c>
      <c r="D359" s="105" t="s">
        <v>97</v>
      </c>
      <c r="E359" s="105" t="s">
        <v>400</v>
      </c>
      <c r="F359" s="105" t="s">
        <v>44</v>
      </c>
      <c r="G359" s="101">
        <f t="shared" ref="G359:G361" si="100">G360</f>
        <v>60</v>
      </c>
      <c r="H359" s="102">
        <f>H360</f>
        <v>0</v>
      </c>
      <c r="I359" s="101">
        <f t="shared" si="89"/>
        <v>0</v>
      </c>
    </row>
    <row r="360" spans="1:9" ht="22.5" x14ac:dyDescent="0.2">
      <c r="A360" s="104" t="s">
        <v>456</v>
      </c>
      <c r="B360" s="105">
        <v>973</v>
      </c>
      <c r="C360" s="105" t="s">
        <v>60</v>
      </c>
      <c r="D360" s="105" t="s">
        <v>97</v>
      </c>
      <c r="E360" s="105" t="s">
        <v>400</v>
      </c>
      <c r="F360" s="105" t="s">
        <v>134</v>
      </c>
      <c r="G360" s="101">
        <f t="shared" si="100"/>
        <v>60</v>
      </c>
      <c r="H360" s="101">
        <f>H361</f>
        <v>0</v>
      </c>
      <c r="I360" s="101">
        <f t="shared" si="89"/>
        <v>0</v>
      </c>
    </row>
    <row r="361" spans="1:9" ht="22.5" x14ac:dyDescent="0.2">
      <c r="A361" s="104" t="s">
        <v>457</v>
      </c>
      <c r="B361" s="105">
        <v>973</v>
      </c>
      <c r="C361" s="105" t="s">
        <v>60</v>
      </c>
      <c r="D361" s="105" t="s">
        <v>97</v>
      </c>
      <c r="E361" s="105" t="s">
        <v>400</v>
      </c>
      <c r="F361" s="105" t="s">
        <v>135</v>
      </c>
      <c r="G361" s="101">
        <f t="shared" si="100"/>
        <v>60</v>
      </c>
      <c r="H361" s="101">
        <f>H366</f>
        <v>0</v>
      </c>
      <c r="I361" s="101">
        <f t="shared" si="89"/>
        <v>0</v>
      </c>
    </row>
    <row r="362" spans="1:9" ht="22.5" x14ac:dyDescent="0.2">
      <c r="A362" s="104" t="s">
        <v>458</v>
      </c>
      <c r="B362" s="105">
        <v>973</v>
      </c>
      <c r="C362" s="105" t="s">
        <v>60</v>
      </c>
      <c r="D362" s="105" t="s">
        <v>97</v>
      </c>
      <c r="E362" s="105" t="s">
        <v>400</v>
      </c>
      <c r="F362" s="105" t="s">
        <v>27</v>
      </c>
      <c r="G362" s="101">
        <v>60</v>
      </c>
      <c r="H362" s="102"/>
      <c r="I362" s="101">
        <f t="shared" si="89"/>
        <v>0</v>
      </c>
    </row>
    <row r="363" spans="1:9" ht="22.5" x14ac:dyDescent="0.2">
      <c r="A363" s="104" t="s">
        <v>319</v>
      </c>
      <c r="B363" s="105">
        <v>973</v>
      </c>
      <c r="C363" s="105" t="s">
        <v>60</v>
      </c>
      <c r="D363" s="105" t="s">
        <v>97</v>
      </c>
      <c r="E363" s="105" t="s">
        <v>401</v>
      </c>
      <c r="F363" s="105" t="s">
        <v>44</v>
      </c>
      <c r="G363" s="101">
        <f t="shared" ref="G363:G365" si="101">G364</f>
        <v>40</v>
      </c>
      <c r="H363" s="102">
        <f t="shared" ref="H362:H365" si="102">H364</f>
        <v>0</v>
      </c>
      <c r="I363" s="101">
        <f t="shared" si="89"/>
        <v>0</v>
      </c>
    </row>
    <row r="364" spans="1:9" ht="22.5" x14ac:dyDescent="0.2">
      <c r="A364" s="104" t="s">
        <v>456</v>
      </c>
      <c r="B364" s="105">
        <v>973</v>
      </c>
      <c r="C364" s="105" t="s">
        <v>60</v>
      </c>
      <c r="D364" s="105" t="s">
        <v>97</v>
      </c>
      <c r="E364" s="105" t="s">
        <v>401</v>
      </c>
      <c r="F364" s="105" t="s">
        <v>134</v>
      </c>
      <c r="G364" s="101">
        <f t="shared" si="101"/>
        <v>40</v>
      </c>
      <c r="H364" s="102">
        <f t="shared" si="102"/>
        <v>0</v>
      </c>
      <c r="I364" s="101">
        <f t="shared" si="89"/>
        <v>0</v>
      </c>
    </row>
    <row r="365" spans="1:9" ht="23.45" customHeight="1" x14ac:dyDescent="0.2">
      <c r="A365" s="104" t="s">
        <v>457</v>
      </c>
      <c r="B365" s="105">
        <v>973</v>
      </c>
      <c r="C365" s="105" t="s">
        <v>60</v>
      </c>
      <c r="D365" s="105" t="s">
        <v>97</v>
      </c>
      <c r="E365" s="105" t="s">
        <v>401</v>
      </c>
      <c r="F365" s="105" t="s">
        <v>135</v>
      </c>
      <c r="G365" s="101">
        <f t="shared" si="101"/>
        <v>40</v>
      </c>
      <c r="H365" s="102">
        <f t="shared" si="102"/>
        <v>0</v>
      </c>
      <c r="I365" s="101">
        <f t="shared" si="89"/>
        <v>0</v>
      </c>
    </row>
    <row r="366" spans="1:9" ht="23.25" customHeight="1" x14ac:dyDescent="0.2">
      <c r="A366" s="104" t="s">
        <v>458</v>
      </c>
      <c r="B366" s="105">
        <v>973</v>
      </c>
      <c r="C366" s="105" t="s">
        <v>60</v>
      </c>
      <c r="D366" s="105" t="s">
        <v>97</v>
      </c>
      <c r="E366" s="105" t="s">
        <v>401</v>
      </c>
      <c r="F366" s="105" t="s">
        <v>27</v>
      </c>
      <c r="G366" s="101">
        <v>40</v>
      </c>
      <c r="H366" s="102"/>
      <c r="I366" s="101">
        <f t="shared" si="89"/>
        <v>0</v>
      </c>
    </row>
    <row r="367" spans="1:9" ht="57.75" customHeight="1" x14ac:dyDescent="0.2">
      <c r="A367" s="104" t="s">
        <v>129</v>
      </c>
      <c r="B367" s="105">
        <v>973</v>
      </c>
      <c r="C367" s="105" t="s">
        <v>60</v>
      </c>
      <c r="D367" s="105" t="s">
        <v>97</v>
      </c>
      <c r="E367" s="105" t="s">
        <v>402</v>
      </c>
      <c r="F367" s="105" t="s">
        <v>44</v>
      </c>
      <c r="G367" s="101">
        <f>G368+G370+G374</f>
        <v>7134.4</v>
      </c>
      <c r="H367" s="101">
        <f>H368+H370+H374</f>
        <v>4975</v>
      </c>
      <c r="I367" s="221">
        <f t="shared" si="89"/>
        <v>69.732563355012346</v>
      </c>
    </row>
    <row r="368" spans="1:9" ht="54.75" customHeight="1" x14ac:dyDescent="0.2">
      <c r="A368" s="104" t="s">
        <v>99</v>
      </c>
      <c r="B368" s="105">
        <v>973</v>
      </c>
      <c r="C368" s="105" t="s">
        <v>60</v>
      </c>
      <c r="D368" s="105" t="s">
        <v>97</v>
      </c>
      <c r="E368" s="105" t="s">
        <v>402</v>
      </c>
      <c r="F368" s="105">
        <v>100</v>
      </c>
      <c r="G368" s="101">
        <f>G369</f>
        <v>6326</v>
      </c>
      <c r="H368" s="101">
        <f>H369</f>
        <v>4492.7</v>
      </c>
      <c r="I368" s="101">
        <f t="shared" si="89"/>
        <v>71.019601644008858</v>
      </c>
    </row>
    <row r="369" spans="1:9" ht="22.5" x14ac:dyDescent="0.2">
      <c r="A369" s="104" t="s">
        <v>316</v>
      </c>
      <c r="B369" s="105">
        <v>973</v>
      </c>
      <c r="C369" s="105" t="s">
        <v>60</v>
      </c>
      <c r="D369" s="105" t="s">
        <v>97</v>
      </c>
      <c r="E369" s="105" t="s">
        <v>402</v>
      </c>
      <c r="F369" s="105">
        <v>110</v>
      </c>
      <c r="G369" s="101">
        <v>6326</v>
      </c>
      <c r="H369" s="101">
        <v>4492.7</v>
      </c>
      <c r="I369" s="101">
        <f t="shared" si="89"/>
        <v>71.019601644008858</v>
      </c>
    </row>
    <row r="370" spans="1:9" ht="22.5" x14ac:dyDescent="0.2">
      <c r="A370" s="104" t="s">
        <v>133</v>
      </c>
      <c r="B370" s="105">
        <v>973</v>
      </c>
      <c r="C370" s="105" t="s">
        <v>60</v>
      </c>
      <c r="D370" s="105" t="s">
        <v>97</v>
      </c>
      <c r="E370" s="105" t="s">
        <v>402</v>
      </c>
      <c r="F370" s="105">
        <v>200</v>
      </c>
      <c r="G370" s="101">
        <f>G371</f>
        <v>781.9</v>
      </c>
      <c r="H370" s="101">
        <f>H371</f>
        <v>476.5</v>
      </c>
      <c r="I370" s="101">
        <f t="shared" si="89"/>
        <v>60.941296841028262</v>
      </c>
    </row>
    <row r="371" spans="1:9" ht="22.5" x14ac:dyDescent="0.2">
      <c r="A371" s="104" t="s">
        <v>185</v>
      </c>
      <c r="B371" s="105">
        <v>973</v>
      </c>
      <c r="C371" s="105" t="s">
        <v>60</v>
      </c>
      <c r="D371" s="105" t="s">
        <v>97</v>
      </c>
      <c r="E371" s="105" t="s">
        <v>402</v>
      </c>
      <c r="F371" s="105">
        <v>240</v>
      </c>
      <c r="G371" s="101">
        <f>G372+G373</f>
        <v>781.9</v>
      </c>
      <c r="H371" s="101">
        <f>H372+H373</f>
        <v>476.5</v>
      </c>
      <c r="I371" s="101">
        <f t="shared" si="89"/>
        <v>60.941296841028262</v>
      </c>
    </row>
    <row r="372" spans="1:9" ht="22.15" customHeight="1" x14ac:dyDescent="0.2">
      <c r="A372" s="104" t="s">
        <v>186</v>
      </c>
      <c r="B372" s="105">
        <v>973</v>
      </c>
      <c r="C372" s="105" t="s">
        <v>60</v>
      </c>
      <c r="D372" s="105" t="s">
        <v>97</v>
      </c>
      <c r="E372" s="105" t="s">
        <v>402</v>
      </c>
      <c r="F372" s="105">
        <v>242</v>
      </c>
      <c r="G372" s="101">
        <v>527.5</v>
      </c>
      <c r="H372" s="102">
        <v>308.10000000000002</v>
      </c>
      <c r="I372" s="101">
        <f t="shared" si="89"/>
        <v>58.407582938388629</v>
      </c>
    </row>
    <row r="373" spans="1:9" ht="26.25" customHeight="1" x14ac:dyDescent="0.2">
      <c r="A373" s="104" t="s">
        <v>187</v>
      </c>
      <c r="B373" s="105">
        <v>973</v>
      </c>
      <c r="C373" s="105" t="s">
        <v>60</v>
      </c>
      <c r="D373" s="105" t="s">
        <v>97</v>
      </c>
      <c r="E373" s="105" t="s">
        <v>402</v>
      </c>
      <c r="F373" s="105">
        <v>244</v>
      </c>
      <c r="G373" s="101">
        <v>254.4</v>
      </c>
      <c r="H373" s="102">
        <v>168.4</v>
      </c>
      <c r="I373" s="101">
        <f t="shared" si="89"/>
        <v>66.19496855345912</v>
      </c>
    </row>
    <row r="374" spans="1:9" ht="13.5" customHeight="1" x14ac:dyDescent="0.2">
      <c r="A374" s="104" t="s">
        <v>142</v>
      </c>
      <c r="B374" s="105">
        <v>973</v>
      </c>
      <c r="C374" s="105" t="s">
        <v>60</v>
      </c>
      <c r="D374" s="105" t="s">
        <v>97</v>
      </c>
      <c r="E374" s="105" t="s">
        <v>402</v>
      </c>
      <c r="F374" s="105">
        <v>800</v>
      </c>
      <c r="G374" s="101">
        <v>26.5</v>
      </c>
      <c r="H374" s="102">
        <f t="shared" ref="H374:H376" si="103">H375</f>
        <v>5.8</v>
      </c>
      <c r="I374" s="101">
        <f t="shared" si="89"/>
        <v>21.886792452830186</v>
      </c>
    </row>
    <row r="375" spans="1:9" ht="33.75" x14ac:dyDescent="0.2">
      <c r="A375" s="104" t="s">
        <v>188</v>
      </c>
      <c r="B375" s="105">
        <v>973</v>
      </c>
      <c r="C375" s="105" t="s">
        <v>60</v>
      </c>
      <c r="D375" s="105" t="s">
        <v>97</v>
      </c>
      <c r="E375" s="105" t="s">
        <v>402</v>
      </c>
      <c r="F375" s="105">
        <v>850</v>
      </c>
      <c r="G375" s="101">
        <v>26.5</v>
      </c>
      <c r="H375" s="102">
        <v>5.8</v>
      </c>
      <c r="I375" s="101">
        <f t="shared" si="89"/>
        <v>21.886792452830186</v>
      </c>
    </row>
    <row r="376" spans="1:9" ht="13.5" customHeight="1" x14ac:dyDescent="0.2">
      <c r="A376" s="98" t="s">
        <v>216</v>
      </c>
      <c r="B376" s="100">
        <v>973</v>
      </c>
      <c r="C376" s="100">
        <v>10</v>
      </c>
      <c r="D376" s="100"/>
      <c r="E376" s="217"/>
      <c r="F376" s="100"/>
      <c r="G376" s="99">
        <f>G377</f>
        <v>1519.8</v>
      </c>
      <c r="H376" s="99">
        <f>H377</f>
        <v>0</v>
      </c>
      <c r="I376" s="99">
        <f t="shared" si="89"/>
        <v>0</v>
      </c>
    </row>
    <row r="377" spans="1:9" ht="16.5" customHeight="1" x14ac:dyDescent="0.2">
      <c r="A377" s="98" t="s">
        <v>69</v>
      </c>
      <c r="B377" s="100">
        <v>973</v>
      </c>
      <c r="C377" s="100" t="s">
        <v>74</v>
      </c>
      <c r="D377" s="100" t="s">
        <v>73</v>
      </c>
      <c r="E377" s="100" t="s">
        <v>43</v>
      </c>
      <c r="F377" s="100" t="s">
        <v>44</v>
      </c>
      <c r="G377" s="99">
        <f>G382</f>
        <v>1519.8</v>
      </c>
      <c r="H377" s="99">
        <f>H382</f>
        <v>0</v>
      </c>
      <c r="I377" s="99">
        <f t="shared" si="89"/>
        <v>0</v>
      </c>
    </row>
    <row r="378" spans="1:9" ht="42.75" customHeight="1" x14ac:dyDescent="0.2">
      <c r="A378" s="104" t="s">
        <v>222</v>
      </c>
      <c r="B378" s="105">
        <v>973</v>
      </c>
      <c r="C378" s="105" t="s">
        <v>74</v>
      </c>
      <c r="D378" s="105" t="s">
        <v>73</v>
      </c>
      <c r="E378" s="105" t="s">
        <v>338</v>
      </c>
      <c r="F378" s="105" t="s">
        <v>44</v>
      </c>
      <c r="G378" s="101">
        <f t="shared" ref="G378:G381" si="104">G379</f>
        <v>1519.8</v>
      </c>
      <c r="H378" s="102">
        <f t="shared" ref="H378:H380" si="105">H379</f>
        <v>0</v>
      </c>
      <c r="I378" s="101">
        <f t="shared" si="89"/>
        <v>0</v>
      </c>
    </row>
    <row r="379" spans="1:9" ht="22.5" x14ac:dyDescent="0.2">
      <c r="A379" s="104" t="s">
        <v>136</v>
      </c>
      <c r="B379" s="105">
        <v>973</v>
      </c>
      <c r="C379" s="105" t="s">
        <v>74</v>
      </c>
      <c r="D379" s="105" t="s">
        <v>73</v>
      </c>
      <c r="E379" s="105" t="s">
        <v>338</v>
      </c>
      <c r="F379" s="105"/>
      <c r="G379" s="101">
        <f t="shared" si="104"/>
        <v>1519.8</v>
      </c>
      <c r="H379" s="102">
        <f t="shared" si="105"/>
        <v>0</v>
      </c>
      <c r="I379" s="101">
        <f t="shared" si="89"/>
        <v>0</v>
      </c>
    </row>
    <row r="380" spans="1:9" ht="22.5" x14ac:dyDescent="0.2">
      <c r="A380" s="104" t="s">
        <v>138</v>
      </c>
      <c r="B380" s="105">
        <v>973</v>
      </c>
      <c r="C380" s="105" t="s">
        <v>74</v>
      </c>
      <c r="D380" s="105" t="s">
        <v>73</v>
      </c>
      <c r="E380" s="105" t="s">
        <v>338</v>
      </c>
      <c r="F380" s="105">
        <v>300</v>
      </c>
      <c r="G380" s="101">
        <f t="shared" si="104"/>
        <v>1519.8</v>
      </c>
      <c r="H380" s="102">
        <f t="shared" si="105"/>
        <v>0</v>
      </c>
      <c r="I380" s="101">
        <f t="shared" si="89"/>
        <v>0</v>
      </c>
    </row>
    <row r="381" spans="1:9" ht="22.5" x14ac:dyDescent="0.2">
      <c r="A381" s="104" t="s">
        <v>217</v>
      </c>
      <c r="B381" s="105">
        <v>973</v>
      </c>
      <c r="C381" s="105" t="s">
        <v>74</v>
      </c>
      <c r="D381" s="105" t="s">
        <v>73</v>
      </c>
      <c r="E381" s="105" t="s">
        <v>338</v>
      </c>
      <c r="F381" s="105">
        <v>310</v>
      </c>
      <c r="G381" s="101">
        <f t="shared" si="104"/>
        <v>1519.8</v>
      </c>
      <c r="H381" s="102">
        <f>H382</f>
        <v>0</v>
      </c>
      <c r="I381" s="101">
        <f t="shared" si="89"/>
        <v>0</v>
      </c>
    </row>
    <row r="382" spans="1:9" ht="33.75" x14ac:dyDescent="0.2">
      <c r="A382" s="104" t="s">
        <v>241</v>
      </c>
      <c r="B382" s="105">
        <v>973</v>
      </c>
      <c r="C382" s="105" t="s">
        <v>74</v>
      </c>
      <c r="D382" s="105" t="s">
        <v>73</v>
      </c>
      <c r="E382" s="105" t="s">
        <v>338</v>
      </c>
      <c r="F382" s="105">
        <v>313</v>
      </c>
      <c r="G382" s="101">
        <v>1519.8</v>
      </c>
      <c r="H382" s="102"/>
      <c r="I382" s="101">
        <f t="shared" si="89"/>
        <v>0</v>
      </c>
    </row>
    <row r="383" spans="1:9" ht="28.5" x14ac:dyDescent="0.2">
      <c r="A383" s="275" t="s">
        <v>238</v>
      </c>
      <c r="B383" s="287"/>
      <c r="C383" s="287"/>
      <c r="D383" s="287"/>
      <c r="E383" s="287"/>
      <c r="F383" s="287"/>
      <c r="G383" s="269">
        <f>G384</f>
        <v>49621.8</v>
      </c>
      <c r="H383" s="269">
        <f>H384</f>
        <v>36279.800000000003</v>
      </c>
      <c r="I383" s="291">
        <f t="shared" si="89"/>
        <v>73.112623887081895</v>
      </c>
    </row>
    <row r="384" spans="1:9" ht="16.5" customHeight="1" x14ac:dyDescent="0.2">
      <c r="A384" s="98" t="s">
        <v>216</v>
      </c>
      <c r="B384" s="100" t="s">
        <v>239</v>
      </c>
      <c r="C384" s="100" t="s">
        <v>74</v>
      </c>
      <c r="D384" s="100" t="s">
        <v>42</v>
      </c>
      <c r="E384" s="100" t="s">
        <v>43</v>
      </c>
      <c r="F384" s="100" t="s">
        <v>44</v>
      </c>
      <c r="G384" s="99">
        <f>G385+G415+G410</f>
        <v>49621.8</v>
      </c>
      <c r="H384" s="99">
        <f>H385+H415+H410</f>
        <v>36279.800000000003</v>
      </c>
      <c r="I384" s="101">
        <f t="shared" si="89"/>
        <v>73.112623887081895</v>
      </c>
    </row>
    <row r="385" spans="1:9" ht="12.75" customHeight="1" x14ac:dyDescent="0.2">
      <c r="A385" s="98" t="s">
        <v>108</v>
      </c>
      <c r="B385" s="100" t="s">
        <v>239</v>
      </c>
      <c r="C385" s="100" t="s">
        <v>74</v>
      </c>
      <c r="D385" s="100" t="s">
        <v>47</v>
      </c>
      <c r="E385" s="100" t="s">
        <v>43</v>
      </c>
      <c r="F385" s="100" t="s">
        <v>44</v>
      </c>
      <c r="G385" s="99">
        <f>G386+G390+G394+G398+G402+G406</f>
        <v>43761.5</v>
      </c>
      <c r="H385" s="99">
        <f>H386+H390+H394+H398+H402+H406</f>
        <v>31962.5</v>
      </c>
      <c r="I385" s="101">
        <f t="shared" si="89"/>
        <v>73.037944311780905</v>
      </c>
    </row>
    <row r="386" spans="1:9" ht="22.5" x14ac:dyDescent="0.2">
      <c r="A386" s="104" t="s">
        <v>218</v>
      </c>
      <c r="B386" s="105" t="s">
        <v>239</v>
      </c>
      <c r="C386" s="105" t="s">
        <v>74</v>
      </c>
      <c r="D386" s="105" t="s">
        <v>47</v>
      </c>
      <c r="E386" s="105" t="s">
        <v>340</v>
      </c>
      <c r="F386" s="105"/>
      <c r="G386" s="101">
        <f>G387</f>
        <v>114.3</v>
      </c>
      <c r="H386" s="102">
        <f>H387</f>
        <v>61.3</v>
      </c>
      <c r="I386" s="101">
        <f t="shared" si="89"/>
        <v>53.630796150481189</v>
      </c>
    </row>
    <row r="387" spans="1:9" ht="23.45" customHeight="1" x14ac:dyDescent="0.2">
      <c r="A387" s="104" t="s">
        <v>136</v>
      </c>
      <c r="B387" s="105" t="s">
        <v>239</v>
      </c>
      <c r="C387" s="105" t="s">
        <v>74</v>
      </c>
      <c r="D387" s="105" t="s">
        <v>47</v>
      </c>
      <c r="E387" s="105" t="s">
        <v>340</v>
      </c>
      <c r="F387" s="105">
        <v>300</v>
      </c>
      <c r="G387" s="101">
        <f>G388</f>
        <v>114.3</v>
      </c>
      <c r="H387" s="102">
        <f>H388</f>
        <v>61.3</v>
      </c>
      <c r="I387" s="101">
        <f t="shared" si="89"/>
        <v>53.630796150481189</v>
      </c>
    </row>
    <row r="388" spans="1:9" ht="27.6" customHeight="1" x14ac:dyDescent="0.2">
      <c r="A388" s="104" t="s">
        <v>138</v>
      </c>
      <c r="B388" s="105" t="s">
        <v>239</v>
      </c>
      <c r="C388" s="105" t="s">
        <v>74</v>
      </c>
      <c r="D388" s="105" t="s">
        <v>47</v>
      </c>
      <c r="E388" s="105" t="s">
        <v>340</v>
      </c>
      <c r="F388" s="105">
        <v>310</v>
      </c>
      <c r="G388" s="101">
        <f>G389</f>
        <v>114.3</v>
      </c>
      <c r="H388" s="102">
        <f>H389</f>
        <v>61.3</v>
      </c>
      <c r="I388" s="101">
        <f t="shared" si="89"/>
        <v>53.630796150481189</v>
      </c>
    </row>
    <row r="389" spans="1:9" ht="33.75" customHeight="1" x14ac:dyDescent="0.2">
      <c r="A389" s="104" t="s">
        <v>241</v>
      </c>
      <c r="B389" s="105" t="s">
        <v>239</v>
      </c>
      <c r="C389" s="105" t="s">
        <v>74</v>
      </c>
      <c r="D389" s="105" t="s">
        <v>47</v>
      </c>
      <c r="E389" s="105" t="s">
        <v>340</v>
      </c>
      <c r="F389" s="105">
        <v>313</v>
      </c>
      <c r="G389" s="101">
        <v>114.3</v>
      </c>
      <c r="H389" s="229">
        <v>61.3</v>
      </c>
      <c r="I389" s="101">
        <f t="shared" si="89"/>
        <v>53.630796150481189</v>
      </c>
    </row>
    <row r="390" spans="1:9" ht="22.5" x14ac:dyDescent="0.2">
      <c r="A390" s="104" t="s">
        <v>125</v>
      </c>
      <c r="B390" s="105" t="s">
        <v>239</v>
      </c>
      <c r="C390" s="105" t="s">
        <v>74</v>
      </c>
      <c r="D390" s="105" t="s">
        <v>47</v>
      </c>
      <c r="E390" s="105" t="s">
        <v>341</v>
      </c>
      <c r="F390" s="105" t="s">
        <v>44</v>
      </c>
      <c r="G390" s="101">
        <v>2868.3</v>
      </c>
      <c r="H390" s="102">
        <f t="shared" ref="H390:H391" si="106">H391</f>
        <v>2868.3</v>
      </c>
      <c r="I390" s="101">
        <f t="shared" si="89"/>
        <v>100</v>
      </c>
    </row>
    <row r="391" spans="1:9" ht="22.5" x14ac:dyDescent="0.2">
      <c r="A391" s="104" t="s">
        <v>136</v>
      </c>
      <c r="B391" s="105" t="s">
        <v>239</v>
      </c>
      <c r="C391" s="105" t="s">
        <v>74</v>
      </c>
      <c r="D391" s="105" t="s">
        <v>47</v>
      </c>
      <c r="E391" s="105" t="s">
        <v>341</v>
      </c>
      <c r="F391" s="105">
        <v>300</v>
      </c>
      <c r="G391" s="101">
        <v>2868.3</v>
      </c>
      <c r="H391" s="102">
        <f t="shared" si="106"/>
        <v>2868.3</v>
      </c>
      <c r="I391" s="101">
        <f t="shared" si="89"/>
        <v>100</v>
      </c>
    </row>
    <row r="392" spans="1:9" ht="24" customHeight="1" x14ac:dyDescent="0.2">
      <c r="A392" s="104" t="s">
        <v>138</v>
      </c>
      <c r="B392" s="105" t="s">
        <v>239</v>
      </c>
      <c r="C392" s="105" t="s">
        <v>74</v>
      </c>
      <c r="D392" s="105" t="s">
        <v>47</v>
      </c>
      <c r="E392" s="105" t="s">
        <v>341</v>
      </c>
      <c r="F392" s="105">
        <v>310</v>
      </c>
      <c r="G392" s="101">
        <v>2868.3</v>
      </c>
      <c r="H392" s="102">
        <f>H393</f>
        <v>2868.3</v>
      </c>
      <c r="I392" s="101">
        <f t="shared" si="89"/>
        <v>100</v>
      </c>
    </row>
    <row r="393" spans="1:9" ht="32.25" customHeight="1" x14ac:dyDescent="0.2">
      <c r="A393" s="104" t="s">
        <v>241</v>
      </c>
      <c r="B393" s="105" t="s">
        <v>239</v>
      </c>
      <c r="C393" s="105" t="s">
        <v>74</v>
      </c>
      <c r="D393" s="105" t="s">
        <v>47</v>
      </c>
      <c r="E393" s="105" t="s">
        <v>341</v>
      </c>
      <c r="F393" s="105">
        <v>313</v>
      </c>
      <c r="G393" s="101">
        <v>2868.3</v>
      </c>
      <c r="H393" s="102">
        <v>2868.3</v>
      </c>
      <c r="I393" s="101">
        <f t="shared" si="89"/>
        <v>100</v>
      </c>
    </row>
    <row r="394" spans="1:9" ht="25.5" customHeight="1" x14ac:dyDescent="0.2">
      <c r="A394" s="104" t="s">
        <v>219</v>
      </c>
      <c r="B394" s="105" t="s">
        <v>239</v>
      </c>
      <c r="C394" s="105" t="s">
        <v>74</v>
      </c>
      <c r="D394" s="105" t="s">
        <v>47</v>
      </c>
      <c r="E394" s="105" t="s">
        <v>342</v>
      </c>
      <c r="F394" s="105"/>
      <c r="G394" s="101">
        <f>G395</f>
        <v>6357.2</v>
      </c>
      <c r="H394" s="102">
        <f t="shared" ref="H393:H395" si="107">H395</f>
        <v>4497</v>
      </c>
      <c r="I394" s="101">
        <f t="shared" si="89"/>
        <v>70.738689989303467</v>
      </c>
    </row>
    <row r="395" spans="1:9" ht="22.5" x14ac:dyDescent="0.2">
      <c r="A395" s="104" t="s">
        <v>136</v>
      </c>
      <c r="B395" s="105" t="s">
        <v>239</v>
      </c>
      <c r="C395" s="105" t="s">
        <v>74</v>
      </c>
      <c r="D395" s="105" t="s">
        <v>47</v>
      </c>
      <c r="E395" s="105" t="s">
        <v>342</v>
      </c>
      <c r="F395" s="105">
        <v>300</v>
      </c>
      <c r="G395" s="101">
        <f>G396</f>
        <v>6357.2</v>
      </c>
      <c r="H395" s="102">
        <f t="shared" si="107"/>
        <v>4497</v>
      </c>
      <c r="I395" s="101">
        <f t="shared" si="89"/>
        <v>70.738689989303467</v>
      </c>
    </row>
    <row r="396" spans="1:9" ht="26.25" customHeight="1" x14ac:dyDescent="0.2">
      <c r="A396" s="104" t="s">
        <v>138</v>
      </c>
      <c r="B396" s="105" t="s">
        <v>239</v>
      </c>
      <c r="C396" s="105" t="s">
        <v>74</v>
      </c>
      <c r="D396" s="105" t="s">
        <v>47</v>
      </c>
      <c r="E396" s="105" t="s">
        <v>342</v>
      </c>
      <c r="F396" s="105">
        <v>310</v>
      </c>
      <c r="G396" s="101">
        <f>G397</f>
        <v>6357.2</v>
      </c>
      <c r="H396" s="221">
        <v>4497</v>
      </c>
      <c r="I396" s="101">
        <f t="shared" si="89"/>
        <v>70.738689989303467</v>
      </c>
    </row>
    <row r="397" spans="1:9" ht="33.75" customHeight="1" x14ac:dyDescent="0.2">
      <c r="A397" s="104" t="s">
        <v>241</v>
      </c>
      <c r="B397" s="105" t="s">
        <v>239</v>
      </c>
      <c r="C397" s="105" t="s">
        <v>74</v>
      </c>
      <c r="D397" s="105" t="s">
        <v>47</v>
      </c>
      <c r="E397" s="105" t="s">
        <v>342</v>
      </c>
      <c r="F397" s="105">
        <v>313</v>
      </c>
      <c r="G397" s="101">
        <v>6357.2</v>
      </c>
      <c r="H397" s="102">
        <f t="shared" ref="H397:H400" si="108">H398</f>
        <v>4484.3</v>
      </c>
      <c r="I397" s="101">
        <f t="shared" si="89"/>
        <v>70.538916504121318</v>
      </c>
    </row>
    <row r="398" spans="1:9" ht="15" customHeight="1" x14ac:dyDescent="0.2">
      <c r="A398" s="104" t="s">
        <v>220</v>
      </c>
      <c r="B398" s="105" t="s">
        <v>239</v>
      </c>
      <c r="C398" s="105" t="s">
        <v>74</v>
      </c>
      <c r="D398" s="105" t="s">
        <v>47</v>
      </c>
      <c r="E398" s="105" t="s">
        <v>343</v>
      </c>
      <c r="F398" s="105" t="s">
        <v>44</v>
      </c>
      <c r="G398" s="101">
        <f>G399</f>
        <v>6357.7</v>
      </c>
      <c r="H398" s="102">
        <f t="shared" si="108"/>
        <v>4484.3</v>
      </c>
      <c r="I398" s="101">
        <f t="shared" si="89"/>
        <v>70.53336898563947</v>
      </c>
    </row>
    <row r="399" spans="1:9" ht="24.6" customHeight="1" x14ac:dyDescent="0.2">
      <c r="A399" s="104" t="s">
        <v>136</v>
      </c>
      <c r="B399" s="105" t="s">
        <v>239</v>
      </c>
      <c r="C399" s="105" t="s">
        <v>74</v>
      </c>
      <c r="D399" s="105" t="s">
        <v>47</v>
      </c>
      <c r="E399" s="105" t="s">
        <v>343</v>
      </c>
      <c r="F399" s="105">
        <v>300</v>
      </c>
      <c r="G399" s="101">
        <f>G400</f>
        <v>6357.7</v>
      </c>
      <c r="H399" s="102">
        <f t="shared" si="108"/>
        <v>4484.3</v>
      </c>
      <c r="I399" s="101">
        <f t="shared" si="89"/>
        <v>70.53336898563947</v>
      </c>
    </row>
    <row r="400" spans="1:9" ht="26.45" customHeight="1" x14ac:dyDescent="0.2">
      <c r="A400" s="104" t="s">
        <v>138</v>
      </c>
      <c r="B400" s="105" t="s">
        <v>239</v>
      </c>
      <c r="C400" s="105" t="s">
        <v>74</v>
      </c>
      <c r="D400" s="105" t="s">
        <v>47</v>
      </c>
      <c r="E400" s="105" t="s">
        <v>343</v>
      </c>
      <c r="F400" s="105">
        <v>310</v>
      </c>
      <c r="G400" s="101">
        <f>G401</f>
        <v>6357.7</v>
      </c>
      <c r="H400" s="102">
        <f t="shared" si="108"/>
        <v>4484.3</v>
      </c>
      <c r="I400" s="101">
        <f t="shared" ref="I400:I463" si="109">H400/G400%</f>
        <v>70.53336898563947</v>
      </c>
    </row>
    <row r="401" spans="1:9" ht="33.6" customHeight="1" x14ac:dyDescent="0.2">
      <c r="A401" s="104" t="s">
        <v>241</v>
      </c>
      <c r="B401" s="105" t="s">
        <v>239</v>
      </c>
      <c r="C401" s="105" t="s">
        <v>74</v>
      </c>
      <c r="D401" s="105" t="s">
        <v>47</v>
      </c>
      <c r="E401" s="105" t="s">
        <v>343</v>
      </c>
      <c r="F401" s="105">
        <v>313</v>
      </c>
      <c r="G401" s="101">
        <v>6357.7</v>
      </c>
      <c r="H401" s="229">
        <v>4484.3</v>
      </c>
      <c r="I401" s="101">
        <f t="shared" si="109"/>
        <v>70.53336898563947</v>
      </c>
    </row>
    <row r="402" spans="1:9" ht="26.45" customHeight="1" x14ac:dyDescent="0.2">
      <c r="A402" s="104" t="s">
        <v>221</v>
      </c>
      <c r="B402" s="105" t="s">
        <v>239</v>
      </c>
      <c r="C402" s="105" t="s">
        <v>74</v>
      </c>
      <c r="D402" s="105" t="s">
        <v>47</v>
      </c>
      <c r="E402" s="105" t="s">
        <v>344</v>
      </c>
      <c r="F402" s="105" t="s">
        <v>44</v>
      </c>
      <c r="G402" s="101">
        <f>G403</f>
        <v>3227.3</v>
      </c>
      <c r="H402" s="101">
        <f>H403</f>
        <v>2327</v>
      </c>
      <c r="I402" s="101">
        <f t="shared" si="109"/>
        <v>72.103616025780056</v>
      </c>
    </row>
    <row r="403" spans="1:9" ht="21" customHeight="1" x14ac:dyDescent="0.2">
      <c r="A403" s="104" t="s">
        <v>136</v>
      </c>
      <c r="B403" s="105" t="s">
        <v>239</v>
      </c>
      <c r="C403" s="105" t="s">
        <v>74</v>
      </c>
      <c r="D403" s="105" t="s">
        <v>47</v>
      </c>
      <c r="E403" s="105" t="s">
        <v>344</v>
      </c>
      <c r="F403" s="105">
        <v>300</v>
      </c>
      <c r="G403" s="101">
        <f>G404</f>
        <v>3227.3</v>
      </c>
      <c r="H403" s="101">
        <f>H404</f>
        <v>2327</v>
      </c>
      <c r="I403" s="101">
        <f t="shared" si="109"/>
        <v>72.103616025780056</v>
      </c>
    </row>
    <row r="404" spans="1:9" ht="25.5" customHeight="1" x14ac:dyDescent="0.2">
      <c r="A404" s="104" t="s">
        <v>138</v>
      </c>
      <c r="B404" s="105" t="s">
        <v>239</v>
      </c>
      <c r="C404" s="105" t="s">
        <v>74</v>
      </c>
      <c r="D404" s="105" t="s">
        <v>47</v>
      </c>
      <c r="E404" s="105" t="s">
        <v>344</v>
      </c>
      <c r="F404" s="105">
        <v>310</v>
      </c>
      <c r="G404" s="101">
        <f>G405</f>
        <v>3227.3</v>
      </c>
      <c r="H404" s="101">
        <f>H405</f>
        <v>2327</v>
      </c>
      <c r="I404" s="101">
        <f t="shared" si="109"/>
        <v>72.103616025780056</v>
      </c>
    </row>
    <row r="405" spans="1:9" ht="33.75" x14ac:dyDescent="0.2">
      <c r="A405" s="104" t="s">
        <v>241</v>
      </c>
      <c r="B405" s="105" t="s">
        <v>239</v>
      </c>
      <c r="C405" s="105" t="s">
        <v>74</v>
      </c>
      <c r="D405" s="105" t="s">
        <v>47</v>
      </c>
      <c r="E405" s="105" t="s">
        <v>344</v>
      </c>
      <c r="F405" s="105">
        <v>313</v>
      </c>
      <c r="G405" s="101">
        <v>3227.3</v>
      </c>
      <c r="H405" s="229">
        <v>2327</v>
      </c>
      <c r="I405" s="101">
        <f t="shared" si="109"/>
        <v>72.103616025780056</v>
      </c>
    </row>
    <row r="406" spans="1:9" ht="57.75" customHeight="1" x14ac:dyDescent="0.2">
      <c r="A406" s="104" t="s">
        <v>242</v>
      </c>
      <c r="B406" s="105" t="s">
        <v>239</v>
      </c>
      <c r="C406" s="105" t="s">
        <v>74</v>
      </c>
      <c r="D406" s="105" t="s">
        <v>47</v>
      </c>
      <c r="E406" s="105" t="s">
        <v>345</v>
      </c>
      <c r="F406" s="105"/>
      <c r="G406" s="101">
        <f>G407</f>
        <v>24836.7</v>
      </c>
      <c r="H406" s="101">
        <f>H407</f>
        <v>17724.599999999999</v>
      </c>
      <c r="I406" s="101">
        <f t="shared" si="109"/>
        <v>71.364553261906764</v>
      </c>
    </row>
    <row r="407" spans="1:9" ht="22.5" x14ac:dyDescent="0.2">
      <c r="A407" s="104" t="s">
        <v>136</v>
      </c>
      <c r="B407" s="105" t="s">
        <v>239</v>
      </c>
      <c r="C407" s="105" t="s">
        <v>74</v>
      </c>
      <c r="D407" s="105" t="s">
        <v>47</v>
      </c>
      <c r="E407" s="105" t="s">
        <v>345</v>
      </c>
      <c r="F407" s="105">
        <v>300</v>
      </c>
      <c r="G407" s="101">
        <f>G408</f>
        <v>24836.7</v>
      </c>
      <c r="H407" s="101">
        <f>H408</f>
        <v>17724.599999999999</v>
      </c>
      <c r="I407" s="101">
        <f t="shared" si="109"/>
        <v>71.364553261906764</v>
      </c>
    </row>
    <row r="408" spans="1:9" ht="26.45" customHeight="1" x14ac:dyDescent="0.2">
      <c r="A408" s="104" t="s">
        <v>138</v>
      </c>
      <c r="B408" s="105" t="s">
        <v>239</v>
      </c>
      <c r="C408" s="105" t="s">
        <v>74</v>
      </c>
      <c r="D408" s="105" t="s">
        <v>47</v>
      </c>
      <c r="E408" s="105" t="s">
        <v>345</v>
      </c>
      <c r="F408" s="105">
        <v>310</v>
      </c>
      <c r="G408" s="101">
        <f>G409</f>
        <v>24836.7</v>
      </c>
      <c r="H408" s="101">
        <f>H409</f>
        <v>17724.599999999999</v>
      </c>
      <c r="I408" s="101">
        <f t="shared" si="109"/>
        <v>71.364553261906764</v>
      </c>
    </row>
    <row r="409" spans="1:9" ht="31.5" customHeight="1" x14ac:dyDescent="0.2">
      <c r="A409" s="104" t="s">
        <v>241</v>
      </c>
      <c r="B409" s="105" t="s">
        <v>239</v>
      </c>
      <c r="C409" s="105" t="s">
        <v>74</v>
      </c>
      <c r="D409" s="105" t="s">
        <v>47</v>
      </c>
      <c r="E409" s="105" t="s">
        <v>345</v>
      </c>
      <c r="F409" s="105">
        <v>313</v>
      </c>
      <c r="G409" s="101">
        <v>24836.7</v>
      </c>
      <c r="H409" s="221">
        <v>17724.599999999999</v>
      </c>
      <c r="I409" s="101">
        <f t="shared" si="109"/>
        <v>71.364553261906764</v>
      </c>
    </row>
    <row r="410" spans="1:9" ht="32.25" customHeight="1" x14ac:dyDescent="0.2">
      <c r="A410" s="104" t="s">
        <v>513</v>
      </c>
      <c r="B410" s="105" t="s">
        <v>239</v>
      </c>
      <c r="C410" s="105">
        <v>10</v>
      </c>
      <c r="D410" s="105" t="s">
        <v>73</v>
      </c>
      <c r="E410" s="105" t="s">
        <v>509</v>
      </c>
      <c r="F410" s="105"/>
      <c r="G410" s="101">
        <v>1890.4</v>
      </c>
      <c r="H410" s="101">
        <f>H411</f>
        <v>1408.9</v>
      </c>
      <c r="I410" s="101">
        <f t="shared" si="109"/>
        <v>74.529200169276351</v>
      </c>
    </row>
    <row r="411" spans="1:9" ht="21.75" customHeight="1" x14ac:dyDescent="0.2">
      <c r="A411" s="104" t="s">
        <v>136</v>
      </c>
      <c r="B411" s="105" t="s">
        <v>239</v>
      </c>
      <c r="C411" s="105">
        <v>10</v>
      </c>
      <c r="D411" s="105" t="s">
        <v>73</v>
      </c>
      <c r="E411" s="105" t="s">
        <v>509</v>
      </c>
      <c r="F411" s="105"/>
      <c r="G411" s="101">
        <v>1890.4</v>
      </c>
      <c r="H411" s="101">
        <f>H412</f>
        <v>1408.9</v>
      </c>
      <c r="I411" s="101">
        <f t="shared" si="109"/>
        <v>74.529200169276351</v>
      </c>
    </row>
    <row r="412" spans="1:9" ht="24" customHeight="1" x14ac:dyDescent="0.2">
      <c r="A412" s="104" t="s">
        <v>138</v>
      </c>
      <c r="B412" s="105" t="s">
        <v>239</v>
      </c>
      <c r="C412" s="105">
        <v>10</v>
      </c>
      <c r="D412" s="105" t="s">
        <v>73</v>
      </c>
      <c r="E412" s="105" t="s">
        <v>509</v>
      </c>
      <c r="F412" s="105">
        <v>300</v>
      </c>
      <c r="G412" s="101">
        <v>1890.4</v>
      </c>
      <c r="H412" s="101">
        <f>H413</f>
        <v>1408.9</v>
      </c>
      <c r="I412" s="101">
        <f t="shared" si="109"/>
        <v>74.529200169276351</v>
      </c>
    </row>
    <row r="413" spans="1:9" ht="22.5" x14ac:dyDescent="0.2">
      <c r="A413" s="104" t="s">
        <v>217</v>
      </c>
      <c r="B413" s="105" t="s">
        <v>239</v>
      </c>
      <c r="C413" s="105">
        <v>10</v>
      </c>
      <c r="D413" s="105" t="s">
        <v>73</v>
      </c>
      <c r="E413" s="105" t="s">
        <v>509</v>
      </c>
      <c r="F413" s="105">
        <v>310</v>
      </c>
      <c r="G413" s="101">
        <v>1890.4</v>
      </c>
      <c r="H413" s="102">
        <f t="shared" ref="H413:H414" si="110">H414</f>
        <v>1408.9</v>
      </c>
      <c r="I413" s="101">
        <f t="shared" si="109"/>
        <v>74.529200169276351</v>
      </c>
    </row>
    <row r="414" spans="1:9" ht="33.75" x14ac:dyDescent="0.2">
      <c r="A414" s="104" t="s">
        <v>241</v>
      </c>
      <c r="B414" s="105" t="s">
        <v>239</v>
      </c>
      <c r="C414" s="105">
        <v>10</v>
      </c>
      <c r="D414" s="105" t="s">
        <v>73</v>
      </c>
      <c r="E414" s="105" t="s">
        <v>509</v>
      </c>
      <c r="F414" s="105">
        <v>313</v>
      </c>
      <c r="G414" s="101">
        <v>1890.4</v>
      </c>
      <c r="H414" s="221">
        <v>1408.9</v>
      </c>
      <c r="I414" s="101">
        <f t="shared" si="109"/>
        <v>74.529200169276351</v>
      </c>
    </row>
    <row r="415" spans="1:9" ht="21" x14ac:dyDescent="0.2">
      <c r="A415" s="98" t="s">
        <v>68</v>
      </c>
      <c r="B415" s="100" t="s">
        <v>239</v>
      </c>
      <c r="C415" s="100" t="s">
        <v>74</v>
      </c>
      <c r="D415" s="100" t="s">
        <v>57</v>
      </c>
      <c r="E415" s="100" t="s">
        <v>43</v>
      </c>
      <c r="F415" s="100" t="s">
        <v>44</v>
      </c>
      <c r="G415" s="99">
        <f>G426+G416</f>
        <v>3969.9</v>
      </c>
      <c r="H415" s="99">
        <f>H426+H416</f>
        <v>2908.4</v>
      </c>
      <c r="I415" s="99">
        <f t="shared" si="109"/>
        <v>73.261291216403436</v>
      </c>
    </row>
    <row r="416" spans="1:9" ht="22.5" x14ac:dyDescent="0.2">
      <c r="A416" s="104" t="s">
        <v>329</v>
      </c>
      <c r="B416" s="105" t="s">
        <v>239</v>
      </c>
      <c r="C416" s="105">
        <v>10</v>
      </c>
      <c r="D416" s="105" t="s">
        <v>57</v>
      </c>
      <c r="E416" s="105" t="s">
        <v>405</v>
      </c>
      <c r="F416" s="105" t="s">
        <v>44</v>
      </c>
      <c r="G416" s="101">
        <f>G417+G419</f>
        <v>3674.6</v>
      </c>
      <c r="H416" s="101">
        <f>H417+H419</f>
        <v>2698.8</v>
      </c>
      <c r="I416" s="221">
        <f t="shared" si="109"/>
        <v>73.444728677951346</v>
      </c>
    </row>
    <row r="417" spans="1:9" ht="67.5" x14ac:dyDescent="0.2">
      <c r="A417" s="104" t="s">
        <v>99</v>
      </c>
      <c r="B417" s="105" t="s">
        <v>239</v>
      </c>
      <c r="C417" s="105">
        <v>10</v>
      </c>
      <c r="D417" s="105" t="s">
        <v>57</v>
      </c>
      <c r="E417" s="105" t="s">
        <v>406</v>
      </c>
      <c r="F417" s="105" t="s">
        <v>139</v>
      </c>
      <c r="G417" s="101">
        <f>G418</f>
        <v>3477.5</v>
      </c>
      <c r="H417" s="101">
        <f>H418</f>
        <v>2588.4</v>
      </c>
      <c r="I417" s="101">
        <f t="shared" si="109"/>
        <v>74.43278217109993</v>
      </c>
    </row>
    <row r="418" spans="1:9" ht="22.5" x14ac:dyDescent="0.2">
      <c r="A418" s="104" t="s">
        <v>140</v>
      </c>
      <c r="B418" s="105" t="s">
        <v>239</v>
      </c>
      <c r="C418" s="105">
        <v>10</v>
      </c>
      <c r="D418" s="105" t="s">
        <v>57</v>
      </c>
      <c r="E418" s="105" t="s">
        <v>406</v>
      </c>
      <c r="F418" s="105" t="s">
        <v>141</v>
      </c>
      <c r="G418" s="101">
        <v>3477.5</v>
      </c>
      <c r="H418" s="229">
        <v>2588.4</v>
      </c>
      <c r="I418" s="101">
        <f t="shared" si="109"/>
        <v>74.43278217109993</v>
      </c>
    </row>
    <row r="419" spans="1:9" ht="24" customHeight="1" x14ac:dyDescent="0.2">
      <c r="A419" s="104" t="s">
        <v>328</v>
      </c>
      <c r="B419" s="105" t="s">
        <v>239</v>
      </c>
      <c r="C419" s="105">
        <v>10</v>
      </c>
      <c r="D419" s="105" t="s">
        <v>57</v>
      </c>
      <c r="E419" s="105" t="s">
        <v>407</v>
      </c>
      <c r="F419" s="105"/>
      <c r="G419" s="101">
        <f>G420+G424</f>
        <v>197.1</v>
      </c>
      <c r="H419" s="101">
        <f>H420+H424</f>
        <v>110.4</v>
      </c>
      <c r="I419" s="101">
        <f t="shared" si="109"/>
        <v>56.012176560121773</v>
      </c>
    </row>
    <row r="420" spans="1:9" ht="22.5" x14ac:dyDescent="0.2">
      <c r="A420" s="104" t="s">
        <v>133</v>
      </c>
      <c r="B420" s="105" t="s">
        <v>239</v>
      </c>
      <c r="C420" s="105">
        <v>10</v>
      </c>
      <c r="D420" s="105" t="s">
        <v>57</v>
      </c>
      <c r="E420" s="105" t="s">
        <v>407</v>
      </c>
      <c r="F420" s="105" t="s">
        <v>134</v>
      </c>
      <c r="G420" s="101">
        <f>G421</f>
        <v>191.1</v>
      </c>
      <c r="H420" s="101">
        <f>H421</f>
        <v>109.2</v>
      </c>
      <c r="I420" s="101">
        <f t="shared" si="109"/>
        <v>57.142857142857146</v>
      </c>
    </row>
    <row r="421" spans="1:9" ht="22.5" x14ac:dyDescent="0.2">
      <c r="A421" s="104" t="s">
        <v>185</v>
      </c>
      <c r="B421" s="105" t="s">
        <v>239</v>
      </c>
      <c r="C421" s="105">
        <v>10</v>
      </c>
      <c r="D421" s="105" t="s">
        <v>57</v>
      </c>
      <c r="E421" s="105" t="s">
        <v>407</v>
      </c>
      <c r="F421" s="105" t="s">
        <v>135</v>
      </c>
      <c r="G421" s="101">
        <f>G422+G423</f>
        <v>191.1</v>
      </c>
      <c r="H421" s="101">
        <f>H422+H423</f>
        <v>109.2</v>
      </c>
      <c r="I421" s="101">
        <f t="shared" si="109"/>
        <v>57.142857142857146</v>
      </c>
    </row>
    <row r="422" spans="1:9" ht="22.5" x14ac:dyDescent="0.2">
      <c r="A422" s="104" t="s">
        <v>186</v>
      </c>
      <c r="B422" s="105" t="s">
        <v>239</v>
      </c>
      <c r="C422" s="105">
        <v>10</v>
      </c>
      <c r="D422" s="105" t="s">
        <v>57</v>
      </c>
      <c r="E422" s="105" t="s">
        <v>407</v>
      </c>
      <c r="F422" s="105">
        <v>242</v>
      </c>
      <c r="G422" s="101">
        <v>131.5</v>
      </c>
      <c r="H422" s="229">
        <v>62</v>
      </c>
      <c r="I422" s="101">
        <f t="shared" si="109"/>
        <v>47.148288973384034</v>
      </c>
    </row>
    <row r="423" spans="1:9" ht="22.5" x14ac:dyDescent="0.2">
      <c r="A423" s="104" t="s">
        <v>187</v>
      </c>
      <c r="B423" s="105" t="s">
        <v>239</v>
      </c>
      <c r="C423" s="105">
        <v>10</v>
      </c>
      <c r="D423" s="105" t="s">
        <v>57</v>
      </c>
      <c r="E423" s="105" t="s">
        <v>407</v>
      </c>
      <c r="F423" s="105" t="s">
        <v>27</v>
      </c>
      <c r="G423" s="101">
        <v>59.6</v>
      </c>
      <c r="H423" s="229">
        <v>47.2</v>
      </c>
      <c r="I423" s="101">
        <f t="shared" si="109"/>
        <v>79.194630872483231</v>
      </c>
    </row>
    <row r="424" spans="1:9" ht="18.75" customHeight="1" x14ac:dyDescent="0.2">
      <c r="A424" s="104" t="s">
        <v>142</v>
      </c>
      <c r="B424" s="105" t="s">
        <v>239</v>
      </c>
      <c r="C424" s="105">
        <v>10</v>
      </c>
      <c r="D424" s="105" t="s">
        <v>57</v>
      </c>
      <c r="E424" s="105" t="s">
        <v>407</v>
      </c>
      <c r="F424" s="105" t="s">
        <v>143</v>
      </c>
      <c r="G424" s="101">
        <f>G425</f>
        <v>6</v>
      </c>
      <c r="H424" s="101">
        <f>H425</f>
        <v>1.2</v>
      </c>
      <c r="I424" s="101">
        <f t="shared" si="109"/>
        <v>20</v>
      </c>
    </row>
    <row r="425" spans="1:9" ht="33.75" x14ac:dyDescent="0.2">
      <c r="A425" s="104" t="s">
        <v>188</v>
      </c>
      <c r="B425" s="105" t="s">
        <v>239</v>
      </c>
      <c r="C425" s="105">
        <v>10</v>
      </c>
      <c r="D425" s="105" t="s">
        <v>57</v>
      </c>
      <c r="E425" s="105" t="s">
        <v>407</v>
      </c>
      <c r="F425" s="105" t="s">
        <v>144</v>
      </c>
      <c r="G425" s="101">
        <v>6</v>
      </c>
      <c r="H425" s="229">
        <v>1.2</v>
      </c>
      <c r="I425" s="101">
        <f t="shared" si="109"/>
        <v>20</v>
      </c>
    </row>
    <row r="426" spans="1:9" ht="22.5" x14ac:dyDescent="0.2">
      <c r="A426" s="104" t="s">
        <v>109</v>
      </c>
      <c r="B426" s="105" t="s">
        <v>239</v>
      </c>
      <c r="C426" s="105" t="s">
        <v>74</v>
      </c>
      <c r="D426" s="105" t="s">
        <v>57</v>
      </c>
      <c r="E426" s="105" t="s">
        <v>346</v>
      </c>
      <c r="F426" s="105" t="s">
        <v>44</v>
      </c>
      <c r="G426" s="101">
        <f t="shared" ref="G426:H427" si="111">G427</f>
        <v>295.3</v>
      </c>
      <c r="H426" s="101">
        <f t="shared" si="111"/>
        <v>209.6</v>
      </c>
      <c r="I426" s="101">
        <f t="shared" si="109"/>
        <v>70.978665763630204</v>
      </c>
    </row>
    <row r="427" spans="1:9" ht="22.5" x14ac:dyDescent="0.2">
      <c r="A427" s="104" t="s">
        <v>133</v>
      </c>
      <c r="B427" s="105" t="s">
        <v>239</v>
      </c>
      <c r="C427" s="105" t="s">
        <v>74</v>
      </c>
      <c r="D427" s="105" t="s">
        <v>57</v>
      </c>
      <c r="E427" s="105" t="s">
        <v>346</v>
      </c>
      <c r="F427" s="105" t="s">
        <v>134</v>
      </c>
      <c r="G427" s="101">
        <f t="shared" si="111"/>
        <v>295.3</v>
      </c>
      <c r="H427" s="101">
        <f t="shared" si="111"/>
        <v>209.6</v>
      </c>
      <c r="I427" s="101">
        <f t="shared" si="109"/>
        <v>70.978665763630204</v>
      </c>
    </row>
    <row r="428" spans="1:9" ht="22.5" x14ac:dyDescent="0.2">
      <c r="A428" s="104" t="s">
        <v>185</v>
      </c>
      <c r="B428" s="105" t="s">
        <v>239</v>
      </c>
      <c r="C428" s="105" t="s">
        <v>74</v>
      </c>
      <c r="D428" s="105" t="s">
        <v>57</v>
      </c>
      <c r="E428" s="105" t="s">
        <v>346</v>
      </c>
      <c r="F428" s="105" t="s">
        <v>135</v>
      </c>
      <c r="G428" s="101">
        <v>295.3</v>
      </c>
      <c r="H428" s="221">
        <v>209.6</v>
      </c>
      <c r="I428" s="101">
        <f t="shared" si="109"/>
        <v>70.978665763630204</v>
      </c>
    </row>
    <row r="429" spans="1:9" ht="28.5" x14ac:dyDescent="0.2">
      <c r="A429" s="275" t="s">
        <v>240</v>
      </c>
      <c r="B429" s="286"/>
      <c r="C429" s="286"/>
      <c r="D429" s="286"/>
      <c r="E429" s="286"/>
      <c r="F429" s="286"/>
      <c r="G429" s="269">
        <f>G430+G445</f>
        <v>47092.800000000003</v>
      </c>
      <c r="H429" s="269">
        <f>H430+H445</f>
        <v>33783.75</v>
      </c>
      <c r="I429" s="269">
        <f>H429/G429%</f>
        <v>71.73867342778513</v>
      </c>
    </row>
    <row r="430" spans="1:9" x14ac:dyDescent="0.2">
      <c r="A430" s="98" t="s">
        <v>215</v>
      </c>
      <c r="B430" s="100">
        <v>946</v>
      </c>
      <c r="C430" s="100" t="s">
        <v>78</v>
      </c>
      <c r="D430" s="100" t="s">
        <v>42</v>
      </c>
      <c r="E430" s="100" t="s">
        <v>43</v>
      </c>
      <c r="F430" s="100" t="s">
        <v>44</v>
      </c>
      <c r="G430" s="99">
        <f>G431+G450</f>
        <v>37066.100000000006</v>
      </c>
      <c r="H430" s="99">
        <f>H431+H450</f>
        <v>26762.339999999997</v>
      </c>
      <c r="I430" s="99">
        <f t="shared" si="109"/>
        <v>72.201661356333659</v>
      </c>
    </row>
    <row r="431" spans="1:9" ht="12" customHeight="1" x14ac:dyDescent="0.2">
      <c r="A431" s="98" t="s">
        <v>111</v>
      </c>
      <c r="B431" s="100">
        <v>946</v>
      </c>
      <c r="C431" s="100" t="s">
        <v>78</v>
      </c>
      <c r="D431" s="100" t="s">
        <v>45</v>
      </c>
      <c r="E431" s="100" t="s">
        <v>43</v>
      </c>
      <c r="F431" s="100" t="s">
        <v>44</v>
      </c>
      <c r="G431" s="99">
        <f t="shared" ref="G431:H431" si="112">G437+G441+G432</f>
        <v>24173.500000000004</v>
      </c>
      <c r="H431" s="99">
        <f t="shared" ref="H431" si="113">H437+H441+H432</f>
        <v>17692.739999999998</v>
      </c>
      <c r="I431" s="228">
        <f t="shared" si="109"/>
        <v>73.190642645872529</v>
      </c>
    </row>
    <row r="432" spans="1:9" ht="17.25" customHeight="1" x14ac:dyDescent="0.2">
      <c r="A432" s="104" t="s">
        <v>521</v>
      </c>
      <c r="B432" s="105">
        <v>946</v>
      </c>
      <c r="C432" s="105" t="s">
        <v>78</v>
      </c>
      <c r="D432" s="105" t="s">
        <v>45</v>
      </c>
      <c r="E432" s="105" t="s">
        <v>522</v>
      </c>
      <c r="F432" s="100"/>
      <c r="G432" s="101">
        <v>228.7</v>
      </c>
      <c r="H432" s="101">
        <f t="shared" ref="H432:H434" si="114">H433</f>
        <v>228.71</v>
      </c>
      <c r="I432" s="101">
        <f t="shared" si="109"/>
        <v>100.004372540446</v>
      </c>
    </row>
    <row r="433" spans="1:9" ht="45" x14ac:dyDescent="0.2">
      <c r="A433" s="104" t="s">
        <v>211</v>
      </c>
      <c r="B433" s="105">
        <v>946</v>
      </c>
      <c r="C433" s="105" t="s">
        <v>78</v>
      </c>
      <c r="D433" s="105" t="s">
        <v>45</v>
      </c>
      <c r="E433" s="105" t="s">
        <v>522</v>
      </c>
      <c r="F433" s="100"/>
      <c r="G433" s="101">
        <v>228.7</v>
      </c>
      <c r="H433" s="102">
        <f t="shared" si="114"/>
        <v>228.71</v>
      </c>
      <c r="I433" s="101">
        <f t="shared" si="109"/>
        <v>100.004372540446</v>
      </c>
    </row>
    <row r="434" spans="1:9" x14ac:dyDescent="0.2">
      <c r="A434" s="104" t="s">
        <v>131</v>
      </c>
      <c r="B434" s="105">
        <v>946</v>
      </c>
      <c r="C434" s="105" t="s">
        <v>78</v>
      </c>
      <c r="D434" s="105" t="s">
        <v>45</v>
      </c>
      <c r="E434" s="105" t="s">
        <v>522</v>
      </c>
      <c r="F434" s="100"/>
      <c r="G434" s="101">
        <v>228.7</v>
      </c>
      <c r="H434" s="102">
        <f t="shared" si="114"/>
        <v>228.71</v>
      </c>
      <c r="I434" s="101">
        <f t="shared" si="109"/>
        <v>100.004372540446</v>
      </c>
    </row>
    <row r="435" spans="1:9" ht="56.25" x14ac:dyDescent="0.2">
      <c r="A435" s="104" t="s">
        <v>123</v>
      </c>
      <c r="B435" s="105">
        <v>946</v>
      </c>
      <c r="C435" s="105" t="s">
        <v>78</v>
      </c>
      <c r="D435" s="105" t="s">
        <v>45</v>
      </c>
      <c r="E435" s="105" t="s">
        <v>522</v>
      </c>
      <c r="F435" s="100"/>
      <c r="G435" s="101">
        <v>228.7</v>
      </c>
      <c r="H435" s="102">
        <v>228.71</v>
      </c>
      <c r="I435" s="101">
        <f t="shared" si="109"/>
        <v>100.004372540446</v>
      </c>
    </row>
    <row r="436" spans="1:9" ht="23.25" customHeight="1" x14ac:dyDescent="0.2">
      <c r="A436" s="160" t="s">
        <v>355</v>
      </c>
      <c r="B436" s="278">
        <v>946</v>
      </c>
      <c r="C436" s="161" t="s">
        <v>78</v>
      </c>
      <c r="D436" s="161" t="s">
        <v>45</v>
      </c>
      <c r="E436" s="161" t="s">
        <v>416</v>
      </c>
      <c r="F436" s="161" t="s">
        <v>44</v>
      </c>
      <c r="G436" s="162">
        <f>G437+G441+G446</f>
        <v>33971.5</v>
      </c>
      <c r="H436" s="162">
        <f>H437+H441+H446</f>
        <v>24485.439999999999</v>
      </c>
      <c r="I436" s="162">
        <f>H436/G436%</f>
        <v>72.076416996600088</v>
      </c>
    </row>
    <row r="437" spans="1:9" ht="33.75" x14ac:dyDescent="0.2">
      <c r="A437" s="154" t="s">
        <v>248</v>
      </c>
      <c r="B437" s="105">
        <v>946</v>
      </c>
      <c r="C437" s="156" t="s">
        <v>78</v>
      </c>
      <c r="D437" s="156" t="s">
        <v>45</v>
      </c>
      <c r="E437" s="156" t="s">
        <v>370</v>
      </c>
      <c r="F437" s="156"/>
      <c r="G437" s="157">
        <f>G438</f>
        <v>16981.7</v>
      </c>
      <c r="H437" s="157">
        <f>H438</f>
        <v>12145.43</v>
      </c>
      <c r="I437" s="157">
        <f t="shared" si="109"/>
        <v>71.520695807840198</v>
      </c>
    </row>
    <row r="438" spans="1:9" ht="45" x14ac:dyDescent="0.2">
      <c r="A438" s="104" t="s">
        <v>211</v>
      </c>
      <c r="B438" s="105">
        <v>946</v>
      </c>
      <c r="C438" s="105" t="s">
        <v>78</v>
      </c>
      <c r="D438" s="105" t="s">
        <v>45</v>
      </c>
      <c r="E438" s="159" t="s">
        <v>370</v>
      </c>
      <c r="F438" s="105" t="s">
        <v>130</v>
      </c>
      <c r="G438" s="101">
        <f>G439</f>
        <v>16981.7</v>
      </c>
      <c r="H438" s="102">
        <f t="shared" ref="H436:H438" si="115">H439</f>
        <v>12145.43</v>
      </c>
      <c r="I438" s="101">
        <f t="shared" si="109"/>
        <v>71.520695807840198</v>
      </c>
    </row>
    <row r="439" spans="1:9" ht="15" customHeight="1" x14ac:dyDescent="0.2">
      <c r="A439" s="104" t="s">
        <v>131</v>
      </c>
      <c r="B439" s="105">
        <v>946</v>
      </c>
      <c r="C439" s="105" t="s">
        <v>78</v>
      </c>
      <c r="D439" s="105" t="s">
        <v>45</v>
      </c>
      <c r="E439" s="159" t="s">
        <v>370</v>
      </c>
      <c r="F439" s="105" t="s">
        <v>132</v>
      </c>
      <c r="G439" s="101">
        <f>G440</f>
        <v>16981.7</v>
      </c>
      <c r="H439" s="102">
        <f>H440</f>
        <v>12145.43</v>
      </c>
      <c r="I439" s="101">
        <f t="shared" si="109"/>
        <v>71.520695807840198</v>
      </c>
    </row>
    <row r="440" spans="1:9" ht="44.25" customHeight="1" x14ac:dyDescent="0.2">
      <c r="A440" s="104" t="s">
        <v>123</v>
      </c>
      <c r="B440" s="105">
        <v>946</v>
      </c>
      <c r="C440" s="105" t="s">
        <v>78</v>
      </c>
      <c r="D440" s="105" t="s">
        <v>45</v>
      </c>
      <c r="E440" s="159" t="s">
        <v>370</v>
      </c>
      <c r="F440" s="105" t="s">
        <v>98</v>
      </c>
      <c r="G440" s="101">
        <v>16981.7</v>
      </c>
      <c r="H440" s="229">
        <v>12145.43</v>
      </c>
      <c r="I440" s="101">
        <f t="shared" si="109"/>
        <v>71.520695807840198</v>
      </c>
    </row>
    <row r="441" spans="1:9" ht="24" customHeight="1" x14ac:dyDescent="0.2">
      <c r="A441" s="154" t="s">
        <v>249</v>
      </c>
      <c r="B441" s="105">
        <v>946</v>
      </c>
      <c r="C441" s="156" t="s">
        <v>78</v>
      </c>
      <c r="D441" s="156" t="s">
        <v>45</v>
      </c>
      <c r="E441" s="156" t="s">
        <v>371</v>
      </c>
      <c r="F441" s="156" t="s">
        <v>44</v>
      </c>
      <c r="G441" s="157">
        <f>G442</f>
        <v>6963.1</v>
      </c>
      <c r="H441" s="157">
        <f>H442</f>
        <v>5318.6</v>
      </c>
      <c r="I441" s="157">
        <f t="shared" si="109"/>
        <v>76.382645660697108</v>
      </c>
    </row>
    <row r="442" spans="1:9" ht="32.25" customHeight="1" x14ac:dyDescent="0.2">
      <c r="A442" s="104" t="s">
        <v>211</v>
      </c>
      <c r="B442" s="105">
        <v>946</v>
      </c>
      <c r="C442" s="105" t="s">
        <v>78</v>
      </c>
      <c r="D442" s="105" t="s">
        <v>45</v>
      </c>
      <c r="E442" s="159" t="s">
        <v>371</v>
      </c>
      <c r="F442" s="105" t="s">
        <v>130</v>
      </c>
      <c r="G442" s="101">
        <f>G443</f>
        <v>6963.1</v>
      </c>
      <c r="H442" s="102">
        <f t="shared" ref="H440:H442" si="116">H443</f>
        <v>5318.6</v>
      </c>
      <c r="I442" s="101">
        <f t="shared" si="109"/>
        <v>76.382645660697108</v>
      </c>
    </row>
    <row r="443" spans="1:9" ht="18" customHeight="1" x14ac:dyDescent="0.2">
      <c r="A443" s="104" t="s">
        <v>131</v>
      </c>
      <c r="B443" s="105">
        <v>946</v>
      </c>
      <c r="C443" s="105" t="s">
        <v>78</v>
      </c>
      <c r="D443" s="105" t="s">
        <v>45</v>
      </c>
      <c r="E443" s="159" t="s">
        <v>371</v>
      </c>
      <c r="F443" s="105" t="s">
        <v>132</v>
      </c>
      <c r="G443" s="101">
        <f>G444</f>
        <v>6963.1</v>
      </c>
      <c r="H443" s="102">
        <f>H444</f>
        <v>5318.6</v>
      </c>
      <c r="I443" s="101">
        <f t="shared" si="109"/>
        <v>76.382645660697108</v>
      </c>
    </row>
    <row r="444" spans="1:9" ht="46.5" customHeight="1" x14ac:dyDescent="0.2">
      <c r="A444" s="104" t="s">
        <v>123</v>
      </c>
      <c r="B444" s="105">
        <v>946</v>
      </c>
      <c r="C444" s="105" t="s">
        <v>78</v>
      </c>
      <c r="D444" s="105" t="s">
        <v>45</v>
      </c>
      <c r="E444" s="159" t="s">
        <v>371</v>
      </c>
      <c r="F444" s="105" t="s">
        <v>98</v>
      </c>
      <c r="G444" s="101">
        <v>6963.1</v>
      </c>
      <c r="H444" s="229">
        <v>5318.6</v>
      </c>
      <c r="I444" s="101">
        <f t="shared" si="109"/>
        <v>76.382645660697108</v>
      </c>
    </row>
    <row r="445" spans="1:9" s="143" customFormat="1" ht="15" customHeight="1" x14ac:dyDescent="0.2">
      <c r="A445" s="98" t="s">
        <v>209</v>
      </c>
      <c r="B445" s="105">
        <v>946</v>
      </c>
      <c r="C445" s="156" t="s">
        <v>60</v>
      </c>
      <c r="D445" s="100"/>
      <c r="E445" s="100"/>
      <c r="F445" s="100"/>
      <c r="G445" s="99">
        <f>G446</f>
        <v>10026.700000000001</v>
      </c>
      <c r="H445" s="99">
        <f>H446</f>
        <v>7021.41</v>
      </c>
      <c r="I445" s="99">
        <f t="shared" si="109"/>
        <v>70.027127569389719</v>
      </c>
    </row>
    <row r="446" spans="1:9" ht="24" customHeight="1" x14ac:dyDescent="0.2">
      <c r="A446" s="154" t="s">
        <v>354</v>
      </c>
      <c r="B446" s="105">
        <v>946</v>
      </c>
      <c r="C446" s="156" t="s">
        <v>60</v>
      </c>
      <c r="D446" s="158" t="s">
        <v>47</v>
      </c>
      <c r="E446" s="156" t="s">
        <v>467</v>
      </c>
      <c r="F446" s="156" t="s">
        <v>44</v>
      </c>
      <c r="G446" s="157">
        <f>G447</f>
        <v>10026.700000000001</v>
      </c>
      <c r="H446" s="157">
        <f>H447</f>
        <v>7021.41</v>
      </c>
      <c r="I446" s="157">
        <f t="shared" si="109"/>
        <v>70.027127569389719</v>
      </c>
    </row>
    <row r="447" spans="1:9" ht="31.5" customHeight="1" x14ac:dyDescent="0.2">
      <c r="A447" s="104" t="s">
        <v>211</v>
      </c>
      <c r="B447" s="105">
        <v>946</v>
      </c>
      <c r="C447" s="105" t="s">
        <v>60</v>
      </c>
      <c r="D447" s="150" t="s">
        <v>47</v>
      </c>
      <c r="E447" s="159" t="s">
        <v>467</v>
      </c>
      <c r="F447" s="105" t="s">
        <v>130</v>
      </c>
      <c r="G447" s="101">
        <f>G448</f>
        <v>10026.700000000001</v>
      </c>
      <c r="H447" s="102">
        <f t="shared" ref="H444:H447" si="117">H448</f>
        <v>7021.41</v>
      </c>
      <c r="I447" s="101">
        <f t="shared" si="109"/>
        <v>70.027127569389719</v>
      </c>
    </row>
    <row r="448" spans="1:9" ht="18.75" customHeight="1" x14ac:dyDescent="0.2">
      <c r="A448" s="104" t="s">
        <v>131</v>
      </c>
      <c r="B448" s="105">
        <v>946</v>
      </c>
      <c r="C448" s="105" t="s">
        <v>60</v>
      </c>
      <c r="D448" s="150" t="s">
        <v>47</v>
      </c>
      <c r="E448" s="159" t="s">
        <v>467</v>
      </c>
      <c r="F448" s="105" t="s">
        <v>132</v>
      </c>
      <c r="G448" s="101">
        <f>G449</f>
        <v>10026.700000000001</v>
      </c>
      <c r="H448" s="102">
        <f>H449</f>
        <v>7021.41</v>
      </c>
      <c r="I448" s="101">
        <f t="shared" si="109"/>
        <v>70.027127569389719</v>
      </c>
    </row>
    <row r="449" spans="1:9" ht="42.75" customHeight="1" x14ac:dyDescent="0.2">
      <c r="A449" s="104" t="s">
        <v>123</v>
      </c>
      <c r="B449" s="105">
        <v>946</v>
      </c>
      <c r="C449" s="105" t="s">
        <v>60</v>
      </c>
      <c r="D449" s="150" t="s">
        <v>47</v>
      </c>
      <c r="E449" s="159" t="s">
        <v>467</v>
      </c>
      <c r="F449" s="105" t="s">
        <v>98</v>
      </c>
      <c r="G449" s="101">
        <v>10026.700000000001</v>
      </c>
      <c r="H449" s="229">
        <v>7021.41</v>
      </c>
      <c r="I449" s="101">
        <f t="shared" si="109"/>
        <v>70.027127569389719</v>
      </c>
    </row>
    <row r="450" spans="1:9" ht="21" customHeight="1" x14ac:dyDescent="0.2">
      <c r="A450" s="98" t="s">
        <v>100</v>
      </c>
      <c r="B450" s="100">
        <v>946</v>
      </c>
      <c r="C450" s="100" t="s">
        <v>78</v>
      </c>
      <c r="D450" s="100" t="s">
        <v>73</v>
      </c>
      <c r="E450" s="100" t="s">
        <v>43</v>
      </c>
      <c r="F450" s="100" t="s">
        <v>44</v>
      </c>
      <c r="G450" s="99">
        <f t="shared" ref="G450:H450" si="118">G451+G455+G464</f>
        <v>12892.599999999999</v>
      </c>
      <c r="H450" s="99">
        <f t="shared" si="118"/>
        <v>9069.6</v>
      </c>
      <c r="I450" s="99">
        <f t="shared" si="109"/>
        <v>70.347331027100822</v>
      </c>
    </row>
    <row r="451" spans="1:9" ht="27" customHeight="1" x14ac:dyDescent="0.2">
      <c r="A451" s="104" t="s">
        <v>329</v>
      </c>
      <c r="B451" s="105">
        <v>946</v>
      </c>
      <c r="C451" s="105" t="s">
        <v>78</v>
      </c>
      <c r="D451" s="105" t="s">
        <v>73</v>
      </c>
      <c r="E451" s="105" t="s">
        <v>403</v>
      </c>
      <c r="F451" s="105" t="s">
        <v>44</v>
      </c>
      <c r="G451" s="101">
        <f t="shared" ref="G451:G452" si="119">G452</f>
        <v>525.79999999999995</v>
      </c>
      <c r="H451" s="102">
        <f t="shared" ref="H450:H451" si="120">H452</f>
        <v>501.6</v>
      </c>
      <c r="I451" s="101">
        <f t="shared" si="109"/>
        <v>95.397489539748975</v>
      </c>
    </row>
    <row r="452" spans="1:9" ht="57" customHeight="1" x14ac:dyDescent="0.2">
      <c r="A452" s="104" t="s">
        <v>99</v>
      </c>
      <c r="B452" s="105">
        <v>946</v>
      </c>
      <c r="C452" s="105" t="s">
        <v>78</v>
      </c>
      <c r="D452" s="105" t="s">
        <v>73</v>
      </c>
      <c r="E452" s="105" t="s">
        <v>403</v>
      </c>
      <c r="F452" s="105" t="s">
        <v>139</v>
      </c>
      <c r="G452" s="101">
        <f t="shared" si="119"/>
        <v>525.79999999999995</v>
      </c>
      <c r="H452" s="102">
        <f>H453</f>
        <v>501.6</v>
      </c>
      <c r="I452" s="101">
        <f t="shared" si="109"/>
        <v>95.397489539748975</v>
      </c>
    </row>
    <row r="453" spans="1:9" ht="22.5" x14ac:dyDescent="0.2">
      <c r="A453" s="104" t="s">
        <v>140</v>
      </c>
      <c r="B453" s="105">
        <v>946</v>
      </c>
      <c r="C453" s="105" t="s">
        <v>78</v>
      </c>
      <c r="D453" s="105" t="s">
        <v>73</v>
      </c>
      <c r="E453" s="105" t="s">
        <v>403</v>
      </c>
      <c r="F453" s="105" t="s">
        <v>141</v>
      </c>
      <c r="G453" s="101">
        <v>525.79999999999995</v>
      </c>
      <c r="H453" s="229">
        <v>501.6</v>
      </c>
      <c r="I453" s="101">
        <f t="shared" si="109"/>
        <v>95.397489539748975</v>
      </c>
    </row>
    <row r="454" spans="1:9" ht="52.5" customHeight="1" x14ac:dyDescent="0.2">
      <c r="A454" s="104" t="s">
        <v>129</v>
      </c>
      <c r="B454" s="105">
        <v>946</v>
      </c>
      <c r="C454" s="105" t="s">
        <v>78</v>
      </c>
      <c r="D454" s="105" t="s">
        <v>73</v>
      </c>
      <c r="E454" s="105" t="s">
        <v>404</v>
      </c>
      <c r="F454" s="105"/>
      <c r="G454" s="101">
        <f>G455</f>
        <v>12166.8</v>
      </c>
      <c r="H454" s="101">
        <f>H455</f>
        <v>8404.2000000000007</v>
      </c>
      <c r="I454" s="101">
        <f t="shared" si="109"/>
        <v>69.074859453595039</v>
      </c>
    </row>
    <row r="455" spans="1:9" ht="25.5" customHeight="1" x14ac:dyDescent="0.2">
      <c r="A455" s="104" t="s">
        <v>128</v>
      </c>
      <c r="B455" s="105">
        <v>946</v>
      </c>
      <c r="C455" s="105" t="s">
        <v>78</v>
      </c>
      <c r="D455" s="105" t="s">
        <v>73</v>
      </c>
      <c r="E455" s="105" t="s">
        <v>404</v>
      </c>
      <c r="F455" s="105"/>
      <c r="G455" s="101">
        <f>G456+G458+G462</f>
        <v>12166.8</v>
      </c>
      <c r="H455" s="101">
        <f>H456+H458+H462</f>
        <v>8404.2000000000007</v>
      </c>
      <c r="I455" s="101">
        <f t="shared" si="109"/>
        <v>69.074859453595039</v>
      </c>
    </row>
    <row r="456" spans="1:9" ht="40.5" customHeight="1" x14ac:dyDescent="0.2">
      <c r="A456" s="104" t="s">
        <v>99</v>
      </c>
      <c r="B456" s="105">
        <v>946</v>
      </c>
      <c r="C456" s="105" t="s">
        <v>78</v>
      </c>
      <c r="D456" s="105" t="s">
        <v>73</v>
      </c>
      <c r="E456" s="105" t="s">
        <v>404</v>
      </c>
      <c r="F456" s="105">
        <v>100</v>
      </c>
      <c r="G456" s="101">
        <f>G457</f>
        <v>12043.5</v>
      </c>
      <c r="H456" s="101">
        <f>H457</f>
        <v>8355.4</v>
      </c>
      <c r="I456" s="101">
        <f t="shared" si="109"/>
        <v>69.376842280068075</v>
      </c>
    </row>
    <row r="457" spans="1:9" ht="25.15" customHeight="1" x14ac:dyDescent="0.2">
      <c r="A457" s="104" t="s">
        <v>316</v>
      </c>
      <c r="B457" s="105">
        <v>946</v>
      </c>
      <c r="C457" s="105" t="s">
        <v>78</v>
      </c>
      <c r="D457" s="105" t="s">
        <v>73</v>
      </c>
      <c r="E457" s="105" t="s">
        <v>404</v>
      </c>
      <c r="F457" s="105">
        <v>110</v>
      </c>
      <c r="G457" s="101">
        <v>12043.5</v>
      </c>
      <c r="H457" s="229">
        <v>8355.4</v>
      </c>
      <c r="I457" s="101">
        <f t="shared" si="109"/>
        <v>69.376842280068075</v>
      </c>
    </row>
    <row r="458" spans="1:9" ht="23.45" customHeight="1" x14ac:dyDescent="0.2">
      <c r="A458" s="104" t="s">
        <v>133</v>
      </c>
      <c r="B458" s="105">
        <v>946</v>
      </c>
      <c r="C458" s="105" t="s">
        <v>78</v>
      </c>
      <c r="D458" s="105" t="s">
        <v>73</v>
      </c>
      <c r="E458" s="105" t="s">
        <v>404</v>
      </c>
      <c r="F458" s="105">
        <v>200</v>
      </c>
      <c r="G458" s="101">
        <f>G459</f>
        <v>119</v>
      </c>
      <c r="H458" s="101">
        <f>H459</f>
        <v>44.6</v>
      </c>
      <c r="I458" s="101">
        <f t="shared" si="109"/>
        <v>37.478991596638657</v>
      </c>
    </row>
    <row r="459" spans="1:9" ht="25.15" customHeight="1" x14ac:dyDescent="0.2">
      <c r="A459" s="104" t="s">
        <v>185</v>
      </c>
      <c r="B459" s="105">
        <v>946</v>
      </c>
      <c r="C459" s="105" t="s">
        <v>78</v>
      </c>
      <c r="D459" s="105" t="s">
        <v>73</v>
      </c>
      <c r="E459" s="105" t="s">
        <v>404</v>
      </c>
      <c r="F459" s="105">
        <v>240</v>
      </c>
      <c r="G459" s="101">
        <f>G460+G461</f>
        <v>119</v>
      </c>
      <c r="H459" s="101">
        <f>H460+H461</f>
        <v>44.6</v>
      </c>
      <c r="I459" s="101">
        <f t="shared" si="109"/>
        <v>37.478991596638657</v>
      </c>
    </row>
    <row r="460" spans="1:9" ht="22.5" x14ac:dyDescent="0.2">
      <c r="A460" s="104" t="s">
        <v>186</v>
      </c>
      <c r="B460" s="105">
        <v>946</v>
      </c>
      <c r="C460" s="105" t="s">
        <v>78</v>
      </c>
      <c r="D460" s="105" t="s">
        <v>73</v>
      </c>
      <c r="E460" s="105" t="s">
        <v>404</v>
      </c>
      <c r="F460" s="105">
        <v>242</v>
      </c>
      <c r="G460" s="101">
        <v>70</v>
      </c>
      <c r="H460" s="229">
        <v>30.6</v>
      </c>
      <c r="I460" s="101">
        <f t="shared" si="109"/>
        <v>43.714285714285722</v>
      </c>
    </row>
    <row r="461" spans="1:9" ht="22.5" customHeight="1" x14ac:dyDescent="0.2">
      <c r="A461" s="104" t="s">
        <v>187</v>
      </c>
      <c r="B461" s="105">
        <v>946</v>
      </c>
      <c r="C461" s="105" t="s">
        <v>78</v>
      </c>
      <c r="D461" s="105" t="s">
        <v>73</v>
      </c>
      <c r="E461" s="105" t="s">
        <v>404</v>
      </c>
      <c r="F461" s="105">
        <v>244</v>
      </c>
      <c r="G461" s="101">
        <v>49</v>
      </c>
      <c r="H461" s="229">
        <v>14</v>
      </c>
      <c r="I461" s="101">
        <f t="shared" si="109"/>
        <v>28.571428571428573</v>
      </c>
    </row>
    <row r="462" spans="1:9" ht="15.75" customHeight="1" x14ac:dyDescent="0.2">
      <c r="A462" s="104" t="s">
        <v>142</v>
      </c>
      <c r="B462" s="105">
        <v>946</v>
      </c>
      <c r="C462" s="105" t="s">
        <v>78</v>
      </c>
      <c r="D462" s="105" t="s">
        <v>73</v>
      </c>
      <c r="E462" s="105" t="s">
        <v>404</v>
      </c>
      <c r="F462" s="105">
        <v>800</v>
      </c>
      <c r="G462" s="101">
        <f>G463</f>
        <v>4.3</v>
      </c>
      <c r="H462" s="101">
        <f>H463</f>
        <v>4.2</v>
      </c>
      <c r="I462" s="101">
        <f t="shared" si="109"/>
        <v>97.67441860465118</v>
      </c>
    </row>
    <row r="463" spans="1:9" ht="19.149999999999999" customHeight="1" x14ac:dyDescent="0.2">
      <c r="A463" s="104" t="s">
        <v>188</v>
      </c>
      <c r="B463" s="105">
        <v>946</v>
      </c>
      <c r="C463" s="105" t="s">
        <v>78</v>
      </c>
      <c r="D463" s="105" t="s">
        <v>73</v>
      </c>
      <c r="E463" s="105" t="s">
        <v>404</v>
      </c>
      <c r="F463" s="105">
        <v>850</v>
      </c>
      <c r="G463" s="101">
        <v>4.3</v>
      </c>
      <c r="H463" s="229">
        <v>4.2</v>
      </c>
      <c r="I463" s="101">
        <f t="shared" si="109"/>
        <v>97.67441860465118</v>
      </c>
    </row>
    <row r="464" spans="1:9" ht="18.75" customHeight="1" x14ac:dyDescent="0.2">
      <c r="A464" s="98" t="s">
        <v>528</v>
      </c>
      <c r="B464" s="105">
        <v>946</v>
      </c>
      <c r="C464" s="100" t="s">
        <v>78</v>
      </c>
      <c r="D464" s="100" t="s">
        <v>73</v>
      </c>
      <c r="E464" s="100" t="s">
        <v>372</v>
      </c>
      <c r="F464" s="100"/>
      <c r="G464" s="99">
        <f>G465</f>
        <v>200</v>
      </c>
      <c r="H464" s="99">
        <f>H465</f>
        <v>163.80000000000001</v>
      </c>
      <c r="I464" s="99">
        <f t="shared" ref="I464:I467" si="121">H464/G464%</f>
        <v>81.900000000000006</v>
      </c>
    </row>
    <row r="465" spans="1:9" ht="26.45" customHeight="1" x14ac:dyDescent="0.2">
      <c r="A465" s="104" t="s">
        <v>456</v>
      </c>
      <c r="B465" s="105">
        <v>946</v>
      </c>
      <c r="C465" s="105" t="s">
        <v>78</v>
      </c>
      <c r="D465" s="105" t="s">
        <v>73</v>
      </c>
      <c r="E465" s="105" t="s">
        <v>372</v>
      </c>
      <c r="F465" s="105">
        <v>200</v>
      </c>
      <c r="G465" s="101">
        <f>G466</f>
        <v>200</v>
      </c>
      <c r="H465" s="102">
        <f t="shared" ref="H463:H465" si="122">H466</f>
        <v>163.80000000000001</v>
      </c>
      <c r="I465" s="101">
        <f t="shared" si="121"/>
        <v>81.900000000000006</v>
      </c>
    </row>
    <row r="466" spans="1:9" ht="29.45" customHeight="1" x14ac:dyDescent="0.2">
      <c r="A466" s="104" t="s">
        <v>457</v>
      </c>
      <c r="B466" s="105">
        <v>946</v>
      </c>
      <c r="C466" s="105" t="s">
        <v>78</v>
      </c>
      <c r="D466" s="105" t="s">
        <v>73</v>
      </c>
      <c r="E466" s="105" t="s">
        <v>372</v>
      </c>
      <c r="F466" s="105">
        <v>240</v>
      </c>
      <c r="G466" s="101">
        <f>G467</f>
        <v>200</v>
      </c>
      <c r="H466" s="102">
        <f>H467</f>
        <v>163.80000000000001</v>
      </c>
      <c r="I466" s="101">
        <f t="shared" si="121"/>
        <v>81.900000000000006</v>
      </c>
    </row>
    <row r="467" spans="1:9" ht="22.5" x14ac:dyDescent="0.2">
      <c r="A467" s="104" t="s">
        <v>458</v>
      </c>
      <c r="B467" s="105">
        <v>946</v>
      </c>
      <c r="C467" s="105" t="s">
        <v>78</v>
      </c>
      <c r="D467" s="105" t="s">
        <v>73</v>
      </c>
      <c r="E467" s="105" t="s">
        <v>372</v>
      </c>
      <c r="F467" s="105">
        <v>244</v>
      </c>
      <c r="G467" s="101">
        <v>200</v>
      </c>
      <c r="H467" s="229">
        <v>163.80000000000001</v>
      </c>
      <c r="I467" s="101">
        <f t="shared" si="121"/>
        <v>81.900000000000006</v>
      </c>
    </row>
  </sheetData>
  <mergeCells count="15">
    <mergeCell ref="C1:I1"/>
    <mergeCell ref="C2:I2"/>
    <mergeCell ref="B10:B11"/>
    <mergeCell ref="I10:I11"/>
    <mergeCell ref="C10:C11"/>
    <mergeCell ref="A4:I4"/>
    <mergeCell ref="D10:D11"/>
    <mergeCell ref="E10:E11"/>
    <mergeCell ref="F10:F11"/>
    <mergeCell ref="G10:G11"/>
    <mergeCell ref="H10:H11"/>
    <mergeCell ref="A7:I7"/>
    <mergeCell ref="A8:I8"/>
    <mergeCell ref="A10:A11"/>
    <mergeCell ref="A5:I5"/>
  </mergeCells>
  <pageMargins left="0.70866141732283472" right="0" top="0.19" bottom="0.17" header="0" footer="0"/>
  <pageSetup paperSize="9" scale="95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13"/>
  <sheetViews>
    <sheetView zoomScaleNormal="100" zoomScaleSheetLayoutView="100" workbookViewId="0">
      <selection activeCell="B16" sqref="B16"/>
    </sheetView>
  </sheetViews>
  <sheetFormatPr defaultColWidth="9.140625" defaultRowHeight="15" x14ac:dyDescent="0.25"/>
  <cols>
    <col min="1" max="1" width="78.28515625" style="53" customWidth="1"/>
    <col min="2" max="2" width="12" style="54" customWidth="1"/>
    <col min="3" max="3" width="14.42578125" style="54" customWidth="1"/>
    <col min="4" max="16384" width="9.140625" style="52"/>
  </cols>
  <sheetData>
    <row r="2" spans="1:5" ht="12.75" customHeight="1" x14ac:dyDescent="0.25">
      <c r="A2" s="255" t="s">
        <v>34</v>
      </c>
      <c r="B2" s="255"/>
      <c r="C2" s="255"/>
    </row>
    <row r="3" spans="1:5" ht="12.75" customHeight="1" x14ac:dyDescent="0.25">
      <c r="A3" s="255" t="s">
        <v>331</v>
      </c>
      <c r="B3" s="255"/>
      <c r="C3" s="255"/>
    </row>
    <row r="4" spans="1:5" ht="12.75" customHeight="1" x14ac:dyDescent="0.25">
      <c r="A4" s="255" t="s">
        <v>149</v>
      </c>
      <c r="B4" s="255"/>
      <c r="C4" s="255"/>
    </row>
    <row r="5" spans="1:5" ht="12.75" customHeight="1" x14ac:dyDescent="0.25">
      <c r="A5" s="255" t="s">
        <v>126</v>
      </c>
      <c r="B5" s="255"/>
      <c r="C5" s="255"/>
    </row>
    <row r="7" spans="1:5" x14ac:dyDescent="0.25">
      <c r="A7" s="254" t="s">
        <v>127</v>
      </c>
      <c r="B7" s="254"/>
      <c r="C7" s="254"/>
    </row>
    <row r="8" spans="1:5" x14ac:dyDescent="0.25">
      <c r="A8" s="254" t="s">
        <v>150</v>
      </c>
      <c r="B8" s="254"/>
      <c r="C8" s="254"/>
    </row>
    <row r="9" spans="1:5" x14ac:dyDescent="0.25">
      <c r="C9" s="55" t="s">
        <v>35</v>
      </c>
    </row>
    <row r="10" spans="1:5" ht="33.75" customHeight="1" x14ac:dyDescent="0.25">
      <c r="A10" s="88" t="s">
        <v>71</v>
      </c>
      <c r="B10" s="89" t="s">
        <v>39</v>
      </c>
      <c r="C10" s="89" t="s">
        <v>87</v>
      </c>
    </row>
    <row r="11" spans="1:5" ht="17.25" customHeight="1" x14ac:dyDescent="0.25">
      <c r="A11" s="56" t="s">
        <v>41</v>
      </c>
      <c r="C11" s="57">
        <f>C12+C13+C14+C15+C16+C17+C18</f>
        <v>216036.8</v>
      </c>
    </row>
    <row r="12" spans="1:5" x14ac:dyDescent="0.25">
      <c r="A12" s="90" t="s">
        <v>250</v>
      </c>
      <c r="B12" s="91" t="s">
        <v>116</v>
      </c>
      <c r="C12" s="92">
        <v>215</v>
      </c>
    </row>
    <row r="13" spans="1:5" ht="30" x14ac:dyDescent="0.25">
      <c r="A13" s="90" t="s">
        <v>251</v>
      </c>
      <c r="B13" s="91" t="s">
        <v>117</v>
      </c>
      <c r="C13" s="92">
        <v>741.7</v>
      </c>
    </row>
    <row r="14" spans="1:5" s="58" customFormat="1" ht="30" x14ac:dyDescent="0.25">
      <c r="A14" s="90" t="s">
        <v>252</v>
      </c>
      <c r="B14" s="91" t="s">
        <v>118</v>
      </c>
      <c r="C14" s="93">
        <v>300</v>
      </c>
      <c r="E14" s="54"/>
    </row>
    <row r="15" spans="1:5" s="54" customFormat="1" x14ac:dyDescent="0.25">
      <c r="A15" s="90" t="s">
        <v>253</v>
      </c>
      <c r="B15" s="91" t="s">
        <v>119</v>
      </c>
      <c r="C15" s="93">
        <v>198506.3</v>
      </c>
    </row>
    <row r="16" spans="1:5" s="54" customFormat="1" ht="35.25" customHeight="1" x14ac:dyDescent="0.25">
      <c r="A16" s="90" t="s">
        <v>254</v>
      </c>
      <c r="B16" s="91" t="s">
        <v>120</v>
      </c>
      <c r="C16" s="93">
        <v>15498.8</v>
      </c>
    </row>
    <row r="17" spans="1:5" s="58" customFormat="1" ht="38.25" customHeight="1" x14ac:dyDescent="0.25">
      <c r="A17" s="90" t="s">
        <v>255</v>
      </c>
      <c r="B17" s="91" t="s">
        <v>121</v>
      </c>
      <c r="C17" s="93">
        <v>575</v>
      </c>
      <c r="E17" s="54"/>
    </row>
    <row r="18" spans="1:5" s="58" customFormat="1" ht="45" x14ac:dyDescent="0.25">
      <c r="A18" s="90" t="s">
        <v>256</v>
      </c>
      <c r="B18" s="91" t="s">
        <v>122</v>
      </c>
      <c r="C18" s="93">
        <v>200</v>
      </c>
      <c r="E18" s="54"/>
    </row>
    <row r="19" spans="1:5" s="54" customFormat="1" ht="12.75" customHeight="1" x14ac:dyDescent="0.25">
      <c r="A19" s="60"/>
      <c r="B19" s="61"/>
      <c r="C19" s="59"/>
    </row>
    <row r="20" spans="1:5" s="54" customFormat="1" ht="25.5" customHeight="1" x14ac:dyDescent="0.25">
      <c r="A20" s="60"/>
      <c r="B20" s="61"/>
      <c r="C20" s="59"/>
    </row>
    <row r="21" spans="1:5" s="54" customFormat="1" ht="12.75" customHeight="1" x14ac:dyDescent="0.25">
      <c r="A21" s="60"/>
      <c r="B21" s="61"/>
      <c r="C21" s="59"/>
    </row>
    <row r="22" spans="1:5" s="54" customFormat="1" ht="12.75" customHeight="1" x14ac:dyDescent="0.25">
      <c r="A22" s="60"/>
      <c r="B22" s="61"/>
      <c r="C22" s="59"/>
    </row>
    <row r="23" spans="1:5" s="54" customFormat="1" ht="38.25" customHeight="1" x14ac:dyDescent="0.25">
      <c r="A23" s="60"/>
      <c r="B23" s="61"/>
      <c r="C23" s="59"/>
    </row>
    <row r="24" spans="1:5" s="54" customFormat="1" ht="12.75" customHeight="1" x14ac:dyDescent="0.25">
      <c r="A24" s="60"/>
      <c r="B24" s="61"/>
      <c r="C24" s="59"/>
    </row>
    <row r="25" spans="1:5" s="54" customFormat="1" ht="38.25" customHeight="1" x14ac:dyDescent="0.25">
      <c r="A25" s="60"/>
      <c r="B25" s="61"/>
      <c r="C25" s="59"/>
    </row>
    <row r="26" spans="1:5" s="54" customFormat="1" ht="12.75" customHeight="1" x14ac:dyDescent="0.25">
      <c r="A26" s="60"/>
      <c r="B26" s="61"/>
      <c r="C26" s="59"/>
    </row>
    <row r="27" spans="1:5" s="54" customFormat="1" ht="12.75" customHeight="1" x14ac:dyDescent="0.25">
      <c r="A27" s="60"/>
      <c r="B27" s="61"/>
      <c r="C27" s="59"/>
    </row>
    <row r="28" spans="1:5" s="54" customFormat="1" ht="25.5" customHeight="1" x14ac:dyDescent="0.25">
      <c r="A28" s="60"/>
      <c r="B28" s="61"/>
      <c r="C28" s="59"/>
    </row>
    <row r="29" spans="1:5" s="54" customFormat="1" ht="25.5" customHeight="1" x14ac:dyDescent="0.25">
      <c r="A29" s="60"/>
      <c r="B29" s="61"/>
      <c r="C29" s="59"/>
    </row>
    <row r="30" spans="1:5" s="54" customFormat="1" ht="12.75" customHeight="1" x14ac:dyDescent="0.25">
      <c r="A30" s="60"/>
      <c r="B30" s="61"/>
      <c r="C30" s="59"/>
    </row>
    <row r="31" spans="1:5" s="54" customFormat="1" ht="12.75" customHeight="1" x14ac:dyDescent="0.25">
      <c r="A31" s="60"/>
      <c r="B31" s="61"/>
      <c r="C31" s="59"/>
    </row>
    <row r="32" spans="1:5" s="54" customFormat="1" ht="25.5" customHeight="1" x14ac:dyDescent="0.25">
      <c r="A32" s="60"/>
      <c r="B32" s="61"/>
      <c r="C32" s="59"/>
    </row>
    <row r="33" spans="1:3" s="54" customFormat="1" ht="25.5" customHeight="1" x14ac:dyDescent="0.25">
      <c r="A33" s="60"/>
      <c r="B33" s="61"/>
      <c r="C33" s="59"/>
    </row>
    <row r="34" spans="1:3" s="54" customFormat="1" ht="12.75" customHeight="1" x14ac:dyDescent="0.25">
      <c r="A34" s="60"/>
      <c r="B34" s="61"/>
      <c r="C34" s="59"/>
    </row>
    <row r="35" spans="1:3" s="54" customFormat="1" ht="12.75" customHeight="1" x14ac:dyDescent="0.25">
      <c r="A35" s="60"/>
      <c r="B35" s="61"/>
      <c r="C35" s="59"/>
    </row>
    <row r="36" spans="1:3" s="54" customFormat="1" ht="12.75" customHeight="1" x14ac:dyDescent="0.25">
      <c r="A36" s="60"/>
      <c r="B36" s="61"/>
      <c r="C36" s="59"/>
    </row>
    <row r="37" spans="1:3" s="54" customFormat="1" ht="51" customHeight="1" x14ac:dyDescent="0.25">
      <c r="A37" s="60"/>
      <c r="B37" s="61"/>
      <c r="C37" s="59"/>
    </row>
    <row r="38" spans="1:3" s="54" customFormat="1" ht="38.25" customHeight="1" x14ac:dyDescent="0.25">
      <c r="A38" s="60"/>
      <c r="B38" s="61"/>
      <c r="C38" s="59"/>
    </row>
    <row r="39" spans="1:3" s="54" customFormat="1" ht="12.75" customHeight="1" x14ac:dyDescent="0.25">
      <c r="A39" s="60"/>
      <c r="B39" s="61"/>
      <c r="C39" s="59"/>
    </row>
    <row r="40" spans="1:3" s="54" customFormat="1" ht="12.75" customHeight="1" x14ac:dyDescent="0.25">
      <c r="A40" s="60"/>
      <c r="B40" s="61"/>
      <c r="C40" s="59"/>
    </row>
    <row r="41" spans="1:3" s="54" customFormat="1" ht="12.75" customHeight="1" x14ac:dyDescent="0.25">
      <c r="A41" s="60"/>
      <c r="B41" s="61"/>
      <c r="C41" s="59"/>
    </row>
    <row r="42" spans="1:3" s="54" customFormat="1" ht="25.5" customHeight="1" x14ac:dyDescent="0.25">
      <c r="A42" s="60"/>
      <c r="B42" s="61"/>
      <c r="C42" s="59"/>
    </row>
    <row r="43" spans="1:3" s="54" customFormat="1" ht="25.5" customHeight="1" x14ac:dyDescent="0.25">
      <c r="A43" s="60"/>
      <c r="B43" s="61"/>
      <c r="C43" s="59"/>
    </row>
    <row r="44" spans="1:3" s="54" customFormat="1" ht="12.75" customHeight="1" x14ac:dyDescent="0.25">
      <c r="A44" s="60"/>
      <c r="B44" s="61"/>
      <c r="C44" s="59"/>
    </row>
    <row r="45" spans="1:3" s="54" customFormat="1" ht="12.75" customHeight="1" x14ac:dyDescent="0.25">
      <c r="A45" s="60"/>
      <c r="B45" s="61"/>
      <c r="C45" s="59"/>
    </row>
    <row r="46" spans="1:3" s="54" customFormat="1" ht="25.5" customHeight="1" x14ac:dyDescent="0.25">
      <c r="A46" s="60"/>
      <c r="B46" s="61"/>
      <c r="C46" s="59"/>
    </row>
    <row r="47" spans="1:3" s="54" customFormat="1" ht="12.75" customHeight="1" x14ac:dyDescent="0.25">
      <c r="A47" s="60"/>
      <c r="B47" s="61"/>
      <c r="C47" s="59"/>
    </row>
    <row r="48" spans="1:3" s="54" customFormat="1" ht="38.25" customHeight="1" x14ac:dyDescent="0.25">
      <c r="A48" s="60"/>
      <c r="B48" s="61"/>
      <c r="C48" s="59"/>
    </row>
    <row r="49" spans="1:3" s="54" customFormat="1" ht="63.75" customHeight="1" x14ac:dyDescent="0.25">
      <c r="A49" s="60"/>
      <c r="B49" s="61"/>
      <c r="C49" s="59"/>
    </row>
    <row r="50" spans="1:3" s="54" customFormat="1" ht="12.75" customHeight="1" x14ac:dyDescent="0.25">
      <c r="A50" s="60"/>
      <c r="B50" s="61"/>
      <c r="C50" s="59"/>
    </row>
    <row r="51" spans="1:3" s="54" customFormat="1" ht="25.5" customHeight="1" x14ac:dyDescent="0.25">
      <c r="A51" s="60"/>
      <c r="B51" s="61"/>
      <c r="C51" s="59"/>
    </row>
    <row r="52" spans="1:3" s="54" customFormat="1" ht="25.5" customHeight="1" x14ac:dyDescent="0.25">
      <c r="A52" s="60"/>
      <c r="B52" s="61"/>
      <c r="C52" s="59"/>
    </row>
    <row r="53" spans="1:3" s="54" customFormat="1" ht="25.5" customHeight="1" x14ac:dyDescent="0.25">
      <c r="A53" s="60"/>
      <c r="B53" s="61"/>
      <c r="C53" s="59"/>
    </row>
    <row r="54" spans="1:3" s="54" customFormat="1" ht="25.5" customHeight="1" x14ac:dyDescent="0.25">
      <c r="A54" s="60"/>
      <c r="B54" s="61"/>
      <c r="C54" s="59"/>
    </row>
    <row r="55" spans="1:3" s="54" customFormat="1" ht="25.5" customHeight="1" x14ac:dyDescent="0.25">
      <c r="A55" s="60"/>
      <c r="B55" s="61"/>
      <c r="C55" s="59"/>
    </row>
    <row r="56" spans="1:3" s="54" customFormat="1" ht="25.5" customHeight="1" x14ac:dyDescent="0.25">
      <c r="A56" s="60"/>
      <c r="B56" s="61"/>
      <c r="C56" s="59"/>
    </row>
    <row r="57" spans="1:3" ht="25.5" customHeight="1" x14ac:dyDescent="0.25">
      <c r="A57" s="60"/>
      <c r="B57" s="61"/>
      <c r="C57" s="59"/>
    </row>
    <row r="58" spans="1:3" ht="25.5" customHeight="1" x14ac:dyDescent="0.25">
      <c r="A58" s="60"/>
      <c r="B58" s="61"/>
      <c r="C58" s="59"/>
    </row>
    <row r="59" spans="1:3" ht="25.5" customHeight="1" x14ac:dyDescent="0.25">
      <c r="A59" s="60"/>
      <c r="B59" s="61"/>
      <c r="C59" s="59"/>
    </row>
    <row r="60" spans="1:3" ht="12.75" customHeight="1" x14ac:dyDescent="0.25">
      <c r="A60" s="60"/>
      <c r="B60" s="61"/>
      <c r="C60" s="59"/>
    </row>
    <row r="61" spans="1:3" ht="12.75" customHeight="1" x14ac:dyDescent="0.25">
      <c r="A61" s="60"/>
      <c r="B61" s="61"/>
      <c r="C61" s="59"/>
    </row>
    <row r="62" spans="1:3" ht="51" customHeight="1" x14ac:dyDescent="0.25">
      <c r="A62" s="60"/>
      <c r="B62" s="61"/>
      <c r="C62" s="59"/>
    </row>
    <row r="63" spans="1:3" ht="12.75" customHeight="1" x14ac:dyDescent="0.25">
      <c r="A63" s="60"/>
      <c r="B63" s="61"/>
      <c r="C63" s="59"/>
    </row>
    <row r="64" spans="1:3" ht="51" customHeight="1" x14ac:dyDescent="0.25">
      <c r="A64" s="60"/>
      <c r="B64" s="61"/>
      <c r="C64" s="59"/>
    </row>
    <row r="65" spans="1:3" ht="12.75" customHeight="1" x14ac:dyDescent="0.25">
      <c r="A65" s="60"/>
      <c r="B65" s="61"/>
      <c r="C65" s="59"/>
    </row>
    <row r="66" spans="1:3" ht="25.5" customHeight="1" x14ac:dyDescent="0.25">
      <c r="A66" s="60"/>
      <c r="B66" s="61"/>
      <c r="C66" s="59"/>
    </row>
    <row r="67" spans="1:3" ht="25.5" customHeight="1" x14ac:dyDescent="0.25">
      <c r="A67" s="60"/>
      <c r="B67" s="61"/>
      <c r="C67" s="59"/>
    </row>
    <row r="68" spans="1:3" ht="51" customHeight="1" x14ac:dyDescent="0.25">
      <c r="A68" s="60"/>
      <c r="B68" s="61"/>
      <c r="C68" s="59"/>
    </row>
    <row r="69" spans="1:3" ht="12.75" customHeight="1" x14ac:dyDescent="0.25">
      <c r="A69" s="60"/>
      <c r="B69" s="61"/>
      <c r="C69" s="59"/>
    </row>
    <row r="70" spans="1:3" ht="12.75" customHeight="1" x14ac:dyDescent="0.25">
      <c r="A70" s="60"/>
      <c r="B70" s="61"/>
      <c r="C70" s="59"/>
    </row>
    <row r="71" spans="1:3" ht="25.5" customHeight="1" x14ac:dyDescent="0.25">
      <c r="A71" s="60"/>
      <c r="B71" s="61"/>
      <c r="C71" s="59"/>
    </row>
    <row r="72" spans="1:3" ht="25.5" customHeight="1" x14ac:dyDescent="0.25">
      <c r="A72" s="60"/>
      <c r="B72" s="61"/>
      <c r="C72" s="59"/>
    </row>
    <row r="73" spans="1:3" ht="12.75" customHeight="1" x14ac:dyDescent="0.25">
      <c r="A73" s="60"/>
      <c r="B73" s="61"/>
      <c r="C73" s="59"/>
    </row>
    <row r="74" spans="1:3" ht="12.75" customHeight="1" x14ac:dyDescent="0.25">
      <c r="A74" s="60"/>
      <c r="B74" s="61"/>
      <c r="C74" s="59"/>
    </row>
    <row r="75" spans="1:3" ht="25.5" customHeight="1" x14ac:dyDescent="0.25">
      <c r="A75" s="60"/>
      <c r="B75" s="61"/>
      <c r="C75" s="59"/>
    </row>
    <row r="76" spans="1:3" ht="63.75" customHeight="1" x14ac:dyDescent="0.25">
      <c r="A76" s="60"/>
      <c r="B76" s="61"/>
      <c r="C76" s="59"/>
    </row>
    <row r="77" spans="1:3" ht="12.75" customHeight="1" x14ac:dyDescent="0.25">
      <c r="A77" s="60"/>
      <c r="B77" s="61"/>
      <c r="C77" s="59"/>
    </row>
    <row r="78" spans="1:3" ht="12.75" customHeight="1" x14ac:dyDescent="0.25">
      <c r="A78" s="60"/>
      <c r="B78" s="61"/>
      <c r="C78" s="59"/>
    </row>
    <row r="79" spans="1:3" ht="51" customHeight="1" x14ac:dyDescent="0.25">
      <c r="A79" s="60"/>
      <c r="B79" s="61"/>
      <c r="C79" s="59"/>
    </row>
    <row r="80" spans="1:3" ht="12.75" customHeight="1" x14ac:dyDescent="0.25">
      <c r="A80" s="60"/>
      <c r="B80" s="61"/>
      <c r="C80" s="59"/>
    </row>
    <row r="81" spans="1:3" ht="25.5" customHeight="1" x14ac:dyDescent="0.25">
      <c r="A81" s="60"/>
      <c r="B81" s="61"/>
      <c r="C81" s="59"/>
    </row>
    <row r="82" spans="1:3" ht="12.75" customHeight="1" x14ac:dyDescent="0.25">
      <c r="A82" s="60"/>
      <c r="B82" s="61"/>
      <c r="C82" s="59"/>
    </row>
    <row r="83" spans="1:3" ht="25.5" customHeight="1" x14ac:dyDescent="0.25">
      <c r="A83" s="60"/>
      <c r="B83" s="61"/>
      <c r="C83" s="59"/>
    </row>
    <row r="84" spans="1:3" ht="12.75" customHeight="1" x14ac:dyDescent="0.25">
      <c r="A84" s="60"/>
      <c r="B84" s="61"/>
      <c r="C84" s="59"/>
    </row>
    <row r="85" spans="1:3" ht="12.75" customHeight="1" x14ac:dyDescent="0.25">
      <c r="A85" s="60"/>
      <c r="B85" s="61"/>
      <c r="C85" s="59"/>
    </row>
    <row r="86" spans="1:3" ht="12.75" customHeight="1" x14ac:dyDescent="0.25">
      <c r="A86" s="60"/>
      <c r="B86" s="61"/>
      <c r="C86" s="59"/>
    </row>
    <row r="87" spans="1:3" ht="51" customHeight="1" x14ac:dyDescent="0.25">
      <c r="A87" s="60"/>
      <c r="B87" s="61"/>
      <c r="C87" s="59"/>
    </row>
    <row r="88" spans="1:3" ht="12.75" customHeight="1" x14ac:dyDescent="0.25">
      <c r="A88" s="60"/>
      <c r="B88" s="61"/>
      <c r="C88" s="59"/>
    </row>
    <row r="89" spans="1:3" ht="25.5" customHeight="1" x14ac:dyDescent="0.25">
      <c r="A89" s="60"/>
      <c r="B89" s="61"/>
      <c r="C89" s="59"/>
    </row>
    <row r="90" spans="1:3" ht="12.75" customHeight="1" x14ac:dyDescent="0.25">
      <c r="A90" s="60"/>
      <c r="B90" s="61"/>
      <c r="C90" s="59"/>
    </row>
    <row r="91" spans="1:3" ht="12.75" customHeight="1" x14ac:dyDescent="0.25">
      <c r="A91" s="60"/>
      <c r="B91" s="61"/>
      <c r="C91" s="59"/>
    </row>
    <row r="92" spans="1:3" ht="12.75" customHeight="1" x14ac:dyDescent="0.25">
      <c r="A92" s="60"/>
      <c r="B92" s="61"/>
      <c r="C92" s="59"/>
    </row>
    <row r="93" spans="1:3" ht="51" customHeight="1" x14ac:dyDescent="0.25">
      <c r="A93" s="60"/>
      <c r="B93" s="61"/>
      <c r="C93" s="59"/>
    </row>
    <row r="94" spans="1:3" ht="12.75" customHeight="1" x14ac:dyDescent="0.25">
      <c r="A94" s="60"/>
      <c r="B94" s="61"/>
      <c r="C94" s="59"/>
    </row>
    <row r="95" spans="1:3" ht="25.5" customHeight="1" x14ac:dyDescent="0.25">
      <c r="A95" s="60"/>
      <c r="B95" s="61"/>
      <c r="C95" s="59"/>
    </row>
    <row r="96" spans="1:3" ht="12.75" customHeight="1" x14ac:dyDescent="0.25">
      <c r="A96" s="60"/>
      <c r="B96" s="61"/>
      <c r="C96" s="59"/>
    </row>
    <row r="97" spans="1:3" ht="12.75" customHeight="1" x14ac:dyDescent="0.25">
      <c r="A97" s="60"/>
      <c r="B97" s="61"/>
      <c r="C97" s="59"/>
    </row>
    <row r="98" spans="1:3" ht="25.5" customHeight="1" x14ac:dyDescent="0.25">
      <c r="A98" s="60"/>
      <c r="B98" s="61"/>
      <c r="C98" s="59"/>
    </row>
    <row r="99" spans="1:3" ht="51" customHeight="1" x14ac:dyDescent="0.25">
      <c r="A99" s="60"/>
      <c r="B99" s="61"/>
      <c r="C99" s="59"/>
    </row>
    <row r="100" spans="1:3" ht="12.75" customHeight="1" x14ac:dyDescent="0.25">
      <c r="A100" s="60"/>
      <c r="B100" s="61"/>
      <c r="C100" s="59"/>
    </row>
    <row r="101" spans="1:3" ht="12.75" customHeight="1" x14ac:dyDescent="0.25">
      <c r="A101" s="60"/>
      <c r="B101" s="61"/>
      <c r="C101" s="59"/>
    </row>
    <row r="102" spans="1:3" ht="25.5" customHeight="1" x14ac:dyDescent="0.25">
      <c r="A102" s="60"/>
      <c r="B102" s="61"/>
      <c r="C102" s="59"/>
    </row>
    <row r="103" spans="1:3" ht="12.75" customHeight="1" x14ac:dyDescent="0.25">
      <c r="A103" s="60"/>
      <c r="B103" s="61"/>
      <c r="C103" s="59"/>
    </row>
    <row r="104" spans="1:3" ht="12.75" customHeight="1" x14ac:dyDescent="0.25">
      <c r="A104" s="60"/>
      <c r="B104" s="61"/>
      <c r="C104" s="59"/>
    </row>
    <row r="105" spans="1:3" ht="12.75" customHeight="1" x14ac:dyDescent="0.25">
      <c r="A105" s="60"/>
      <c r="B105" s="61"/>
      <c r="C105" s="59"/>
    </row>
    <row r="106" spans="1:3" ht="12.75" customHeight="1" x14ac:dyDescent="0.25">
      <c r="A106" s="60"/>
      <c r="B106" s="61"/>
      <c r="C106" s="59"/>
    </row>
    <row r="107" spans="1:3" ht="12.75" customHeight="1" x14ac:dyDescent="0.25">
      <c r="A107" s="60"/>
      <c r="B107" s="61"/>
      <c r="C107" s="59"/>
    </row>
    <row r="108" spans="1:3" ht="38.25" customHeight="1" x14ac:dyDescent="0.25">
      <c r="A108" s="60"/>
      <c r="B108" s="61"/>
      <c r="C108" s="59"/>
    </row>
    <row r="109" spans="1:3" ht="12.75" customHeight="1" x14ac:dyDescent="0.25">
      <c r="A109" s="60"/>
      <c r="B109" s="61"/>
      <c r="C109" s="59"/>
    </row>
    <row r="110" spans="1:3" ht="12.75" customHeight="1" x14ac:dyDescent="0.25">
      <c r="A110" s="60"/>
      <c r="B110" s="61"/>
      <c r="C110" s="59"/>
    </row>
    <row r="111" spans="1:3" ht="12.75" customHeight="1" x14ac:dyDescent="0.25">
      <c r="A111" s="60"/>
      <c r="B111" s="61"/>
      <c r="C111" s="59"/>
    </row>
    <row r="112" spans="1:3" ht="51" customHeight="1" x14ac:dyDescent="0.25">
      <c r="A112" s="60"/>
      <c r="B112" s="61"/>
      <c r="C112" s="59"/>
    </row>
    <row r="113" spans="1:3" ht="38.25" customHeight="1" x14ac:dyDescent="0.25">
      <c r="A113" s="60"/>
      <c r="B113" s="61"/>
      <c r="C113" s="59"/>
    </row>
    <row r="114" spans="1:3" ht="38.25" customHeight="1" x14ac:dyDescent="0.25">
      <c r="A114" s="60"/>
      <c r="B114" s="61"/>
      <c r="C114" s="59"/>
    </row>
    <row r="115" spans="1:3" ht="38.25" customHeight="1" x14ac:dyDescent="0.25">
      <c r="A115" s="60"/>
      <c r="B115" s="61"/>
      <c r="C115" s="59"/>
    </row>
    <row r="116" spans="1:3" ht="51" customHeight="1" x14ac:dyDescent="0.25">
      <c r="A116" s="60"/>
      <c r="B116" s="61"/>
      <c r="C116" s="59"/>
    </row>
    <row r="117" spans="1:3" ht="38.25" customHeight="1" x14ac:dyDescent="0.25">
      <c r="A117" s="60"/>
      <c r="B117" s="61"/>
      <c r="C117" s="59"/>
    </row>
    <row r="118" spans="1:3" ht="12.75" customHeight="1" x14ac:dyDescent="0.25">
      <c r="A118" s="60"/>
      <c r="B118" s="61"/>
      <c r="C118" s="59"/>
    </row>
    <row r="119" spans="1:3" ht="51" customHeight="1" x14ac:dyDescent="0.25">
      <c r="A119" s="60"/>
      <c r="B119" s="61"/>
      <c r="C119" s="59"/>
    </row>
    <row r="120" spans="1:3" ht="38.25" customHeight="1" x14ac:dyDescent="0.25">
      <c r="A120" s="60"/>
      <c r="B120" s="61"/>
      <c r="C120" s="59"/>
    </row>
    <row r="121" spans="1:3" ht="12.75" customHeight="1" x14ac:dyDescent="0.25">
      <c r="A121" s="60"/>
      <c r="B121" s="61"/>
      <c r="C121" s="59"/>
    </row>
    <row r="122" spans="1:3" ht="51" customHeight="1" x14ac:dyDescent="0.25">
      <c r="A122" s="60"/>
      <c r="B122" s="61"/>
      <c r="C122" s="59"/>
    </row>
    <row r="123" spans="1:3" ht="12.75" customHeight="1" x14ac:dyDescent="0.25">
      <c r="A123" s="60"/>
      <c r="B123" s="61"/>
      <c r="C123" s="59"/>
    </row>
    <row r="124" spans="1:3" ht="12.75" customHeight="1" x14ac:dyDescent="0.25">
      <c r="A124" s="60"/>
      <c r="B124" s="61"/>
      <c r="C124" s="59"/>
    </row>
    <row r="125" spans="1:3" ht="25.5" customHeight="1" x14ac:dyDescent="0.25">
      <c r="A125" s="60"/>
      <c r="B125" s="61"/>
      <c r="C125" s="59"/>
    </row>
    <row r="126" spans="1:3" ht="12.75" customHeight="1" x14ac:dyDescent="0.25">
      <c r="A126" s="60"/>
      <c r="B126" s="61"/>
      <c r="C126" s="59"/>
    </row>
    <row r="127" spans="1:3" ht="38.25" customHeight="1" x14ac:dyDescent="0.25">
      <c r="A127" s="60"/>
      <c r="B127" s="61"/>
      <c r="C127" s="59"/>
    </row>
    <row r="128" spans="1:3" ht="12.75" customHeight="1" x14ac:dyDescent="0.25">
      <c r="A128" s="60"/>
      <c r="B128" s="61"/>
      <c r="C128" s="59"/>
    </row>
    <row r="129" spans="1:3" ht="12.75" customHeight="1" x14ac:dyDescent="0.25">
      <c r="A129" s="60"/>
      <c r="B129" s="61"/>
      <c r="C129" s="59"/>
    </row>
    <row r="130" spans="1:3" ht="12.75" customHeight="1" x14ac:dyDescent="0.25">
      <c r="A130" s="60"/>
      <c r="B130" s="61"/>
      <c r="C130" s="59"/>
    </row>
    <row r="131" spans="1:3" ht="38.25" customHeight="1" x14ac:dyDescent="0.25">
      <c r="A131" s="60"/>
      <c r="B131" s="61"/>
      <c r="C131" s="59"/>
    </row>
    <row r="132" spans="1:3" ht="12.75" customHeight="1" x14ac:dyDescent="0.25">
      <c r="A132" s="60"/>
      <c r="B132" s="61"/>
      <c r="C132" s="59"/>
    </row>
    <row r="133" spans="1:3" ht="12.75" customHeight="1" x14ac:dyDescent="0.25">
      <c r="A133" s="60"/>
      <c r="B133" s="61"/>
      <c r="C133" s="59"/>
    </row>
    <row r="134" spans="1:3" ht="12.75" customHeight="1" x14ac:dyDescent="0.25">
      <c r="A134" s="60"/>
      <c r="B134" s="61"/>
      <c r="C134" s="59"/>
    </row>
    <row r="135" spans="1:3" ht="12.75" customHeight="1" x14ac:dyDescent="0.25">
      <c r="A135" s="60"/>
      <c r="B135" s="61"/>
      <c r="C135" s="59"/>
    </row>
    <row r="136" spans="1:3" ht="12.75" customHeight="1" x14ac:dyDescent="0.25">
      <c r="A136" s="60"/>
      <c r="B136" s="61"/>
      <c r="C136" s="59"/>
    </row>
    <row r="137" spans="1:3" ht="12.75" customHeight="1" x14ac:dyDescent="0.25">
      <c r="A137" s="60"/>
      <c r="B137" s="61"/>
      <c r="C137" s="59"/>
    </row>
    <row r="138" spans="1:3" ht="12.75" customHeight="1" x14ac:dyDescent="0.25">
      <c r="A138" s="60"/>
      <c r="B138" s="61"/>
      <c r="C138" s="59"/>
    </row>
    <row r="139" spans="1:3" ht="12.75" customHeight="1" x14ac:dyDescent="0.25">
      <c r="A139" s="60"/>
      <c r="B139" s="61"/>
      <c r="C139" s="59"/>
    </row>
    <row r="140" spans="1:3" ht="12.75" customHeight="1" x14ac:dyDescent="0.25">
      <c r="A140" s="60"/>
      <c r="B140" s="61"/>
      <c r="C140" s="59"/>
    </row>
    <row r="141" spans="1:3" ht="38.25" customHeight="1" x14ac:dyDescent="0.25">
      <c r="A141" s="60"/>
      <c r="B141" s="61"/>
      <c r="C141" s="59"/>
    </row>
    <row r="142" spans="1:3" ht="12.75" customHeight="1" x14ac:dyDescent="0.25">
      <c r="A142" s="60"/>
      <c r="B142" s="61"/>
      <c r="C142" s="59"/>
    </row>
    <row r="143" spans="1:3" ht="12.75" customHeight="1" x14ac:dyDescent="0.25">
      <c r="A143" s="60"/>
      <c r="B143" s="61"/>
      <c r="C143" s="59"/>
    </row>
    <row r="144" spans="1:3" ht="12.75" customHeight="1" x14ac:dyDescent="0.25">
      <c r="A144" s="60"/>
      <c r="B144" s="61"/>
      <c r="C144" s="59"/>
    </row>
    <row r="145" spans="1:3" ht="12.75" customHeight="1" x14ac:dyDescent="0.25">
      <c r="A145" s="60"/>
      <c r="B145" s="61"/>
      <c r="C145" s="59"/>
    </row>
    <row r="146" spans="1:3" ht="12.75" customHeight="1" x14ac:dyDescent="0.25">
      <c r="A146" s="60"/>
      <c r="B146" s="61"/>
      <c r="C146" s="59"/>
    </row>
    <row r="147" spans="1:3" ht="12.75" customHeight="1" x14ac:dyDescent="0.25">
      <c r="A147" s="60"/>
      <c r="B147" s="61"/>
      <c r="C147" s="59"/>
    </row>
    <row r="148" spans="1:3" ht="12.75" customHeight="1" x14ac:dyDescent="0.25">
      <c r="A148" s="60"/>
      <c r="B148" s="61"/>
      <c r="C148" s="59"/>
    </row>
    <row r="149" spans="1:3" ht="12.75" customHeight="1" x14ac:dyDescent="0.25">
      <c r="A149" s="60"/>
      <c r="B149" s="61"/>
      <c r="C149" s="59"/>
    </row>
    <row r="150" spans="1:3" ht="38.25" customHeight="1" x14ac:dyDescent="0.25">
      <c r="A150" s="60"/>
      <c r="B150" s="61"/>
      <c r="C150" s="59"/>
    </row>
    <row r="151" spans="1:3" ht="25.5" customHeight="1" x14ac:dyDescent="0.25">
      <c r="A151" s="60"/>
      <c r="B151" s="61"/>
      <c r="C151" s="59"/>
    </row>
    <row r="152" spans="1:3" ht="38.25" customHeight="1" x14ac:dyDescent="0.25">
      <c r="A152" s="60"/>
      <c r="B152" s="61"/>
      <c r="C152" s="59"/>
    </row>
    <row r="153" spans="1:3" ht="25.5" customHeight="1" x14ac:dyDescent="0.25">
      <c r="A153" s="60"/>
      <c r="B153" s="61"/>
      <c r="C153" s="59"/>
    </row>
    <row r="154" spans="1:3" ht="38.25" customHeight="1" x14ac:dyDescent="0.25">
      <c r="A154" s="60"/>
      <c r="B154" s="61"/>
      <c r="C154" s="59"/>
    </row>
    <row r="155" spans="1:3" ht="25.5" customHeight="1" x14ac:dyDescent="0.25">
      <c r="A155" s="60"/>
      <c r="B155" s="61"/>
      <c r="C155" s="59"/>
    </row>
    <row r="156" spans="1:3" ht="38.25" customHeight="1" x14ac:dyDescent="0.25">
      <c r="A156" s="60"/>
      <c r="B156" s="61"/>
      <c r="C156" s="59"/>
    </row>
    <row r="157" spans="1:3" ht="25.5" customHeight="1" x14ac:dyDescent="0.25">
      <c r="A157" s="60"/>
      <c r="B157" s="61"/>
      <c r="C157" s="59"/>
    </row>
    <row r="158" spans="1:3" ht="38.25" customHeight="1" x14ac:dyDescent="0.25">
      <c r="A158" s="60"/>
      <c r="B158" s="61"/>
      <c r="C158" s="59"/>
    </row>
    <row r="159" spans="1:3" ht="25.5" customHeight="1" x14ac:dyDescent="0.25">
      <c r="A159" s="60"/>
      <c r="B159" s="61"/>
      <c r="C159" s="59"/>
    </row>
    <row r="160" spans="1:3" ht="38.25" customHeight="1" x14ac:dyDescent="0.25">
      <c r="A160" s="60"/>
      <c r="B160" s="61"/>
      <c r="C160" s="59"/>
    </row>
    <row r="161" spans="1:3" ht="25.5" customHeight="1" x14ac:dyDescent="0.25">
      <c r="A161" s="60"/>
      <c r="B161" s="61"/>
      <c r="C161" s="59"/>
    </row>
    <row r="162" spans="1:3" ht="38.25" customHeight="1" x14ac:dyDescent="0.25">
      <c r="A162" s="60"/>
      <c r="B162" s="61"/>
      <c r="C162" s="59"/>
    </row>
    <row r="163" spans="1:3" ht="25.5" customHeight="1" x14ac:dyDescent="0.25">
      <c r="A163" s="60"/>
      <c r="B163" s="61"/>
      <c r="C163" s="59"/>
    </row>
    <row r="164" spans="1:3" ht="38.25" customHeight="1" x14ac:dyDescent="0.25">
      <c r="A164" s="60"/>
      <c r="B164" s="61"/>
      <c r="C164" s="59"/>
    </row>
    <row r="165" spans="1:3" ht="25.5" customHeight="1" x14ac:dyDescent="0.25">
      <c r="A165" s="60"/>
      <c r="B165" s="61"/>
      <c r="C165" s="59"/>
    </row>
    <row r="166" spans="1:3" ht="38.25" customHeight="1" x14ac:dyDescent="0.25">
      <c r="A166" s="60"/>
      <c r="B166" s="61"/>
      <c r="C166" s="59"/>
    </row>
    <row r="167" spans="1:3" ht="25.5" customHeight="1" x14ac:dyDescent="0.25">
      <c r="A167" s="60"/>
      <c r="B167" s="61"/>
      <c r="C167" s="59"/>
    </row>
    <row r="168" spans="1:3" ht="38.25" customHeight="1" x14ac:dyDescent="0.25">
      <c r="A168" s="60"/>
      <c r="B168" s="61"/>
      <c r="C168" s="59"/>
    </row>
    <row r="169" spans="1:3" ht="25.5" customHeight="1" x14ac:dyDescent="0.25">
      <c r="A169" s="60"/>
      <c r="B169" s="61"/>
      <c r="C169" s="59"/>
    </row>
    <row r="170" spans="1:3" ht="12.75" customHeight="1" x14ac:dyDescent="0.25">
      <c r="A170" s="60"/>
      <c r="B170" s="61"/>
      <c r="C170" s="59"/>
    </row>
    <row r="171" spans="1:3" ht="12.75" customHeight="1" x14ac:dyDescent="0.25">
      <c r="A171" s="60"/>
      <c r="B171" s="61"/>
      <c r="C171" s="59"/>
    </row>
    <row r="172" spans="1:3" ht="38.25" customHeight="1" x14ac:dyDescent="0.25">
      <c r="A172" s="60"/>
      <c r="B172" s="61"/>
      <c r="C172" s="59"/>
    </row>
    <row r="173" spans="1:3" ht="25.5" customHeight="1" x14ac:dyDescent="0.25">
      <c r="A173" s="60"/>
      <c r="B173" s="61"/>
      <c r="C173" s="59"/>
    </row>
    <row r="174" spans="1:3" ht="38.25" customHeight="1" x14ac:dyDescent="0.25">
      <c r="A174" s="60"/>
      <c r="B174" s="61"/>
      <c r="C174" s="59"/>
    </row>
    <row r="175" spans="1:3" ht="51" customHeight="1" x14ac:dyDescent="0.25">
      <c r="A175" s="60"/>
      <c r="B175" s="61"/>
      <c r="C175" s="59"/>
    </row>
    <row r="176" spans="1:3" ht="38.25" customHeight="1" x14ac:dyDescent="0.25">
      <c r="A176" s="60"/>
      <c r="B176" s="61"/>
      <c r="C176" s="59"/>
    </row>
    <row r="177" spans="1:3" ht="38.25" customHeight="1" x14ac:dyDescent="0.25">
      <c r="A177" s="60"/>
      <c r="B177" s="61"/>
      <c r="C177" s="59"/>
    </row>
    <row r="178" spans="1:3" ht="51" customHeight="1" x14ac:dyDescent="0.25">
      <c r="A178" s="60"/>
      <c r="B178" s="61"/>
      <c r="C178" s="59"/>
    </row>
    <row r="179" spans="1:3" ht="12.75" customHeight="1" x14ac:dyDescent="0.25">
      <c r="A179" s="60"/>
      <c r="B179" s="61"/>
      <c r="C179" s="59"/>
    </row>
    <row r="180" spans="1:3" ht="12.75" customHeight="1" x14ac:dyDescent="0.25">
      <c r="A180" s="60"/>
      <c r="B180" s="61"/>
      <c r="C180" s="59"/>
    </row>
    <row r="181" spans="1:3" ht="25.5" customHeight="1" x14ac:dyDescent="0.25">
      <c r="A181" s="60"/>
      <c r="B181" s="61"/>
      <c r="C181" s="59"/>
    </row>
    <row r="182" spans="1:3" ht="25.5" customHeight="1" x14ac:dyDescent="0.25">
      <c r="A182" s="60"/>
      <c r="B182" s="61"/>
      <c r="C182" s="59"/>
    </row>
    <row r="183" spans="1:3" ht="12.75" customHeight="1" x14ac:dyDescent="0.25">
      <c r="A183" s="60"/>
      <c r="B183" s="61"/>
      <c r="C183" s="59"/>
    </row>
    <row r="184" spans="1:3" ht="12.75" customHeight="1" x14ac:dyDescent="0.25">
      <c r="A184" s="60"/>
      <c r="B184" s="61"/>
      <c r="C184" s="59"/>
    </row>
    <row r="185" spans="1:3" ht="12.75" customHeight="1" x14ac:dyDescent="0.25">
      <c r="A185" s="60"/>
      <c r="B185" s="61"/>
      <c r="C185" s="59"/>
    </row>
    <row r="186" spans="1:3" ht="38.25" customHeight="1" x14ac:dyDescent="0.25">
      <c r="A186" s="60"/>
      <c r="B186" s="61"/>
      <c r="C186" s="59"/>
    </row>
    <row r="187" spans="1:3" ht="38.25" customHeight="1" x14ac:dyDescent="0.25">
      <c r="A187" s="60"/>
      <c r="B187" s="61"/>
      <c r="C187" s="59"/>
    </row>
    <row r="188" spans="1:3" ht="51" customHeight="1" x14ac:dyDescent="0.25">
      <c r="A188" s="60"/>
      <c r="B188" s="61"/>
      <c r="C188" s="59"/>
    </row>
    <row r="189" spans="1:3" ht="38.25" customHeight="1" x14ac:dyDescent="0.25">
      <c r="A189" s="60"/>
      <c r="B189" s="61"/>
      <c r="C189" s="59"/>
    </row>
    <row r="190" spans="1:3" ht="38.25" customHeight="1" x14ac:dyDescent="0.25">
      <c r="A190" s="60"/>
      <c r="B190" s="61"/>
      <c r="C190" s="59"/>
    </row>
    <row r="191" spans="1:3" ht="38.25" customHeight="1" x14ac:dyDescent="0.25">
      <c r="A191" s="60"/>
      <c r="B191" s="61"/>
      <c r="C191" s="59"/>
    </row>
    <row r="192" spans="1:3" ht="51" customHeight="1" x14ac:dyDescent="0.25">
      <c r="A192" s="60"/>
      <c r="B192" s="61"/>
      <c r="C192" s="59"/>
    </row>
    <row r="193" spans="1:3" ht="12.75" customHeight="1" x14ac:dyDescent="0.25">
      <c r="A193" s="60"/>
      <c r="B193" s="61"/>
      <c r="C193" s="59"/>
    </row>
    <row r="194" spans="1:3" ht="38.25" customHeight="1" x14ac:dyDescent="0.25">
      <c r="A194" s="60"/>
      <c r="B194" s="61"/>
      <c r="C194" s="59"/>
    </row>
    <row r="195" spans="1:3" ht="51" customHeight="1" x14ac:dyDescent="0.25">
      <c r="A195" s="60"/>
      <c r="B195" s="61"/>
      <c r="C195" s="59"/>
    </row>
    <row r="196" spans="1:3" ht="12.75" customHeight="1" x14ac:dyDescent="0.25">
      <c r="A196" s="60"/>
      <c r="B196" s="61"/>
      <c r="C196" s="59"/>
    </row>
    <row r="197" spans="1:3" ht="12.75" customHeight="1" x14ac:dyDescent="0.25">
      <c r="A197" s="60"/>
      <c r="B197" s="61"/>
      <c r="C197" s="59"/>
    </row>
    <row r="198" spans="1:3" ht="25.5" customHeight="1" x14ac:dyDescent="0.25">
      <c r="A198" s="60"/>
      <c r="B198" s="61"/>
      <c r="C198" s="59"/>
    </row>
    <row r="199" spans="1:3" ht="25.5" customHeight="1" x14ac:dyDescent="0.25">
      <c r="A199" s="60"/>
      <c r="B199" s="61"/>
      <c r="C199" s="59"/>
    </row>
    <row r="200" spans="1:3" ht="12.75" customHeight="1" x14ac:dyDescent="0.25">
      <c r="A200" s="60"/>
      <c r="B200" s="61"/>
      <c r="C200" s="59"/>
    </row>
    <row r="201" spans="1:3" ht="12.75" customHeight="1" x14ac:dyDescent="0.25">
      <c r="A201" s="60"/>
      <c r="B201" s="61"/>
      <c r="C201" s="59"/>
    </row>
    <row r="202" spans="1:3" ht="12.75" customHeight="1" x14ac:dyDescent="0.25">
      <c r="A202" s="60"/>
      <c r="B202" s="61"/>
      <c r="C202" s="59"/>
    </row>
    <row r="203" spans="1:3" ht="12.75" customHeight="1" x14ac:dyDescent="0.25">
      <c r="A203" s="60"/>
      <c r="B203" s="61"/>
      <c r="C203" s="59"/>
    </row>
    <row r="204" spans="1:3" ht="12.75" customHeight="1" x14ac:dyDescent="0.25">
      <c r="A204" s="60"/>
      <c r="B204" s="61"/>
      <c r="C204" s="59"/>
    </row>
    <row r="205" spans="1:3" ht="12.75" customHeight="1" x14ac:dyDescent="0.25">
      <c r="A205" s="60"/>
      <c r="B205" s="61"/>
      <c r="C205" s="59"/>
    </row>
    <row r="206" spans="1:3" ht="12.75" customHeight="1" x14ac:dyDescent="0.25">
      <c r="A206" s="60"/>
      <c r="B206" s="61"/>
      <c r="C206" s="59"/>
    </row>
    <row r="207" spans="1:3" ht="63.75" customHeight="1" x14ac:dyDescent="0.25">
      <c r="A207" s="60"/>
      <c r="B207" s="61"/>
      <c r="C207" s="59"/>
    </row>
    <row r="208" spans="1:3" ht="12.75" customHeight="1" x14ac:dyDescent="0.25">
      <c r="A208" s="60"/>
      <c r="B208" s="61"/>
      <c r="C208" s="59"/>
    </row>
    <row r="209" spans="1:3" ht="12.75" customHeight="1" x14ac:dyDescent="0.25">
      <c r="A209" s="60"/>
      <c r="B209" s="61"/>
      <c r="C209" s="59"/>
    </row>
    <row r="210" spans="1:3" ht="25.5" customHeight="1" x14ac:dyDescent="0.25">
      <c r="A210" s="60"/>
      <c r="B210" s="61"/>
      <c r="C210" s="59"/>
    </row>
    <row r="211" spans="1:3" ht="12.75" customHeight="1" x14ac:dyDescent="0.25">
      <c r="A211" s="60"/>
      <c r="B211" s="61"/>
      <c r="C211" s="59"/>
    </row>
    <row r="212" spans="1:3" ht="38.25" customHeight="1" x14ac:dyDescent="0.25">
      <c r="A212" s="60"/>
      <c r="B212" s="61"/>
      <c r="C212" s="59"/>
    </row>
    <row r="213" spans="1:3" ht="12.75" customHeight="1" x14ac:dyDescent="0.25">
      <c r="A213" s="60"/>
      <c r="B213" s="61"/>
      <c r="C213" s="59"/>
    </row>
    <row r="214" spans="1:3" ht="12.75" customHeight="1" x14ac:dyDescent="0.25">
      <c r="A214" s="60"/>
      <c r="B214" s="61"/>
      <c r="C214" s="59"/>
    </row>
    <row r="215" spans="1:3" ht="12.75" customHeight="1" x14ac:dyDescent="0.25">
      <c r="A215" s="60"/>
      <c r="B215" s="61"/>
      <c r="C215" s="59"/>
    </row>
    <row r="216" spans="1:3" ht="38.25" customHeight="1" x14ac:dyDescent="0.25">
      <c r="A216" s="60"/>
      <c r="B216" s="61"/>
      <c r="C216" s="59"/>
    </row>
    <row r="217" spans="1:3" ht="76.5" customHeight="1" x14ac:dyDescent="0.25">
      <c r="A217" s="60"/>
      <c r="B217" s="61"/>
      <c r="C217" s="59"/>
    </row>
    <row r="218" spans="1:3" ht="25.5" customHeight="1" x14ac:dyDescent="0.25">
      <c r="A218" s="60"/>
      <c r="B218" s="61"/>
      <c r="C218" s="59"/>
    </row>
    <row r="219" spans="1:3" ht="25.5" customHeight="1" x14ac:dyDescent="0.25">
      <c r="A219" s="60"/>
      <c r="B219" s="61"/>
      <c r="C219" s="59"/>
    </row>
    <row r="220" spans="1:3" ht="25.5" customHeight="1" x14ac:dyDescent="0.25">
      <c r="A220" s="60"/>
      <c r="B220" s="61"/>
      <c r="C220" s="59"/>
    </row>
    <row r="221" spans="1:3" ht="51" customHeight="1" x14ac:dyDescent="0.25">
      <c r="A221" s="60"/>
      <c r="B221" s="61"/>
      <c r="C221" s="59"/>
    </row>
    <row r="222" spans="1:3" ht="12.75" customHeight="1" x14ac:dyDescent="0.25">
      <c r="A222" s="60"/>
      <c r="B222" s="61"/>
      <c r="C222" s="59"/>
    </row>
    <row r="223" spans="1:3" ht="12.75" customHeight="1" x14ac:dyDescent="0.25">
      <c r="A223" s="60"/>
      <c r="B223" s="61"/>
      <c r="C223" s="59"/>
    </row>
    <row r="224" spans="1:3" ht="25.5" customHeight="1" x14ac:dyDescent="0.25">
      <c r="A224" s="60"/>
      <c r="B224" s="61"/>
      <c r="C224" s="59"/>
    </row>
    <row r="225" spans="1:3" ht="25.5" customHeight="1" x14ac:dyDescent="0.25">
      <c r="A225" s="60"/>
      <c r="B225" s="61"/>
      <c r="C225" s="59"/>
    </row>
    <row r="226" spans="1:3" ht="12.75" customHeight="1" x14ac:dyDescent="0.25">
      <c r="A226" s="60"/>
      <c r="B226" s="61"/>
      <c r="C226" s="59"/>
    </row>
    <row r="227" spans="1:3" ht="38.25" customHeight="1" x14ac:dyDescent="0.25">
      <c r="A227" s="60"/>
      <c r="B227" s="61"/>
      <c r="C227" s="59"/>
    </row>
    <row r="228" spans="1:3" ht="12.75" customHeight="1" x14ac:dyDescent="0.25">
      <c r="A228" s="60"/>
      <c r="B228" s="61"/>
      <c r="C228" s="59"/>
    </row>
    <row r="229" spans="1:3" ht="12.75" customHeight="1" x14ac:dyDescent="0.25">
      <c r="A229" s="60"/>
      <c r="B229" s="61"/>
      <c r="C229" s="59"/>
    </row>
    <row r="230" spans="1:3" ht="38.25" customHeight="1" x14ac:dyDescent="0.25">
      <c r="A230" s="60"/>
      <c r="B230" s="61"/>
      <c r="C230" s="59"/>
    </row>
    <row r="231" spans="1:3" ht="12.75" customHeight="1" x14ac:dyDescent="0.25">
      <c r="A231" s="60"/>
      <c r="B231" s="61"/>
      <c r="C231" s="59"/>
    </row>
    <row r="232" spans="1:3" ht="12.75" customHeight="1" x14ac:dyDescent="0.25">
      <c r="A232" s="60"/>
      <c r="B232" s="61"/>
      <c r="C232" s="59"/>
    </row>
    <row r="233" spans="1:3" ht="12.75" customHeight="1" x14ac:dyDescent="0.25">
      <c r="A233" s="60"/>
      <c r="B233" s="61"/>
      <c r="C233" s="59"/>
    </row>
    <row r="234" spans="1:3" ht="12.75" customHeight="1" x14ac:dyDescent="0.25">
      <c r="A234" s="60"/>
      <c r="B234" s="61"/>
      <c r="C234" s="59"/>
    </row>
    <row r="235" spans="1:3" ht="25.5" customHeight="1" x14ac:dyDescent="0.25">
      <c r="A235" s="60"/>
      <c r="B235" s="61"/>
      <c r="C235" s="59"/>
    </row>
    <row r="236" spans="1:3" ht="25.5" customHeight="1" x14ac:dyDescent="0.25">
      <c r="A236" s="60"/>
      <c r="B236" s="61"/>
      <c r="C236" s="59"/>
    </row>
    <row r="237" spans="1:3" ht="12.75" customHeight="1" x14ac:dyDescent="0.25">
      <c r="A237" s="60"/>
      <c r="B237" s="61"/>
      <c r="C237" s="59"/>
    </row>
    <row r="238" spans="1:3" ht="25.5" customHeight="1" x14ac:dyDescent="0.25">
      <c r="A238" s="60"/>
      <c r="B238" s="61"/>
      <c r="C238" s="59"/>
    </row>
    <row r="239" spans="1:3" ht="38.25" customHeight="1" x14ac:dyDescent="0.25">
      <c r="A239" s="60"/>
      <c r="B239" s="61"/>
      <c r="C239" s="59"/>
    </row>
    <row r="240" spans="1:3" ht="38.25" customHeight="1" x14ac:dyDescent="0.25">
      <c r="A240" s="60"/>
      <c r="B240" s="61"/>
      <c r="C240" s="59"/>
    </row>
    <row r="241" spans="1:3" ht="38.25" customHeight="1" x14ac:dyDescent="0.25">
      <c r="A241" s="60"/>
      <c r="B241" s="61"/>
      <c r="C241" s="59"/>
    </row>
    <row r="242" spans="1:3" ht="12.75" customHeight="1" x14ac:dyDescent="0.25">
      <c r="A242" s="60"/>
      <c r="B242" s="61"/>
      <c r="C242" s="59"/>
    </row>
    <row r="243" spans="1:3" ht="12.75" customHeight="1" x14ac:dyDescent="0.25">
      <c r="A243" s="60"/>
      <c r="B243" s="61"/>
      <c r="C243" s="59"/>
    </row>
    <row r="244" spans="1:3" ht="25.5" customHeight="1" x14ac:dyDescent="0.25">
      <c r="A244" s="60"/>
      <c r="B244" s="61"/>
      <c r="C244" s="59"/>
    </row>
    <row r="245" spans="1:3" ht="38.25" customHeight="1" x14ac:dyDescent="0.25">
      <c r="A245" s="60"/>
      <c r="B245" s="61"/>
      <c r="C245" s="59"/>
    </row>
    <row r="246" spans="1:3" ht="12.75" customHeight="1" x14ac:dyDescent="0.25">
      <c r="A246" s="60"/>
      <c r="B246" s="61"/>
      <c r="C246" s="59"/>
    </row>
    <row r="247" spans="1:3" ht="76.5" customHeight="1" x14ac:dyDescent="0.25">
      <c r="A247" s="60"/>
      <c r="B247" s="61"/>
      <c r="C247" s="59"/>
    </row>
    <row r="248" spans="1:3" ht="25.5" customHeight="1" x14ac:dyDescent="0.25">
      <c r="A248" s="60"/>
      <c r="B248" s="61"/>
      <c r="C248" s="59"/>
    </row>
    <row r="249" spans="1:3" ht="12.75" customHeight="1" x14ac:dyDescent="0.25">
      <c r="A249" s="60"/>
      <c r="B249" s="61"/>
      <c r="C249" s="59"/>
    </row>
    <row r="250" spans="1:3" ht="51" customHeight="1" x14ac:dyDescent="0.25">
      <c r="A250" s="60"/>
      <c r="B250" s="61"/>
      <c r="C250" s="59"/>
    </row>
    <row r="251" spans="1:3" ht="38.25" customHeight="1" x14ac:dyDescent="0.25">
      <c r="A251" s="60"/>
      <c r="B251" s="61"/>
      <c r="C251" s="59"/>
    </row>
    <row r="252" spans="1:3" ht="12.75" customHeight="1" x14ac:dyDescent="0.25">
      <c r="A252" s="60"/>
      <c r="B252" s="61"/>
      <c r="C252" s="59"/>
    </row>
    <row r="253" spans="1:3" ht="12.75" customHeight="1" x14ac:dyDescent="0.25">
      <c r="A253" s="60"/>
      <c r="B253" s="61"/>
      <c r="C253" s="59"/>
    </row>
    <row r="254" spans="1:3" ht="12.75" customHeight="1" x14ac:dyDescent="0.25">
      <c r="A254" s="60"/>
      <c r="B254" s="61"/>
      <c r="C254" s="59"/>
    </row>
    <row r="255" spans="1:3" ht="12.75" customHeight="1" x14ac:dyDescent="0.25">
      <c r="A255" s="60"/>
      <c r="B255" s="61"/>
      <c r="C255" s="59"/>
    </row>
    <row r="256" spans="1:3" ht="51" customHeight="1" x14ac:dyDescent="0.25">
      <c r="A256" s="60"/>
      <c r="B256" s="61"/>
      <c r="C256" s="59"/>
    </row>
    <row r="257" spans="1:3" ht="25.5" customHeight="1" x14ac:dyDescent="0.25">
      <c r="A257" s="60"/>
      <c r="B257" s="61"/>
      <c r="C257" s="59"/>
    </row>
    <row r="258" spans="1:3" ht="63.75" customHeight="1" x14ac:dyDescent="0.25">
      <c r="A258" s="60"/>
      <c r="B258" s="61"/>
      <c r="C258" s="59"/>
    </row>
    <row r="259" spans="1:3" ht="12.75" customHeight="1" x14ac:dyDescent="0.25">
      <c r="A259" s="60"/>
      <c r="B259" s="61"/>
      <c r="C259" s="59"/>
    </row>
    <row r="260" spans="1:3" ht="12.75" customHeight="1" x14ac:dyDescent="0.25">
      <c r="A260" s="60"/>
      <c r="B260" s="61"/>
      <c r="C260" s="59"/>
    </row>
    <row r="261" spans="1:3" ht="12.75" customHeight="1" x14ac:dyDescent="0.25">
      <c r="A261" s="60"/>
      <c r="B261" s="61"/>
      <c r="C261" s="59"/>
    </row>
    <row r="262" spans="1:3" ht="12.75" customHeight="1" x14ac:dyDescent="0.25">
      <c r="A262" s="60"/>
      <c r="B262" s="61"/>
      <c r="C262" s="59"/>
    </row>
    <row r="263" spans="1:3" ht="25.5" customHeight="1" x14ac:dyDescent="0.25">
      <c r="A263" s="60"/>
      <c r="B263" s="61"/>
      <c r="C263" s="59"/>
    </row>
    <row r="264" spans="1:3" ht="12.75" customHeight="1" x14ac:dyDescent="0.25">
      <c r="A264" s="60"/>
      <c r="B264" s="61"/>
      <c r="C264" s="59"/>
    </row>
    <row r="265" spans="1:3" ht="25.5" customHeight="1" x14ac:dyDescent="0.25">
      <c r="A265" s="60"/>
      <c r="B265" s="61"/>
      <c r="C265" s="59"/>
    </row>
    <row r="266" spans="1:3" ht="38.25" customHeight="1" x14ac:dyDescent="0.25">
      <c r="A266" s="60"/>
      <c r="B266" s="61"/>
      <c r="C266" s="59"/>
    </row>
    <row r="267" spans="1:3" ht="25.5" customHeight="1" x14ac:dyDescent="0.25">
      <c r="A267" s="60"/>
      <c r="B267" s="61"/>
      <c r="C267" s="59"/>
    </row>
    <row r="268" spans="1:3" ht="25.5" customHeight="1" x14ac:dyDescent="0.25">
      <c r="A268" s="60"/>
      <c r="B268" s="61"/>
      <c r="C268" s="59"/>
    </row>
    <row r="269" spans="1:3" ht="12.75" customHeight="1" x14ac:dyDescent="0.25">
      <c r="A269" s="60"/>
      <c r="B269" s="61"/>
      <c r="C269" s="59"/>
    </row>
    <row r="270" spans="1:3" ht="12.75" customHeight="1" x14ac:dyDescent="0.25">
      <c r="A270" s="60"/>
      <c r="B270" s="61"/>
      <c r="C270" s="59"/>
    </row>
    <row r="271" spans="1:3" ht="12.75" customHeight="1" x14ac:dyDescent="0.25">
      <c r="A271" s="60"/>
      <c r="B271" s="61"/>
      <c r="C271" s="59"/>
    </row>
    <row r="272" spans="1:3" ht="12.75" customHeight="1" x14ac:dyDescent="0.25">
      <c r="A272" s="60"/>
      <c r="B272" s="61"/>
      <c r="C272" s="59"/>
    </row>
    <row r="273" spans="1:3" ht="12.75" customHeight="1" x14ac:dyDescent="0.25">
      <c r="A273" s="60"/>
      <c r="B273" s="61"/>
      <c r="C273" s="59"/>
    </row>
    <row r="274" spans="1:3" ht="12.75" customHeight="1" x14ac:dyDescent="0.25">
      <c r="A274" s="60"/>
      <c r="B274" s="61"/>
      <c r="C274" s="59"/>
    </row>
    <row r="275" spans="1:3" ht="12.75" customHeight="1" x14ac:dyDescent="0.25">
      <c r="A275" s="60"/>
      <c r="B275" s="61"/>
      <c r="C275" s="59"/>
    </row>
    <row r="276" spans="1:3" ht="38.25" customHeight="1" x14ac:dyDescent="0.25">
      <c r="A276" s="60"/>
      <c r="B276" s="61"/>
      <c r="C276" s="59"/>
    </row>
    <row r="277" spans="1:3" ht="38.25" customHeight="1" x14ac:dyDescent="0.25">
      <c r="A277" s="60"/>
      <c r="B277" s="61"/>
      <c r="C277" s="59"/>
    </row>
    <row r="278" spans="1:3" ht="12.75" customHeight="1" x14ac:dyDescent="0.25">
      <c r="A278" s="60"/>
      <c r="B278" s="61"/>
      <c r="C278" s="59"/>
    </row>
    <row r="279" spans="1:3" ht="12.75" customHeight="1" x14ac:dyDescent="0.25">
      <c r="A279" s="60"/>
      <c r="B279" s="61"/>
      <c r="C279" s="59"/>
    </row>
    <row r="280" spans="1:3" ht="12.75" customHeight="1" x14ac:dyDescent="0.25">
      <c r="A280" s="60"/>
      <c r="B280" s="61"/>
      <c r="C280" s="59"/>
    </row>
    <row r="281" spans="1:3" ht="12.75" customHeight="1" x14ac:dyDescent="0.25">
      <c r="A281" s="60"/>
      <c r="B281" s="61"/>
      <c r="C281" s="59"/>
    </row>
    <row r="282" spans="1:3" ht="25.5" customHeight="1" x14ac:dyDescent="0.25">
      <c r="A282" s="60"/>
      <c r="B282" s="61"/>
      <c r="C282" s="59"/>
    </row>
    <row r="283" spans="1:3" ht="12.75" customHeight="1" x14ac:dyDescent="0.25">
      <c r="A283" s="60"/>
      <c r="B283" s="61"/>
      <c r="C283" s="59"/>
    </row>
    <row r="284" spans="1:3" ht="12.75" customHeight="1" x14ac:dyDescent="0.25">
      <c r="A284" s="60"/>
      <c r="B284" s="61"/>
      <c r="C284" s="59"/>
    </row>
    <row r="285" spans="1:3" ht="38.25" customHeight="1" x14ac:dyDescent="0.25">
      <c r="A285" s="60"/>
      <c r="B285" s="61"/>
      <c r="C285" s="59"/>
    </row>
    <row r="286" spans="1:3" ht="38.25" customHeight="1" x14ac:dyDescent="0.25">
      <c r="A286" s="60"/>
      <c r="B286" s="61"/>
      <c r="C286" s="59"/>
    </row>
    <row r="287" spans="1:3" ht="25.5" customHeight="1" x14ac:dyDescent="0.25">
      <c r="A287" s="60"/>
      <c r="B287" s="61"/>
      <c r="C287" s="59"/>
    </row>
    <row r="288" spans="1:3" ht="12.75" customHeight="1" x14ac:dyDescent="0.25">
      <c r="A288" s="60"/>
      <c r="B288" s="61"/>
      <c r="C288" s="59"/>
    </row>
    <row r="289" spans="1:3" ht="25.5" customHeight="1" x14ac:dyDescent="0.25">
      <c r="A289" s="60"/>
      <c r="B289" s="61"/>
      <c r="C289" s="59"/>
    </row>
    <row r="290" spans="1:3" ht="12.75" customHeight="1" x14ac:dyDescent="0.25">
      <c r="A290" s="60"/>
      <c r="B290" s="61"/>
      <c r="C290" s="59"/>
    </row>
    <row r="291" spans="1:3" ht="76.5" customHeight="1" x14ac:dyDescent="0.25">
      <c r="A291" s="60"/>
      <c r="B291" s="61"/>
      <c r="C291" s="59"/>
    </row>
    <row r="292" spans="1:3" ht="25.5" customHeight="1" x14ac:dyDescent="0.25">
      <c r="A292" s="60"/>
      <c r="B292" s="61"/>
      <c r="C292" s="59"/>
    </row>
    <row r="293" spans="1:3" ht="25.5" customHeight="1" x14ac:dyDescent="0.25">
      <c r="A293" s="60"/>
      <c r="B293" s="61"/>
      <c r="C293" s="59"/>
    </row>
    <row r="294" spans="1:3" ht="12.75" customHeight="1" x14ac:dyDescent="0.25">
      <c r="A294" s="60"/>
      <c r="B294" s="61"/>
      <c r="C294" s="59"/>
    </row>
    <row r="295" spans="1:3" ht="25.5" customHeight="1" x14ac:dyDescent="0.25">
      <c r="A295" s="60"/>
      <c r="B295" s="61"/>
      <c r="C295" s="59"/>
    </row>
    <row r="296" spans="1:3" ht="12.75" customHeight="1" x14ac:dyDescent="0.25">
      <c r="A296" s="60"/>
      <c r="B296" s="61"/>
      <c r="C296" s="59"/>
    </row>
    <row r="297" spans="1:3" ht="25.5" customHeight="1" x14ac:dyDescent="0.25">
      <c r="A297" s="60"/>
      <c r="B297" s="61"/>
      <c r="C297" s="59"/>
    </row>
    <row r="298" spans="1:3" ht="38.25" customHeight="1" x14ac:dyDescent="0.25">
      <c r="A298" s="60"/>
      <c r="B298" s="61"/>
      <c r="C298" s="59"/>
    </row>
    <row r="299" spans="1:3" ht="25.5" customHeight="1" x14ac:dyDescent="0.25">
      <c r="A299" s="60"/>
      <c r="B299" s="61"/>
      <c r="C299" s="59"/>
    </row>
    <row r="300" spans="1:3" ht="38.25" customHeight="1" x14ac:dyDescent="0.25">
      <c r="A300" s="60"/>
      <c r="B300" s="61"/>
      <c r="C300" s="59"/>
    </row>
    <row r="301" spans="1:3" ht="25.5" customHeight="1" x14ac:dyDescent="0.25">
      <c r="A301" s="60"/>
      <c r="B301" s="61"/>
      <c r="C301" s="59"/>
    </row>
    <row r="302" spans="1:3" ht="12.75" customHeight="1" x14ac:dyDescent="0.25">
      <c r="A302" s="60"/>
      <c r="B302" s="61"/>
      <c r="C302" s="59"/>
    </row>
    <row r="303" spans="1:3" ht="25.5" customHeight="1" x14ac:dyDescent="0.25">
      <c r="A303" s="60"/>
      <c r="B303" s="61"/>
      <c r="C303" s="59"/>
    </row>
    <row r="304" spans="1:3" ht="25.5" customHeight="1" x14ac:dyDescent="0.25">
      <c r="A304" s="60"/>
      <c r="B304" s="61"/>
      <c r="C304" s="59"/>
    </row>
    <row r="305" spans="1:3" ht="12.75" customHeight="1" x14ac:dyDescent="0.25">
      <c r="A305" s="60"/>
      <c r="B305" s="61"/>
      <c r="C305" s="59"/>
    </row>
    <row r="306" spans="1:3" ht="38.25" customHeight="1" x14ac:dyDescent="0.25">
      <c r="A306" s="60"/>
      <c r="B306" s="61"/>
      <c r="C306" s="59"/>
    </row>
    <row r="307" spans="1:3" ht="38.25" customHeight="1" x14ac:dyDescent="0.25">
      <c r="A307" s="60"/>
      <c r="B307" s="61"/>
      <c r="C307" s="59"/>
    </row>
    <row r="308" spans="1:3" ht="12.75" customHeight="1" x14ac:dyDescent="0.25">
      <c r="A308" s="60"/>
      <c r="B308" s="61"/>
      <c r="C308" s="59"/>
    </row>
    <row r="309" spans="1:3" ht="25.5" customHeight="1" x14ac:dyDescent="0.25">
      <c r="A309" s="60"/>
      <c r="B309" s="61"/>
      <c r="C309" s="59"/>
    </row>
    <row r="310" spans="1:3" ht="12.75" customHeight="1" x14ac:dyDescent="0.25">
      <c r="A310" s="60"/>
      <c r="B310" s="61"/>
      <c r="C310" s="59"/>
    </row>
    <row r="311" spans="1:3" ht="38.25" customHeight="1" x14ac:dyDescent="0.25">
      <c r="A311" s="60"/>
      <c r="B311" s="61"/>
      <c r="C311" s="59"/>
    </row>
    <row r="312" spans="1:3" ht="12.75" customHeight="1" x14ac:dyDescent="0.25">
      <c r="A312" s="60"/>
      <c r="B312" s="61"/>
      <c r="C312" s="59"/>
    </row>
    <row r="313" spans="1:3" ht="12.75" customHeight="1" x14ac:dyDescent="0.25">
      <c r="A313" s="60"/>
      <c r="B313" s="61"/>
      <c r="C313" s="59"/>
    </row>
    <row r="314" spans="1:3" ht="12.75" customHeight="1" x14ac:dyDescent="0.25">
      <c r="A314" s="60"/>
      <c r="B314" s="61"/>
      <c r="C314" s="59"/>
    </row>
    <row r="315" spans="1:3" ht="12.75" customHeight="1" x14ac:dyDescent="0.25">
      <c r="A315" s="60"/>
      <c r="B315" s="61"/>
      <c r="C315" s="59"/>
    </row>
    <row r="316" spans="1:3" ht="12.75" customHeight="1" x14ac:dyDescent="0.25">
      <c r="A316" s="60"/>
      <c r="B316" s="61"/>
      <c r="C316" s="59"/>
    </row>
    <row r="317" spans="1:3" ht="25.5" customHeight="1" x14ac:dyDescent="0.25">
      <c r="A317" s="60"/>
      <c r="B317" s="61"/>
      <c r="C317" s="59"/>
    </row>
    <row r="318" spans="1:3" ht="25.5" customHeight="1" x14ac:dyDescent="0.25">
      <c r="A318" s="60"/>
      <c r="B318" s="61"/>
      <c r="C318" s="59"/>
    </row>
    <row r="319" spans="1:3" ht="25.5" customHeight="1" x14ac:dyDescent="0.25">
      <c r="A319" s="60"/>
      <c r="B319" s="61"/>
      <c r="C319" s="59"/>
    </row>
    <row r="320" spans="1:3" ht="25.5" customHeight="1" x14ac:dyDescent="0.25">
      <c r="A320" s="60"/>
      <c r="B320" s="61"/>
      <c r="C320" s="59"/>
    </row>
    <row r="321" spans="1:3" ht="38.25" customHeight="1" x14ac:dyDescent="0.25">
      <c r="A321" s="60"/>
      <c r="B321" s="61"/>
      <c r="C321" s="59"/>
    </row>
    <row r="322" spans="1:3" ht="12.75" customHeight="1" x14ac:dyDescent="0.25">
      <c r="A322" s="60"/>
      <c r="B322" s="61"/>
      <c r="C322" s="59"/>
    </row>
    <row r="323" spans="1:3" ht="12.75" customHeight="1" x14ac:dyDescent="0.25">
      <c r="A323" s="60"/>
      <c r="B323" s="61"/>
      <c r="C323" s="59"/>
    </row>
    <row r="324" spans="1:3" ht="25.5" customHeight="1" x14ac:dyDescent="0.25">
      <c r="A324" s="60"/>
      <c r="B324" s="61"/>
      <c r="C324" s="59"/>
    </row>
    <row r="325" spans="1:3" ht="38.25" customHeight="1" x14ac:dyDescent="0.25">
      <c r="A325" s="60"/>
      <c r="B325" s="61"/>
      <c r="C325" s="59"/>
    </row>
    <row r="326" spans="1:3" ht="25.5" customHeight="1" x14ac:dyDescent="0.25">
      <c r="A326" s="60"/>
      <c r="B326" s="61"/>
      <c r="C326" s="59"/>
    </row>
    <row r="327" spans="1:3" ht="25.5" customHeight="1" x14ac:dyDescent="0.25">
      <c r="A327" s="60"/>
      <c r="B327" s="61"/>
      <c r="C327" s="59"/>
    </row>
    <row r="328" spans="1:3" ht="25.5" customHeight="1" x14ac:dyDescent="0.25">
      <c r="A328" s="60"/>
      <c r="B328" s="61"/>
      <c r="C328" s="59"/>
    </row>
    <row r="329" spans="1:3" ht="12.75" customHeight="1" x14ac:dyDescent="0.25">
      <c r="A329" s="60"/>
      <c r="B329" s="61"/>
      <c r="C329" s="59"/>
    </row>
    <row r="330" spans="1:3" ht="12.75" customHeight="1" x14ac:dyDescent="0.25">
      <c r="A330" s="60"/>
      <c r="B330" s="61"/>
      <c r="C330" s="59"/>
    </row>
    <row r="331" spans="1:3" ht="12.75" customHeight="1" x14ac:dyDescent="0.25">
      <c r="A331" s="60"/>
      <c r="B331" s="61"/>
      <c r="C331" s="59"/>
    </row>
    <row r="332" spans="1:3" ht="12.75" customHeight="1" x14ac:dyDescent="0.25">
      <c r="A332" s="60"/>
      <c r="B332" s="61"/>
      <c r="C332" s="59"/>
    </row>
    <row r="333" spans="1:3" ht="12.75" customHeight="1" x14ac:dyDescent="0.25">
      <c r="A333" s="60"/>
      <c r="B333" s="61"/>
      <c r="C333" s="59"/>
    </row>
    <row r="334" spans="1:3" ht="25.5" customHeight="1" x14ac:dyDescent="0.25">
      <c r="A334" s="60"/>
      <c r="B334" s="61"/>
      <c r="C334" s="59"/>
    </row>
    <row r="335" spans="1:3" ht="38.25" customHeight="1" x14ac:dyDescent="0.25">
      <c r="A335" s="60"/>
      <c r="B335" s="61"/>
      <c r="C335" s="59"/>
    </row>
    <row r="336" spans="1:3" ht="38.25" customHeight="1" x14ac:dyDescent="0.25">
      <c r="A336" s="60"/>
      <c r="B336" s="61"/>
      <c r="C336" s="59"/>
    </row>
    <row r="337" spans="1:3" ht="12.75" customHeight="1" x14ac:dyDescent="0.25">
      <c r="A337" s="60"/>
      <c r="B337" s="61"/>
      <c r="C337" s="59"/>
    </row>
    <row r="338" spans="1:3" ht="12.75" customHeight="1" x14ac:dyDescent="0.25">
      <c r="A338" s="60"/>
      <c r="B338" s="61"/>
      <c r="C338" s="59"/>
    </row>
    <row r="339" spans="1:3" ht="25.5" customHeight="1" x14ac:dyDescent="0.25">
      <c r="A339" s="60"/>
      <c r="B339" s="61"/>
      <c r="C339" s="59"/>
    </row>
    <row r="340" spans="1:3" ht="38.25" customHeight="1" x14ac:dyDescent="0.25">
      <c r="A340" s="60"/>
      <c r="B340" s="61"/>
      <c r="C340" s="59"/>
    </row>
    <row r="341" spans="1:3" ht="12.75" customHeight="1" x14ac:dyDescent="0.25">
      <c r="A341" s="60"/>
      <c r="B341" s="61"/>
      <c r="C341" s="59"/>
    </row>
    <row r="342" spans="1:3" ht="12.75" customHeight="1" x14ac:dyDescent="0.25">
      <c r="A342" s="60"/>
      <c r="B342" s="61"/>
      <c r="C342" s="59"/>
    </row>
    <row r="343" spans="1:3" ht="25.5" customHeight="1" x14ac:dyDescent="0.25">
      <c r="A343" s="60"/>
      <c r="B343" s="61"/>
      <c r="C343" s="59"/>
    </row>
    <row r="344" spans="1:3" ht="12.75" customHeight="1" x14ac:dyDescent="0.25">
      <c r="A344" s="60"/>
      <c r="B344" s="61"/>
      <c r="C344" s="59"/>
    </row>
    <row r="345" spans="1:3" ht="25.5" customHeight="1" x14ac:dyDescent="0.25">
      <c r="A345" s="60"/>
      <c r="B345" s="61"/>
      <c r="C345" s="59"/>
    </row>
    <row r="346" spans="1:3" ht="25.5" customHeight="1" x14ac:dyDescent="0.25">
      <c r="A346" s="60"/>
      <c r="B346" s="61"/>
      <c r="C346" s="59"/>
    </row>
    <row r="347" spans="1:3" ht="25.5" customHeight="1" x14ac:dyDescent="0.25">
      <c r="A347" s="60"/>
      <c r="B347" s="61"/>
      <c r="C347" s="59"/>
    </row>
    <row r="348" spans="1:3" ht="25.5" customHeight="1" x14ac:dyDescent="0.25">
      <c r="A348" s="60"/>
      <c r="B348" s="61"/>
      <c r="C348" s="59"/>
    </row>
    <row r="349" spans="1:3" ht="25.5" customHeight="1" x14ac:dyDescent="0.25">
      <c r="A349" s="60"/>
      <c r="B349" s="61"/>
      <c r="C349" s="59"/>
    </row>
    <row r="350" spans="1:3" ht="25.5" customHeight="1" x14ac:dyDescent="0.25">
      <c r="A350" s="60"/>
      <c r="B350" s="61"/>
      <c r="C350" s="59"/>
    </row>
    <row r="351" spans="1:3" ht="25.5" customHeight="1" x14ac:dyDescent="0.25">
      <c r="A351" s="60"/>
      <c r="B351" s="61"/>
      <c r="C351" s="59"/>
    </row>
    <row r="352" spans="1:3" ht="25.5" customHeight="1" x14ac:dyDescent="0.25">
      <c r="A352" s="60"/>
      <c r="B352" s="61"/>
      <c r="C352" s="59"/>
    </row>
    <row r="353" spans="1:3" ht="25.5" customHeight="1" x14ac:dyDescent="0.25">
      <c r="A353" s="60"/>
      <c r="B353" s="61"/>
      <c r="C353" s="59"/>
    </row>
    <row r="354" spans="1:3" ht="25.5" customHeight="1" x14ac:dyDescent="0.25">
      <c r="A354" s="60"/>
      <c r="B354" s="61"/>
      <c r="C354" s="59"/>
    </row>
    <row r="355" spans="1:3" ht="25.5" customHeight="1" x14ac:dyDescent="0.25">
      <c r="A355" s="60"/>
      <c r="B355" s="61"/>
      <c r="C355" s="59"/>
    </row>
    <row r="356" spans="1:3" ht="25.5" customHeight="1" x14ac:dyDescent="0.25">
      <c r="A356" s="60"/>
      <c r="B356" s="61"/>
      <c r="C356" s="59"/>
    </row>
    <row r="357" spans="1:3" ht="25.5" customHeight="1" x14ac:dyDescent="0.25">
      <c r="A357" s="60"/>
      <c r="B357" s="61"/>
      <c r="C357" s="59"/>
    </row>
    <row r="358" spans="1:3" ht="25.5" customHeight="1" x14ac:dyDescent="0.25">
      <c r="A358" s="60"/>
      <c r="B358" s="61"/>
      <c r="C358" s="59"/>
    </row>
    <row r="359" spans="1:3" ht="25.5" customHeight="1" x14ac:dyDescent="0.25">
      <c r="A359" s="60"/>
      <c r="B359" s="61"/>
      <c r="C359" s="59"/>
    </row>
    <row r="360" spans="1:3" ht="25.5" customHeight="1" x14ac:dyDescent="0.25">
      <c r="A360" s="60"/>
      <c r="B360" s="61"/>
      <c r="C360" s="59"/>
    </row>
    <row r="361" spans="1:3" ht="25.5" customHeight="1" x14ac:dyDescent="0.25">
      <c r="A361" s="60"/>
      <c r="B361" s="61"/>
      <c r="C361" s="59"/>
    </row>
    <row r="362" spans="1:3" ht="25.5" customHeight="1" x14ac:dyDescent="0.25">
      <c r="A362" s="60"/>
      <c r="B362" s="61"/>
      <c r="C362" s="59"/>
    </row>
    <row r="363" spans="1:3" ht="25.5" customHeight="1" x14ac:dyDescent="0.25">
      <c r="A363" s="60"/>
      <c r="B363" s="61"/>
      <c r="C363" s="59"/>
    </row>
    <row r="364" spans="1:3" ht="25.5" customHeight="1" x14ac:dyDescent="0.25">
      <c r="A364" s="60"/>
      <c r="B364" s="61"/>
      <c r="C364" s="59"/>
    </row>
    <row r="365" spans="1:3" ht="25.5" customHeight="1" x14ac:dyDescent="0.25">
      <c r="A365" s="60"/>
      <c r="B365" s="61"/>
      <c r="C365" s="59"/>
    </row>
    <row r="366" spans="1:3" ht="25.5" customHeight="1" x14ac:dyDescent="0.25">
      <c r="A366" s="60"/>
      <c r="B366" s="61"/>
      <c r="C366" s="59"/>
    </row>
    <row r="367" spans="1:3" ht="25.5" customHeight="1" x14ac:dyDescent="0.25">
      <c r="A367" s="60"/>
      <c r="B367" s="61"/>
      <c r="C367" s="59"/>
    </row>
    <row r="368" spans="1:3" ht="25.5" customHeight="1" x14ac:dyDescent="0.25">
      <c r="A368" s="60"/>
      <c r="B368" s="61"/>
      <c r="C368" s="59"/>
    </row>
    <row r="369" spans="1:3" ht="25.5" customHeight="1" x14ac:dyDescent="0.25">
      <c r="A369" s="60"/>
      <c r="B369" s="61"/>
      <c r="C369" s="59"/>
    </row>
    <row r="370" spans="1:3" ht="25.5" customHeight="1" x14ac:dyDescent="0.25">
      <c r="A370" s="60"/>
      <c r="B370" s="61"/>
      <c r="C370" s="59"/>
    </row>
    <row r="371" spans="1:3" ht="25.5" customHeight="1" x14ac:dyDescent="0.25">
      <c r="A371" s="60"/>
      <c r="B371" s="61"/>
      <c r="C371" s="59"/>
    </row>
    <row r="372" spans="1:3" ht="25.5" customHeight="1" x14ac:dyDescent="0.25">
      <c r="A372" s="60"/>
      <c r="B372" s="61"/>
      <c r="C372" s="59"/>
    </row>
    <row r="373" spans="1:3" ht="38.25" customHeight="1" x14ac:dyDescent="0.25">
      <c r="A373" s="60"/>
      <c r="B373" s="61"/>
      <c r="C373" s="59"/>
    </row>
    <row r="374" spans="1:3" ht="12.75" customHeight="1" x14ac:dyDescent="0.25">
      <c r="A374" s="60"/>
      <c r="B374" s="61"/>
      <c r="C374" s="59"/>
    </row>
    <row r="375" spans="1:3" ht="38.25" customHeight="1" x14ac:dyDescent="0.25">
      <c r="A375" s="60"/>
      <c r="B375" s="61"/>
      <c r="C375" s="59"/>
    </row>
    <row r="376" spans="1:3" ht="12.75" customHeight="1" x14ac:dyDescent="0.25">
      <c r="A376" s="60"/>
      <c r="B376" s="61"/>
      <c r="C376" s="59"/>
    </row>
    <row r="377" spans="1:3" ht="38.25" customHeight="1" x14ac:dyDescent="0.25">
      <c r="A377" s="60"/>
      <c r="B377" s="61"/>
      <c r="C377" s="59"/>
    </row>
    <row r="378" spans="1:3" ht="12.75" customHeight="1" x14ac:dyDescent="0.25">
      <c r="A378" s="60"/>
      <c r="B378" s="61"/>
      <c r="C378" s="59"/>
    </row>
    <row r="379" spans="1:3" ht="38.25" customHeight="1" x14ac:dyDescent="0.25">
      <c r="A379" s="60"/>
      <c r="B379" s="61"/>
      <c r="C379" s="59"/>
    </row>
    <row r="380" spans="1:3" ht="12.75" customHeight="1" x14ac:dyDescent="0.25">
      <c r="A380" s="60"/>
      <c r="B380" s="61"/>
      <c r="C380" s="59"/>
    </row>
    <row r="381" spans="1:3" ht="38.25" customHeight="1" x14ac:dyDescent="0.25">
      <c r="A381" s="60"/>
      <c r="B381" s="61"/>
      <c r="C381" s="59"/>
    </row>
    <row r="382" spans="1:3" ht="12.75" customHeight="1" x14ac:dyDescent="0.25">
      <c r="A382" s="60"/>
      <c r="B382" s="61"/>
      <c r="C382" s="59"/>
    </row>
    <row r="383" spans="1:3" ht="38.25" customHeight="1" x14ac:dyDescent="0.25">
      <c r="A383" s="60"/>
      <c r="B383" s="61"/>
      <c r="C383" s="59"/>
    </row>
    <row r="384" spans="1:3" ht="12.75" customHeight="1" x14ac:dyDescent="0.25">
      <c r="A384" s="60"/>
      <c r="B384" s="61"/>
      <c r="C384" s="59"/>
    </row>
    <row r="385" spans="1:3" ht="38.25" customHeight="1" x14ac:dyDescent="0.25">
      <c r="A385" s="60"/>
      <c r="B385" s="61"/>
      <c r="C385" s="59"/>
    </row>
    <row r="386" spans="1:3" ht="12.75" customHeight="1" x14ac:dyDescent="0.25">
      <c r="A386" s="60"/>
      <c r="B386" s="61"/>
      <c r="C386" s="59"/>
    </row>
    <row r="387" spans="1:3" ht="38.25" customHeight="1" x14ac:dyDescent="0.25">
      <c r="A387" s="60"/>
      <c r="B387" s="61"/>
      <c r="C387" s="59"/>
    </row>
    <row r="388" spans="1:3" ht="12.75" customHeight="1" x14ac:dyDescent="0.25">
      <c r="A388" s="60"/>
      <c r="B388" s="61"/>
      <c r="C388" s="59"/>
    </row>
    <row r="389" spans="1:3" ht="38.25" customHeight="1" x14ac:dyDescent="0.25">
      <c r="A389" s="60"/>
      <c r="B389" s="61"/>
      <c r="C389" s="59"/>
    </row>
    <row r="390" spans="1:3" ht="12.75" customHeight="1" x14ac:dyDescent="0.25">
      <c r="A390" s="60"/>
      <c r="B390" s="61"/>
      <c r="C390" s="59"/>
    </row>
    <row r="391" spans="1:3" ht="38.25" customHeight="1" x14ac:dyDescent="0.25">
      <c r="A391" s="60"/>
      <c r="B391" s="61"/>
      <c r="C391" s="59"/>
    </row>
    <row r="392" spans="1:3" ht="12.75" customHeight="1" x14ac:dyDescent="0.25">
      <c r="A392" s="60"/>
      <c r="B392" s="61"/>
      <c r="C392" s="59"/>
    </row>
    <row r="393" spans="1:3" ht="38.25" customHeight="1" x14ac:dyDescent="0.25">
      <c r="A393" s="60"/>
      <c r="B393" s="61"/>
      <c r="C393" s="59"/>
    </row>
    <row r="394" spans="1:3" ht="12.75" customHeight="1" x14ac:dyDescent="0.25">
      <c r="A394" s="60"/>
      <c r="B394" s="61"/>
      <c r="C394" s="59"/>
    </row>
    <row r="395" spans="1:3" ht="38.25" customHeight="1" x14ac:dyDescent="0.25">
      <c r="A395" s="60"/>
      <c r="B395" s="61"/>
      <c r="C395" s="59"/>
    </row>
    <row r="396" spans="1:3" ht="12.75" customHeight="1" x14ac:dyDescent="0.25">
      <c r="A396" s="60"/>
      <c r="B396" s="61"/>
      <c r="C396" s="59"/>
    </row>
    <row r="397" spans="1:3" ht="51" customHeight="1" x14ac:dyDescent="0.25">
      <c r="A397" s="60"/>
      <c r="B397" s="61"/>
      <c r="C397" s="59"/>
    </row>
    <row r="398" spans="1:3" ht="12.75" customHeight="1" x14ac:dyDescent="0.25">
      <c r="A398" s="60"/>
      <c r="B398" s="61"/>
      <c r="C398" s="59"/>
    </row>
    <row r="399" spans="1:3" ht="25.5" customHeight="1" x14ac:dyDescent="0.25">
      <c r="A399" s="60"/>
      <c r="B399" s="61"/>
      <c r="C399" s="59"/>
    </row>
    <row r="400" spans="1:3" ht="12.75" customHeight="1" x14ac:dyDescent="0.25">
      <c r="A400" s="60"/>
      <c r="B400" s="61"/>
      <c r="C400" s="59"/>
    </row>
    <row r="401" spans="1:3" ht="12.75" customHeight="1" x14ac:dyDescent="0.25">
      <c r="A401" s="60"/>
      <c r="B401" s="61"/>
      <c r="C401" s="59"/>
    </row>
    <row r="402" spans="1:3" ht="12.75" customHeight="1" x14ac:dyDescent="0.25">
      <c r="A402" s="60"/>
      <c r="B402" s="61"/>
      <c r="C402" s="59"/>
    </row>
    <row r="403" spans="1:3" ht="51" customHeight="1" x14ac:dyDescent="0.25">
      <c r="A403" s="60"/>
      <c r="B403" s="61"/>
      <c r="C403" s="59"/>
    </row>
    <row r="404" spans="1:3" ht="12.75" customHeight="1" x14ac:dyDescent="0.25">
      <c r="A404" s="60"/>
      <c r="B404" s="61"/>
      <c r="C404" s="59"/>
    </row>
    <row r="405" spans="1:3" ht="25.5" customHeight="1" x14ac:dyDescent="0.25">
      <c r="A405" s="60"/>
      <c r="B405" s="61"/>
      <c r="C405" s="59"/>
    </row>
    <row r="406" spans="1:3" ht="12.75" customHeight="1" x14ac:dyDescent="0.25">
      <c r="A406" s="60"/>
      <c r="B406" s="61"/>
      <c r="C406" s="59"/>
    </row>
    <row r="407" spans="1:3" ht="12.75" customHeight="1" x14ac:dyDescent="0.25">
      <c r="A407" s="60"/>
      <c r="B407" s="61"/>
      <c r="C407" s="59"/>
    </row>
    <row r="408" spans="1:3" ht="12.75" customHeight="1" x14ac:dyDescent="0.25">
      <c r="A408" s="60"/>
      <c r="B408" s="61"/>
      <c r="C408" s="59"/>
    </row>
    <row r="409" spans="1:3" ht="51" customHeight="1" x14ac:dyDescent="0.25">
      <c r="A409" s="60"/>
      <c r="B409" s="61"/>
      <c r="C409" s="59"/>
    </row>
    <row r="410" spans="1:3" ht="12.75" customHeight="1" x14ac:dyDescent="0.25">
      <c r="A410" s="60"/>
      <c r="B410" s="61"/>
      <c r="C410" s="59"/>
    </row>
    <row r="411" spans="1:3" ht="25.5" customHeight="1" x14ac:dyDescent="0.25">
      <c r="A411" s="60"/>
      <c r="B411" s="61"/>
      <c r="C411" s="59"/>
    </row>
    <row r="412" spans="1:3" ht="12.75" customHeight="1" x14ac:dyDescent="0.25">
      <c r="A412" s="60"/>
      <c r="B412" s="61"/>
      <c r="C412" s="59"/>
    </row>
    <row r="413" spans="1:3" ht="12.75" customHeight="1" x14ac:dyDescent="0.25">
      <c r="A413" s="60"/>
      <c r="B413" s="61"/>
      <c r="C413" s="59"/>
    </row>
    <row r="414" spans="1:3" ht="12.75" customHeight="1" x14ac:dyDescent="0.25">
      <c r="A414" s="60"/>
      <c r="B414" s="61"/>
      <c r="C414" s="59"/>
    </row>
    <row r="415" spans="1:3" ht="51" customHeight="1" x14ac:dyDescent="0.25">
      <c r="A415" s="60"/>
      <c r="B415" s="61"/>
      <c r="C415" s="59"/>
    </row>
    <row r="416" spans="1:3" ht="12.75" customHeight="1" x14ac:dyDescent="0.25">
      <c r="A416" s="60"/>
      <c r="B416" s="61"/>
      <c r="C416" s="59"/>
    </row>
    <row r="417" spans="1:3" ht="25.5" customHeight="1" x14ac:dyDescent="0.25">
      <c r="A417" s="60"/>
      <c r="B417" s="61"/>
      <c r="C417" s="59"/>
    </row>
    <row r="418" spans="1:3" ht="12.75" customHeight="1" x14ac:dyDescent="0.25">
      <c r="A418" s="60"/>
      <c r="B418" s="61"/>
      <c r="C418" s="59"/>
    </row>
    <row r="419" spans="1:3" ht="12.75" customHeight="1" x14ac:dyDescent="0.25">
      <c r="A419" s="60"/>
      <c r="B419" s="61"/>
      <c r="C419" s="59"/>
    </row>
    <row r="420" spans="1:3" ht="12.75" customHeight="1" x14ac:dyDescent="0.25">
      <c r="A420" s="60"/>
      <c r="B420" s="61"/>
      <c r="C420" s="59"/>
    </row>
    <row r="421" spans="1:3" ht="51" customHeight="1" x14ac:dyDescent="0.25">
      <c r="A421" s="60"/>
      <c r="B421" s="61"/>
      <c r="C421" s="59"/>
    </row>
    <row r="422" spans="1:3" ht="12.75" customHeight="1" x14ac:dyDescent="0.25">
      <c r="A422" s="60"/>
      <c r="B422" s="61"/>
      <c r="C422" s="59"/>
    </row>
    <row r="423" spans="1:3" ht="25.5" customHeight="1" x14ac:dyDescent="0.25">
      <c r="A423" s="60"/>
      <c r="B423" s="61"/>
      <c r="C423" s="59"/>
    </row>
    <row r="424" spans="1:3" ht="12.75" customHeight="1" x14ac:dyDescent="0.25">
      <c r="A424" s="60"/>
      <c r="B424" s="61"/>
      <c r="C424" s="59"/>
    </row>
    <row r="425" spans="1:3" ht="12.75" customHeight="1" x14ac:dyDescent="0.25">
      <c r="A425" s="60"/>
      <c r="B425" s="61"/>
      <c r="C425" s="59"/>
    </row>
    <row r="426" spans="1:3" ht="12.75" customHeight="1" x14ac:dyDescent="0.25">
      <c r="A426" s="60"/>
      <c r="B426" s="61"/>
      <c r="C426" s="59"/>
    </row>
    <row r="427" spans="1:3" ht="51" customHeight="1" x14ac:dyDescent="0.25">
      <c r="A427" s="60"/>
      <c r="B427" s="61"/>
      <c r="C427" s="59"/>
    </row>
    <row r="428" spans="1:3" ht="12.75" customHeight="1" x14ac:dyDescent="0.25">
      <c r="A428" s="60"/>
      <c r="B428" s="61"/>
      <c r="C428" s="59"/>
    </row>
    <row r="429" spans="1:3" ht="25.5" customHeight="1" x14ac:dyDescent="0.25">
      <c r="A429" s="60"/>
      <c r="B429" s="61"/>
      <c r="C429" s="59"/>
    </row>
    <row r="430" spans="1:3" ht="12.75" customHeight="1" x14ac:dyDescent="0.25">
      <c r="A430" s="60"/>
      <c r="B430" s="61"/>
      <c r="C430" s="59"/>
    </row>
    <row r="431" spans="1:3" ht="12.75" customHeight="1" x14ac:dyDescent="0.25">
      <c r="A431" s="60"/>
      <c r="B431" s="61"/>
      <c r="C431" s="59"/>
    </row>
    <row r="432" spans="1:3" ht="12.75" customHeight="1" x14ac:dyDescent="0.25">
      <c r="A432" s="60"/>
      <c r="B432" s="61"/>
      <c r="C432" s="59"/>
    </row>
    <row r="433" spans="1:3" ht="51" customHeight="1" x14ac:dyDescent="0.25">
      <c r="A433" s="60"/>
      <c r="B433" s="61"/>
      <c r="C433" s="59"/>
    </row>
    <row r="434" spans="1:3" ht="12.75" customHeight="1" x14ac:dyDescent="0.25">
      <c r="A434" s="60"/>
      <c r="B434" s="61"/>
      <c r="C434" s="59"/>
    </row>
    <row r="435" spans="1:3" ht="25.5" customHeight="1" x14ac:dyDescent="0.25">
      <c r="A435" s="60"/>
      <c r="B435" s="61"/>
      <c r="C435" s="59"/>
    </row>
    <row r="436" spans="1:3" ht="12.75" customHeight="1" x14ac:dyDescent="0.25">
      <c r="A436" s="60"/>
      <c r="B436" s="61"/>
      <c r="C436" s="59"/>
    </row>
    <row r="437" spans="1:3" ht="12.75" customHeight="1" x14ac:dyDescent="0.25">
      <c r="A437" s="60"/>
      <c r="B437" s="61"/>
      <c r="C437" s="59"/>
    </row>
    <row r="438" spans="1:3" ht="51" customHeight="1" x14ac:dyDescent="0.25">
      <c r="A438" s="60"/>
      <c r="B438" s="61"/>
      <c r="C438" s="59"/>
    </row>
    <row r="439" spans="1:3" ht="12.75" customHeight="1" x14ac:dyDescent="0.25">
      <c r="A439" s="60"/>
      <c r="B439" s="61"/>
      <c r="C439" s="59"/>
    </row>
    <row r="440" spans="1:3" ht="25.5" customHeight="1" x14ac:dyDescent="0.25">
      <c r="A440" s="60"/>
      <c r="B440" s="61"/>
      <c r="C440" s="59"/>
    </row>
    <row r="441" spans="1:3" ht="12.75" customHeight="1" x14ac:dyDescent="0.25">
      <c r="A441" s="60"/>
      <c r="B441" s="61"/>
      <c r="C441" s="59"/>
    </row>
    <row r="442" spans="1:3" ht="12.75" customHeight="1" x14ac:dyDescent="0.25">
      <c r="A442" s="60"/>
      <c r="B442" s="61"/>
      <c r="C442" s="59"/>
    </row>
    <row r="443" spans="1:3" ht="51" customHeight="1" x14ac:dyDescent="0.25">
      <c r="A443" s="60"/>
      <c r="B443" s="61"/>
      <c r="C443" s="59"/>
    </row>
    <row r="444" spans="1:3" ht="12.75" customHeight="1" x14ac:dyDescent="0.25">
      <c r="A444" s="60"/>
      <c r="B444" s="61"/>
      <c r="C444" s="59"/>
    </row>
    <row r="445" spans="1:3" ht="25.5" customHeight="1" x14ac:dyDescent="0.25">
      <c r="A445" s="60"/>
      <c r="B445" s="61"/>
      <c r="C445" s="59"/>
    </row>
    <row r="446" spans="1:3" ht="12.75" customHeight="1" x14ac:dyDescent="0.25">
      <c r="A446" s="60"/>
      <c r="B446" s="61"/>
      <c r="C446" s="59"/>
    </row>
    <row r="447" spans="1:3" ht="12.75" customHeight="1" x14ac:dyDescent="0.25">
      <c r="A447" s="60"/>
      <c r="B447" s="61"/>
      <c r="C447" s="59"/>
    </row>
    <row r="448" spans="1:3" ht="12.75" customHeight="1" x14ac:dyDescent="0.25">
      <c r="A448" s="60"/>
      <c r="B448" s="61"/>
      <c r="C448" s="59"/>
    </row>
    <row r="449" spans="1:3" ht="51" customHeight="1" x14ac:dyDescent="0.25">
      <c r="A449" s="60"/>
      <c r="B449" s="61"/>
      <c r="C449" s="59"/>
    </row>
    <row r="450" spans="1:3" ht="12.75" customHeight="1" x14ac:dyDescent="0.25">
      <c r="A450" s="60"/>
      <c r="B450" s="61"/>
      <c r="C450" s="59"/>
    </row>
    <row r="451" spans="1:3" ht="25.5" customHeight="1" x14ac:dyDescent="0.25">
      <c r="A451" s="60"/>
      <c r="B451" s="61"/>
      <c r="C451" s="59"/>
    </row>
    <row r="452" spans="1:3" ht="12.75" customHeight="1" x14ac:dyDescent="0.25">
      <c r="A452" s="60"/>
      <c r="B452" s="61"/>
      <c r="C452" s="59"/>
    </row>
    <row r="453" spans="1:3" ht="12.75" customHeight="1" x14ac:dyDescent="0.25">
      <c r="A453" s="60"/>
      <c r="B453" s="61"/>
      <c r="C453" s="59"/>
    </row>
    <row r="454" spans="1:3" ht="12.75" customHeight="1" x14ac:dyDescent="0.25">
      <c r="A454" s="60"/>
      <c r="B454" s="61"/>
      <c r="C454" s="59"/>
    </row>
    <row r="455" spans="1:3" ht="51" customHeight="1" x14ac:dyDescent="0.25">
      <c r="A455" s="60"/>
      <c r="B455" s="61"/>
      <c r="C455" s="59"/>
    </row>
    <row r="456" spans="1:3" ht="12.75" customHeight="1" x14ac:dyDescent="0.25">
      <c r="A456" s="60"/>
      <c r="B456" s="61"/>
      <c r="C456" s="59"/>
    </row>
    <row r="457" spans="1:3" ht="25.5" customHeight="1" x14ac:dyDescent="0.25">
      <c r="A457" s="60"/>
      <c r="B457" s="61"/>
      <c r="C457" s="59"/>
    </row>
    <row r="458" spans="1:3" ht="12.75" customHeight="1" x14ac:dyDescent="0.25">
      <c r="A458" s="60"/>
      <c r="B458" s="61"/>
      <c r="C458" s="59"/>
    </row>
    <row r="459" spans="1:3" ht="12.75" customHeight="1" x14ac:dyDescent="0.25">
      <c r="A459" s="60"/>
      <c r="B459" s="61"/>
      <c r="C459" s="59"/>
    </row>
    <row r="460" spans="1:3" ht="25.5" customHeight="1" x14ac:dyDescent="0.25">
      <c r="A460" s="60"/>
      <c r="B460" s="61"/>
      <c r="C460" s="59"/>
    </row>
    <row r="461" spans="1:3" ht="25.5" customHeight="1" x14ac:dyDescent="0.25">
      <c r="A461" s="60"/>
      <c r="B461" s="61"/>
      <c r="C461" s="59"/>
    </row>
    <row r="462" spans="1:3" ht="25.5" customHeight="1" x14ac:dyDescent="0.25">
      <c r="A462" s="60"/>
      <c r="B462" s="61"/>
      <c r="C462" s="59"/>
    </row>
    <row r="463" spans="1:3" ht="25.5" customHeight="1" x14ac:dyDescent="0.25">
      <c r="A463" s="60"/>
      <c r="B463" s="61"/>
      <c r="C463" s="59"/>
    </row>
    <row r="464" spans="1:3" ht="25.5" customHeight="1" x14ac:dyDescent="0.25">
      <c r="A464" s="60"/>
      <c r="B464" s="61"/>
      <c r="C464" s="59"/>
    </row>
    <row r="465" spans="1:3" ht="25.5" customHeight="1" x14ac:dyDescent="0.25">
      <c r="A465" s="60"/>
      <c r="B465" s="61"/>
      <c r="C465" s="59"/>
    </row>
    <row r="466" spans="1:3" ht="25.5" customHeight="1" x14ac:dyDescent="0.25">
      <c r="A466" s="60"/>
      <c r="B466" s="61"/>
      <c r="C466" s="59"/>
    </row>
    <row r="467" spans="1:3" ht="25.5" customHeight="1" x14ac:dyDescent="0.25">
      <c r="A467" s="60"/>
      <c r="B467" s="61"/>
      <c r="C467" s="59"/>
    </row>
    <row r="468" spans="1:3" ht="12.75" customHeight="1" x14ac:dyDescent="0.25">
      <c r="A468" s="60"/>
      <c r="B468" s="61"/>
      <c r="C468" s="59"/>
    </row>
    <row r="469" spans="1:3" ht="25.5" customHeight="1" x14ac:dyDescent="0.25">
      <c r="A469" s="60"/>
      <c r="B469" s="61"/>
      <c r="C469" s="59"/>
    </row>
    <row r="470" spans="1:3" ht="25.5" customHeight="1" x14ac:dyDescent="0.25">
      <c r="A470" s="60"/>
      <c r="B470" s="61"/>
      <c r="C470" s="59"/>
    </row>
    <row r="471" spans="1:3" ht="25.5" customHeight="1" x14ac:dyDescent="0.25">
      <c r="A471" s="60"/>
      <c r="B471" s="61"/>
      <c r="C471" s="59"/>
    </row>
    <row r="472" spans="1:3" ht="25.5" customHeight="1" x14ac:dyDescent="0.25">
      <c r="A472" s="60"/>
      <c r="B472" s="61"/>
      <c r="C472" s="59"/>
    </row>
    <row r="473" spans="1:3" ht="25.5" customHeight="1" x14ac:dyDescent="0.25">
      <c r="A473" s="60"/>
      <c r="B473" s="61"/>
      <c r="C473" s="59"/>
    </row>
    <row r="474" spans="1:3" ht="25.5" customHeight="1" x14ac:dyDescent="0.25">
      <c r="A474" s="60"/>
      <c r="B474" s="61"/>
      <c r="C474" s="59"/>
    </row>
    <row r="475" spans="1:3" ht="25.5" customHeight="1" x14ac:dyDescent="0.25">
      <c r="A475" s="60"/>
      <c r="B475" s="61"/>
      <c r="C475" s="59"/>
    </row>
    <row r="476" spans="1:3" ht="25.5" customHeight="1" x14ac:dyDescent="0.25">
      <c r="A476" s="60"/>
      <c r="B476" s="61"/>
      <c r="C476" s="59"/>
    </row>
    <row r="477" spans="1:3" ht="63.75" customHeight="1" x14ac:dyDescent="0.25">
      <c r="A477" s="60"/>
      <c r="B477" s="61"/>
      <c r="C477" s="59"/>
    </row>
    <row r="478" spans="1:3" ht="12.75" customHeight="1" x14ac:dyDescent="0.25">
      <c r="A478" s="60"/>
      <c r="B478" s="61"/>
      <c r="C478" s="59"/>
    </row>
    <row r="479" spans="1:3" ht="63.75" customHeight="1" x14ac:dyDescent="0.25">
      <c r="A479" s="60"/>
      <c r="B479" s="61"/>
      <c r="C479" s="59"/>
    </row>
    <row r="480" spans="1:3" ht="12.75" customHeight="1" x14ac:dyDescent="0.25">
      <c r="A480" s="60"/>
      <c r="B480" s="61"/>
      <c r="C480" s="59"/>
    </row>
    <row r="481" spans="1:3" ht="63.75" customHeight="1" x14ac:dyDescent="0.25">
      <c r="A481" s="60"/>
      <c r="B481" s="61"/>
      <c r="C481" s="59"/>
    </row>
    <row r="482" spans="1:3" ht="12.75" customHeight="1" x14ac:dyDescent="0.25">
      <c r="A482" s="60"/>
      <c r="B482" s="61"/>
      <c r="C482" s="59"/>
    </row>
    <row r="483" spans="1:3" ht="63.75" customHeight="1" x14ac:dyDescent="0.25">
      <c r="A483" s="60"/>
      <c r="B483" s="61"/>
      <c r="C483" s="59"/>
    </row>
    <row r="484" spans="1:3" ht="12.75" customHeight="1" x14ac:dyDescent="0.25">
      <c r="A484" s="60"/>
      <c r="B484" s="61"/>
      <c r="C484" s="59"/>
    </row>
    <row r="485" spans="1:3" ht="63.75" customHeight="1" x14ac:dyDescent="0.25">
      <c r="A485" s="60"/>
      <c r="B485" s="61"/>
      <c r="C485" s="59"/>
    </row>
    <row r="486" spans="1:3" ht="12.75" customHeight="1" x14ac:dyDescent="0.25">
      <c r="A486" s="60"/>
      <c r="B486" s="61"/>
      <c r="C486" s="59"/>
    </row>
    <row r="487" spans="1:3" ht="63.75" customHeight="1" x14ac:dyDescent="0.25">
      <c r="A487" s="60"/>
      <c r="B487" s="61"/>
      <c r="C487" s="59"/>
    </row>
    <row r="488" spans="1:3" ht="12.75" customHeight="1" x14ac:dyDescent="0.25">
      <c r="A488" s="60"/>
      <c r="B488" s="61"/>
      <c r="C488" s="59"/>
    </row>
    <row r="489" spans="1:3" ht="63.75" customHeight="1" x14ac:dyDescent="0.25">
      <c r="A489" s="60"/>
      <c r="B489" s="61"/>
      <c r="C489" s="59"/>
    </row>
    <row r="490" spans="1:3" ht="12.75" customHeight="1" x14ac:dyDescent="0.25">
      <c r="A490" s="60"/>
      <c r="B490" s="61"/>
      <c r="C490" s="59"/>
    </row>
    <row r="491" spans="1:3" ht="63.75" customHeight="1" x14ac:dyDescent="0.25">
      <c r="A491" s="60"/>
      <c r="B491" s="61"/>
      <c r="C491" s="59"/>
    </row>
    <row r="492" spans="1:3" ht="12.75" customHeight="1" x14ac:dyDescent="0.25">
      <c r="A492" s="60"/>
      <c r="B492" s="61"/>
      <c r="C492" s="59"/>
    </row>
    <row r="493" spans="1:3" ht="63.75" customHeight="1" x14ac:dyDescent="0.25">
      <c r="A493" s="60"/>
      <c r="B493" s="61"/>
      <c r="C493" s="59"/>
    </row>
    <row r="494" spans="1:3" ht="12.75" customHeight="1" x14ac:dyDescent="0.25">
      <c r="A494" s="60"/>
      <c r="B494" s="61"/>
      <c r="C494" s="59"/>
    </row>
    <row r="495" spans="1:3" ht="63.75" customHeight="1" x14ac:dyDescent="0.25">
      <c r="A495" s="60"/>
      <c r="B495" s="61"/>
      <c r="C495" s="59"/>
    </row>
    <row r="496" spans="1:3" ht="12.75" customHeight="1" x14ac:dyDescent="0.25">
      <c r="A496" s="60"/>
      <c r="B496" s="61"/>
      <c r="C496" s="59"/>
    </row>
    <row r="497" spans="1:3" ht="63.75" customHeight="1" x14ac:dyDescent="0.25">
      <c r="A497" s="60"/>
      <c r="B497" s="61"/>
      <c r="C497" s="59"/>
    </row>
    <row r="498" spans="1:3" ht="12.75" customHeight="1" x14ac:dyDescent="0.25">
      <c r="A498" s="60"/>
      <c r="B498" s="61"/>
      <c r="C498" s="59"/>
    </row>
    <row r="499" spans="1:3" ht="63.75" customHeight="1" x14ac:dyDescent="0.25">
      <c r="A499" s="60"/>
      <c r="B499" s="61"/>
      <c r="C499" s="59"/>
    </row>
    <row r="500" spans="1:3" ht="12.75" customHeight="1" x14ac:dyDescent="0.25">
      <c r="A500" s="60"/>
      <c r="B500" s="61"/>
      <c r="C500" s="59"/>
    </row>
    <row r="501" spans="1:3" ht="63.75" customHeight="1" x14ac:dyDescent="0.25">
      <c r="A501" s="60"/>
      <c r="B501" s="61"/>
      <c r="C501" s="59"/>
    </row>
    <row r="502" spans="1:3" ht="12.75" customHeight="1" x14ac:dyDescent="0.25">
      <c r="A502" s="60"/>
      <c r="B502" s="61"/>
      <c r="C502" s="59"/>
    </row>
    <row r="503" spans="1:3" ht="63.75" customHeight="1" x14ac:dyDescent="0.25">
      <c r="A503" s="60"/>
      <c r="B503" s="61"/>
      <c r="C503" s="59"/>
    </row>
    <row r="504" spans="1:3" ht="12.75" customHeight="1" x14ac:dyDescent="0.25">
      <c r="A504" s="60"/>
      <c r="B504" s="61"/>
      <c r="C504" s="59"/>
    </row>
    <row r="505" spans="1:3" ht="63.75" customHeight="1" x14ac:dyDescent="0.25">
      <c r="A505" s="60"/>
      <c r="B505" s="61"/>
      <c r="C505" s="59"/>
    </row>
    <row r="506" spans="1:3" ht="12.75" customHeight="1" x14ac:dyDescent="0.25">
      <c r="A506" s="60"/>
      <c r="B506" s="61"/>
      <c r="C506" s="59"/>
    </row>
    <row r="507" spans="1:3" ht="25.5" customHeight="1" x14ac:dyDescent="0.25">
      <c r="A507" s="60"/>
      <c r="B507" s="61"/>
      <c r="C507" s="59"/>
    </row>
    <row r="508" spans="1:3" ht="25.5" customHeight="1" x14ac:dyDescent="0.25">
      <c r="A508" s="60"/>
      <c r="B508" s="61"/>
      <c r="C508" s="59"/>
    </row>
    <row r="509" spans="1:3" ht="25.5" customHeight="1" x14ac:dyDescent="0.25">
      <c r="A509" s="60"/>
      <c r="B509" s="61"/>
      <c r="C509" s="59"/>
    </row>
    <row r="510" spans="1:3" ht="12.75" customHeight="1" x14ac:dyDescent="0.25">
      <c r="A510" s="60"/>
      <c r="B510" s="61"/>
      <c r="C510" s="59"/>
    </row>
    <row r="511" spans="1:3" ht="12.75" customHeight="1" x14ac:dyDescent="0.25">
      <c r="A511" s="60"/>
      <c r="B511" s="61"/>
      <c r="C511" s="59"/>
    </row>
    <row r="512" spans="1:3" ht="12.75" customHeight="1" x14ac:dyDescent="0.25">
      <c r="A512" s="60"/>
      <c r="B512" s="61"/>
      <c r="C512" s="59"/>
    </row>
    <row r="513" spans="1:3" ht="12.75" customHeight="1" x14ac:dyDescent="0.25">
      <c r="A513" s="60"/>
      <c r="B513" s="61"/>
      <c r="C513" s="59"/>
    </row>
    <row r="514" spans="1:3" ht="25.5" customHeight="1" x14ac:dyDescent="0.25">
      <c r="A514" s="60"/>
      <c r="B514" s="61"/>
      <c r="C514" s="59"/>
    </row>
    <row r="515" spans="1:3" ht="12.75" customHeight="1" x14ac:dyDescent="0.25">
      <c r="A515" s="60"/>
      <c r="B515" s="61"/>
      <c r="C515" s="59"/>
    </row>
    <row r="516" spans="1:3" ht="12.75" customHeight="1" x14ac:dyDescent="0.25">
      <c r="A516" s="60"/>
      <c r="B516" s="61"/>
      <c r="C516" s="59"/>
    </row>
    <row r="517" spans="1:3" ht="12.75" customHeight="1" x14ac:dyDescent="0.25">
      <c r="A517" s="60"/>
      <c r="B517" s="61"/>
      <c r="C517" s="59"/>
    </row>
    <row r="518" spans="1:3" ht="38.25" customHeight="1" x14ac:dyDescent="0.25">
      <c r="A518" s="60"/>
      <c r="B518" s="61"/>
      <c r="C518" s="59"/>
    </row>
    <row r="519" spans="1:3" ht="12.75" customHeight="1" x14ac:dyDescent="0.25">
      <c r="A519" s="60"/>
      <c r="B519" s="61"/>
      <c r="C519" s="59"/>
    </row>
    <row r="520" spans="1:3" ht="12.75" customHeight="1" x14ac:dyDescent="0.25">
      <c r="A520" s="60"/>
      <c r="B520" s="61"/>
      <c r="C520" s="59"/>
    </row>
    <row r="521" spans="1:3" ht="38.25" customHeight="1" x14ac:dyDescent="0.25">
      <c r="A521" s="60"/>
      <c r="B521" s="61"/>
      <c r="C521" s="59"/>
    </row>
    <row r="522" spans="1:3" ht="12.75" customHeight="1" x14ac:dyDescent="0.25">
      <c r="A522" s="60"/>
      <c r="B522" s="61"/>
      <c r="C522" s="59"/>
    </row>
    <row r="523" spans="1:3" ht="38.25" customHeight="1" x14ac:dyDescent="0.25">
      <c r="A523" s="60"/>
      <c r="B523" s="61"/>
      <c r="C523" s="59"/>
    </row>
    <row r="524" spans="1:3" ht="12.75" customHeight="1" x14ac:dyDescent="0.25">
      <c r="A524" s="60"/>
      <c r="B524" s="61"/>
      <c r="C524" s="59"/>
    </row>
    <row r="525" spans="1:3" ht="25.5" customHeight="1" x14ac:dyDescent="0.25">
      <c r="A525" s="60"/>
      <c r="B525" s="61"/>
      <c r="C525" s="59"/>
    </row>
    <row r="526" spans="1:3" ht="12.75" customHeight="1" x14ac:dyDescent="0.25">
      <c r="A526" s="60"/>
      <c r="B526" s="61"/>
      <c r="C526" s="59"/>
    </row>
    <row r="527" spans="1:3" ht="25.5" customHeight="1" x14ac:dyDescent="0.25">
      <c r="A527" s="60"/>
      <c r="B527" s="61"/>
      <c r="C527" s="59"/>
    </row>
    <row r="528" spans="1:3" ht="12.75" customHeight="1" x14ac:dyDescent="0.25">
      <c r="A528" s="60"/>
      <c r="B528" s="61"/>
      <c r="C528" s="59"/>
    </row>
    <row r="529" spans="1:3" ht="25.5" customHeight="1" x14ac:dyDescent="0.25">
      <c r="A529" s="60"/>
      <c r="B529" s="61"/>
      <c r="C529" s="59"/>
    </row>
    <row r="530" spans="1:3" ht="12.75" customHeight="1" x14ac:dyDescent="0.25">
      <c r="A530" s="60"/>
      <c r="B530" s="61"/>
      <c r="C530" s="59"/>
    </row>
    <row r="531" spans="1:3" ht="25.5" customHeight="1" x14ac:dyDescent="0.25">
      <c r="A531" s="60"/>
      <c r="B531" s="61"/>
      <c r="C531" s="59"/>
    </row>
    <row r="532" spans="1:3" ht="12.75" customHeight="1" x14ac:dyDescent="0.25">
      <c r="A532" s="60"/>
      <c r="B532" s="61"/>
      <c r="C532" s="59"/>
    </row>
    <row r="533" spans="1:3" ht="12.75" customHeight="1" x14ac:dyDescent="0.25">
      <c r="A533" s="60"/>
      <c r="B533" s="61"/>
      <c r="C533" s="59"/>
    </row>
    <row r="534" spans="1:3" ht="12.75" customHeight="1" x14ac:dyDescent="0.25">
      <c r="A534" s="60"/>
      <c r="B534" s="61"/>
      <c r="C534" s="59"/>
    </row>
    <row r="535" spans="1:3" ht="12.75" customHeight="1" x14ac:dyDescent="0.25">
      <c r="A535" s="60"/>
      <c r="B535" s="61"/>
      <c r="C535" s="59"/>
    </row>
    <row r="536" spans="1:3" ht="51" customHeight="1" x14ac:dyDescent="0.25">
      <c r="A536" s="60"/>
      <c r="B536" s="61"/>
      <c r="C536" s="59"/>
    </row>
    <row r="537" spans="1:3" ht="12.75" customHeight="1" x14ac:dyDescent="0.25">
      <c r="A537" s="60"/>
      <c r="B537" s="61"/>
      <c r="C537" s="59"/>
    </row>
    <row r="538" spans="1:3" ht="25.5" customHeight="1" x14ac:dyDescent="0.25">
      <c r="A538" s="60"/>
      <c r="B538" s="61"/>
      <c r="C538" s="59"/>
    </row>
    <row r="539" spans="1:3" ht="12.75" customHeight="1" x14ac:dyDescent="0.25">
      <c r="A539" s="60"/>
      <c r="B539" s="61"/>
      <c r="C539" s="59"/>
    </row>
    <row r="540" spans="1:3" ht="12.75" customHeight="1" x14ac:dyDescent="0.25">
      <c r="A540" s="60"/>
      <c r="B540" s="61"/>
      <c r="C540" s="59"/>
    </row>
    <row r="541" spans="1:3" ht="12.75" customHeight="1" x14ac:dyDescent="0.25">
      <c r="A541" s="60"/>
      <c r="B541" s="61"/>
      <c r="C541" s="59"/>
    </row>
    <row r="542" spans="1:3" ht="51" customHeight="1" x14ac:dyDescent="0.25">
      <c r="A542" s="60"/>
      <c r="B542" s="61"/>
      <c r="C542" s="59"/>
    </row>
    <row r="543" spans="1:3" ht="12.75" customHeight="1" x14ac:dyDescent="0.25">
      <c r="A543" s="60"/>
      <c r="B543" s="61"/>
      <c r="C543" s="59"/>
    </row>
    <row r="544" spans="1:3" ht="25.5" customHeight="1" x14ac:dyDescent="0.25">
      <c r="A544" s="60"/>
      <c r="B544" s="61"/>
      <c r="C544" s="59"/>
    </row>
    <row r="545" spans="1:3" ht="12.75" customHeight="1" x14ac:dyDescent="0.25">
      <c r="A545" s="60"/>
      <c r="B545" s="61"/>
      <c r="C545" s="59"/>
    </row>
    <row r="546" spans="1:3" ht="25.5" customHeight="1" x14ac:dyDescent="0.25">
      <c r="A546" s="60"/>
      <c r="B546" s="61"/>
      <c r="C546" s="59"/>
    </row>
    <row r="547" spans="1:3" ht="12.75" customHeight="1" x14ac:dyDescent="0.25">
      <c r="A547" s="60"/>
      <c r="B547" s="61"/>
      <c r="C547" s="59"/>
    </row>
    <row r="548" spans="1:3" ht="12.75" customHeight="1" x14ac:dyDescent="0.25">
      <c r="A548" s="60"/>
      <c r="B548" s="61"/>
      <c r="C548" s="59"/>
    </row>
    <row r="549" spans="1:3" ht="51" customHeight="1" x14ac:dyDescent="0.25">
      <c r="A549" s="60"/>
      <c r="B549" s="61"/>
      <c r="C549" s="59"/>
    </row>
    <row r="550" spans="1:3" ht="12.75" customHeight="1" x14ac:dyDescent="0.25">
      <c r="A550" s="60"/>
      <c r="B550" s="61"/>
      <c r="C550" s="59"/>
    </row>
    <row r="551" spans="1:3" ht="25.5" customHeight="1" x14ac:dyDescent="0.25">
      <c r="A551" s="60"/>
      <c r="B551" s="61"/>
      <c r="C551" s="59"/>
    </row>
    <row r="552" spans="1:3" ht="12.75" customHeight="1" x14ac:dyDescent="0.25">
      <c r="A552" s="60"/>
      <c r="B552" s="61"/>
      <c r="C552" s="59"/>
    </row>
    <row r="553" spans="1:3" ht="25.5" customHeight="1" x14ac:dyDescent="0.25">
      <c r="A553" s="60"/>
      <c r="B553" s="61"/>
      <c r="C553" s="59"/>
    </row>
    <row r="554" spans="1:3" ht="12.75" customHeight="1" x14ac:dyDescent="0.25">
      <c r="A554" s="60"/>
      <c r="B554" s="61"/>
      <c r="C554" s="59"/>
    </row>
    <row r="555" spans="1:3" ht="12.75" customHeight="1" x14ac:dyDescent="0.25">
      <c r="A555" s="60"/>
      <c r="B555" s="61"/>
      <c r="C555" s="59"/>
    </row>
    <row r="556" spans="1:3" ht="25.5" customHeight="1" x14ac:dyDescent="0.25">
      <c r="A556" s="60"/>
      <c r="B556" s="61"/>
      <c r="C556" s="59"/>
    </row>
    <row r="557" spans="1:3" ht="25.5" customHeight="1" x14ac:dyDescent="0.25">
      <c r="A557" s="60"/>
      <c r="B557" s="61"/>
      <c r="C557" s="59"/>
    </row>
    <row r="558" spans="1:3" ht="12.75" customHeight="1" x14ac:dyDescent="0.25">
      <c r="A558" s="60"/>
      <c r="B558" s="61"/>
      <c r="C558" s="59"/>
    </row>
    <row r="559" spans="1:3" ht="12.75" customHeight="1" x14ac:dyDescent="0.25">
      <c r="A559" s="60"/>
      <c r="B559" s="61"/>
      <c r="C559" s="59"/>
    </row>
    <row r="560" spans="1:3" ht="12.75" customHeight="1" x14ac:dyDescent="0.25">
      <c r="A560" s="60"/>
      <c r="B560" s="61"/>
      <c r="C560" s="59"/>
    </row>
    <row r="561" spans="1:3" ht="25.5" customHeight="1" x14ac:dyDescent="0.25">
      <c r="A561" s="60"/>
      <c r="B561" s="61"/>
      <c r="C561" s="59"/>
    </row>
    <row r="562" spans="1:3" ht="12.75" customHeight="1" x14ac:dyDescent="0.25">
      <c r="A562" s="60"/>
      <c r="B562" s="61"/>
      <c r="C562" s="59"/>
    </row>
    <row r="563" spans="1:3" ht="12.75" customHeight="1" x14ac:dyDescent="0.25">
      <c r="A563" s="60"/>
      <c r="B563" s="61"/>
      <c r="C563" s="59"/>
    </row>
    <row r="564" spans="1:3" ht="38.25" customHeight="1" x14ac:dyDescent="0.25">
      <c r="A564" s="60"/>
      <c r="B564" s="61"/>
      <c r="C564" s="59"/>
    </row>
    <row r="565" spans="1:3" ht="25.5" customHeight="1" x14ac:dyDescent="0.25">
      <c r="A565" s="60"/>
      <c r="B565" s="61"/>
      <c r="C565" s="59"/>
    </row>
    <row r="566" spans="1:3" ht="51" customHeight="1" x14ac:dyDescent="0.25">
      <c r="A566" s="60"/>
      <c r="B566" s="61"/>
      <c r="C566" s="59"/>
    </row>
    <row r="567" spans="1:3" ht="12.75" customHeight="1" x14ac:dyDescent="0.25">
      <c r="A567" s="60"/>
      <c r="B567" s="61"/>
      <c r="C567" s="59"/>
    </row>
    <row r="568" spans="1:3" ht="25.5" customHeight="1" x14ac:dyDescent="0.25">
      <c r="A568" s="60"/>
      <c r="B568" s="61"/>
      <c r="C568" s="59"/>
    </row>
    <row r="569" spans="1:3" ht="12.75" customHeight="1" x14ac:dyDescent="0.25">
      <c r="A569" s="60"/>
      <c r="B569" s="61"/>
      <c r="C569" s="59"/>
    </row>
    <row r="570" spans="1:3" ht="12.75" customHeight="1" x14ac:dyDescent="0.25">
      <c r="A570" s="60"/>
      <c r="B570" s="61"/>
      <c r="C570" s="59"/>
    </row>
    <row r="571" spans="1:3" ht="51" customHeight="1" x14ac:dyDescent="0.25">
      <c r="A571" s="60"/>
      <c r="B571" s="61"/>
      <c r="C571" s="59"/>
    </row>
    <row r="572" spans="1:3" ht="12.75" customHeight="1" x14ac:dyDescent="0.25">
      <c r="A572" s="60"/>
      <c r="B572" s="61"/>
      <c r="C572" s="59"/>
    </row>
    <row r="573" spans="1:3" ht="25.5" customHeight="1" x14ac:dyDescent="0.25">
      <c r="A573" s="60"/>
      <c r="B573" s="61"/>
      <c r="C573" s="59"/>
    </row>
    <row r="574" spans="1:3" ht="12.75" customHeight="1" x14ac:dyDescent="0.25">
      <c r="A574" s="60"/>
      <c r="B574" s="61"/>
      <c r="C574" s="59"/>
    </row>
    <row r="575" spans="1:3" ht="25.5" customHeight="1" x14ac:dyDescent="0.25">
      <c r="A575" s="60"/>
      <c r="B575" s="61"/>
      <c r="C575" s="59"/>
    </row>
    <row r="576" spans="1:3" ht="12.75" customHeight="1" x14ac:dyDescent="0.25">
      <c r="A576" s="60"/>
      <c r="B576" s="61"/>
      <c r="C576" s="59"/>
    </row>
    <row r="577" spans="1:3" ht="12.75" customHeight="1" x14ac:dyDescent="0.25">
      <c r="A577" s="60"/>
      <c r="B577" s="61"/>
      <c r="C577" s="59"/>
    </row>
    <row r="578" spans="1:3" ht="12.75" customHeight="1" x14ac:dyDescent="0.25">
      <c r="A578" s="60"/>
      <c r="B578" s="61"/>
      <c r="C578" s="59"/>
    </row>
    <row r="579" spans="1:3" ht="12.75" customHeight="1" x14ac:dyDescent="0.25">
      <c r="A579" s="60"/>
      <c r="B579" s="61"/>
      <c r="C579" s="59"/>
    </row>
    <row r="580" spans="1:3" ht="12.75" customHeight="1" x14ac:dyDescent="0.25">
      <c r="A580" s="60"/>
      <c r="B580" s="61"/>
      <c r="C580" s="59"/>
    </row>
    <row r="581" spans="1:3" ht="12.75" customHeight="1" x14ac:dyDescent="0.25">
      <c r="A581" s="60"/>
      <c r="B581" s="61"/>
      <c r="C581" s="59"/>
    </row>
    <row r="582" spans="1:3" ht="12.75" customHeight="1" x14ac:dyDescent="0.25">
      <c r="A582" s="60"/>
      <c r="B582" s="61"/>
      <c r="C582" s="59"/>
    </row>
    <row r="583" spans="1:3" ht="12.75" customHeight="1" x14ac:dyDescent="0.25">
      <c r="A583" s="60"/>
      <c r="B583" s="61"/>
      <c r="C583" s="59"/>
    </row>
    <row r="584" spans="1:3" ht="12.75" customHeight="1" x14ac:dyDescent="0.25">
      <c r="A584" s="60"/>
      <c r="B584" s="61"/>
      <c r="C584" s="59"/>
    </row>
    <row r="585" spans="1:3" ht="51" customHeight="1" x14ac:dyDescent="0.25">
      <c r="A585" s="60"/>
      <c r="B585" s="61"/>
      <c r="C585" s="59"/>
    </row>
    <row r="586" spans="1:3" ht="12.75" customHeight="1" x14ac:dyDescent="0.25">
      <c r="A586" s="60"/>
      <c r="B586" s="61"/>
      <c r="C586" s="59"/>
    </row>
    <row r="587" spans="1:3" ht="25.5" customHeight="1" x14ac:dyDescent="0.25">
      <c r="A587" s="60"/>
      <c r="B587" s="61"/>
      <c r="C587" s="59"/>
    </row>
    <row r="588" spans="1:3" ht="12.75" customHeight="1" x14ac:dyDescent="0.25">
      <c r="A588" s="60"/>
      <c r="B588" s="61"/>
      <c r="C588" s="59"/>
    </row>
    <row r="589" spans="1:3" ht="25.5" customHeight="1" x14ac:dyDescent="0.25">
      <c r="A589" s="60"/>
      <c r="B589" s="61"/>
      <c r="C589" s="59"/>
    </row>
    <row r="590" spans="1:3" ht="12.75" customHeight="1" x14ac:dyDescent="0.25">
      <c r="A590" s="60"/>
      <c r="B590" s="61"/>
      <c r="C590" s="59"/>
    </row>
    <row r="591" spans="1:3" ht="12.75" customHeight="1" x14ac:dyDescent="0.25">
      <c r="A591" s="60"/>
      <c r="B591" s="61"/>
      <c r="C591" s="59"/>
    </row>
    <row r="592" spans="1:3" ht="12.75" customHeight="1" x14ac:dyDescent="0.25">
      <c r="A592" s="60"/>
      <c r="B592" s="61"/>
      <c r="C592" s="59"/>
    </row>
    <row r="593" spans="1:3" ht="12.75" customHeight="1" x14ac:dyDescent="0.25">
      <c r="A593" s="60"/>
      <c r="B593" s="61"/>
      <c r="C593" s="59"/>
    </row>
    <row r="594" spans="1:3" ht="12.75" customHeight="1" x14ac:dyDescent="0.25">
      <c r="A594" s="60"/>
      <c r="B594" s="61"/>
      <c r="C594" s="59"/>
    </row>
    <row r="595" spans="1:3" ht="12.75" customHeight="1" x14ac:dyDescent="0.25">
      <c r="A595" s="60"/>
      <c r="B595" s="61"/>
      <c r="C595" s="59"/>
    </row>
    <row r="596" spans="1:3" ht="25.5" customHeight="1" x14ac:dyDescent="0.25">
      <c r="A596" s="60"/>
      <c r="B596" s="61"/>
      <c r="C596" s="59"/>
    </row>
    <row r="597" spans="1:3" ht="12.75" customHeight="1" x14ac:dyDescent="0.25">
      <c r="A597" s="60"/>
      <c r="B597" s="61"/>
      <c r="C597" s="59"/>
    </row>
    <row r="598" spans="1:3" ht="12.75" customHeight="1" x14ac:dyDescent="0.25">
      <c r="A598" s="60"/>
      <c r="B598" s="61"/>
      <c r="C598" s="59"/>
    </row>
    <row r="599" spans="1:3" ht="12.75" customHeight="1" x14ac:dyDescent="0.25">
      <c r="A599" s="60"/>
      <c r="B599" s="61"/>
      <c r="C599" s="59"/>
    </row>
    <row r="600" spans="1:3" ht="12.75" customHeight="1" x14ac:dyDescent="0.25">
      <c r="A600" s="60"/>
      <c r="B600" s="61"/>
      <c r="C600" s="59"/>
    </row>
    <row r="601" spans="1:3" ht="12.75" customHeight="1" x14ac:dyDescent="0.25">
      <c r="A601" s="60"/>
      <c r="B601" s="61"/>
      <c r="C601" s="59"/>
    </row>
    <row r="602" spans="1:3" ht="12.75" customHeight="1" x14ac:dyDescent="0.25">
      <c r="A602" s="60"/>
      <c r="B602" s="61"/>
      <c r="C602" s="59"/>
    </row>
    <row r="603" spans="1:3" ht="12.75" customHeight="1" x14ac:dyDescent="0.25">
      <c r="A603" s="60"/>
      <c r="B603" s="61"/>
      <c r="C603" s="59"/>
    </row>
    <row r="604" spans="1:3" ht="51" customHeight="1" x14ac:dyDescent="0.25">
      <c r="A604" s="60"/>
      <c r="B604" s="61"/>
      <c r="C604" s="59"/>
    </row>
    <row r="605" spans="1:3" ht="12.75" customHeight="1" x14ac:dyDescent="0.25">
      <c r="A605" s="60"/>
      <c r="B605" s="61"/>
      <c r="C605" s="59"/>
    </row>
    <row r="606" spans="1:3" ht="12.75" customHeight="1" x14ac:dyDescent="0.25">
      <c r="A606" s="60"/>
      <c r="B606" s="61"/>
      <c r="C606" s="59"/>
    </row>
    <row r="607" spans="1:3" ht="51" customHeight="1" x14ac:dyDescent="0.25">
      <c r="A607" s="60"/>
      <c r="B607" s="61"/>
      <c r="C607" s="59"/>
    </row>
    <row r="608" spans="1:3" ht="12.75" customHeight="1" x14ac:dyDescent="0.25">
      <c r="A608" s="60"/>
      <c r="B608" s="61"/>
      <c r="C608" s="59"/>
    </row>
    <row r="609" spans="1:3" ht="12.75" customHeight="1" x14ac:dyDescent="0.25">
      <c r="A609" s="60"/>
      <c r="B609" s="61"/>
      <c r="C609" s="59"/>
    </row>
    <row r="610" spans="1:3" ht="25.5" customHeight="1" x14ac:dyDescent="0.25">
      <c r="A610" s="60"/>
      <c r="B610" s="61"/>
      <c r="C610" s="59"/>
    </row>
    <row r="611" spans="1:3" ht="25.5" customHeight="1" x14ac:dyDescent="0.25">
      <c r="A611" s="60"/>
      <c r="B611" s="61"/>
      <c r="C611" s="59"/>
    </row>
    <row r="612" spans="1:3" ht="12.75" customHeight="1" x14ac:dyDescent="0.25">
      <c r="A612" s="60"/>
      <c r="B612" s="61"/>
      <c r="C612" s="59"/>
    </row>
    <row r="613" spans="1:3" ht="12.75" customHeight="1" x14ac:dyDescent="0.25">
      <c r="A613" s="60"/>
      <c r="B613" s="61"/>
      <c r="C613" s="59"/>
    </row>
    <row r="614" spans="1:3" ht="12.75" customHeight="1" x14ac:dyDescent="0.25">
      <c r="A614" s="60"/>
      <c r="B614" s="61"/>
      <c r="C614" s="59"/>
    </row>
    <row r="615" spans="1:3" ht="12.75" customHeight="1" x14ac:dyDescent="0.25">
      <c r="A615" s="60"/>
      <c r="B615" s="61"/>
      <c r="C615" s="59"/>
    </row>
    <row r="616" spans="1:3" ht="12.75" customHeight="1" x14ac:dyDescent="0.25">
      <c r="A616" s="60"/>
      <c r="B616" s="61"/>
      <c r="C616" s="59"/>
    </row>
    <row r="617" spans="1:3" ht="12.75" customHeight="1" x14ac:dyDescent="0.25">
      <c r="A617" s="60"/>
      <c r="B617" s="61"/>
      <c r="C617" s="59"/>
    </row>
    <row r="618" spans="1:3" ht="25.5" customHeight="1" x14ac:dyDescent="0.25">
      <c r="A618" s="60"/>
      <c r="B618" s="61"/>
      <c r="C618" s="59"/>
    </row>
    <row r="619" spans="1:3" ht="12.75" customHeight="1" x14ac:dyDescent="0.25">
      <c r="A619" s="60"/>
      <c r="B619" s="61"/>
      <c r="C619" s="59"/>
    </row>
    <row r="620" spans="1:3" ht="12.75" customHeight="1" x14ac:dyDescent="0.25">
      <c r="A620" s="60"/>
      <c r="B620" s="61"/>
      <c r="C620" s="59"/>
    </row>
    <row r="621" spans="1:3" ht="12.75" customHeight="1" x14ac:dyDescent="0.25">
      <c r="A621" s="60"/>
      <c r="B621" s="61"/>
      <c r="C621" s="59"/>
    </row>
    <row r="622" spans="1:3" ht="12.75" customHeight="1" x14ac:dyDescent="0.25">
      <c r="A622" s="60"/>
      <c r="B622" s="61"/>
      <c r="C622" s="59"/>
    </row>
    <row r="623" spans="1:3" ht="12.75" customHeight="1" x14ac:dyDescent="0.25">
      <c r="A623" s="60"/>
      <c r="B623" s="61"/>
      <c r="C623" s="59"/>
    </row>
    <row r="624" spans="1:3" ht="12.75" customHeight="1" x14ac:dyDescent="0.25">
      <c r="A624" s="60"/>
      <c r="B624" s="61"/>
      <c r="C624" s="59"/>
    </row>
    <row r="625" spans="1:3" ht="12.75" customHeight="1" x14ac:dyDescent="0.25">
      <c r="A625" s="60"/>
      <c r="B625" s="61"/>
      <c r="C625" s="59"/>
    </row>
    <row r="626" spans="1:3" ht="25.5" customHeight="1" x14ac:dyDescent="0.25">
      <c r="A626" s="60"/>
      <c r="B626" s="61"/>
      <c r="C626" s="59"/>
    </row>
    <row r="627" spans="1:3" ht="25.5" customHeight="1" x14ac:dyDescent="0.25">
      <c r="A627" s="60"/>
      <c r="B627" s="61"/>
      <c r="C627" s="59"/>
    </row>
    <row r="628" spans="1:3" ht="12.75" customHeight="1" x14ac:dyDescent="0.25">
      <c r="A628" s="60"/>
      <c r="B628" s="61"/>
      <c r="C628" s="59"/>
    </row>
    <row r="629" spans="1:3" ht="12.75" customHeight="1" x14ac:dyDescent="0.25">
      <c r="A629" s="60"/>
      <c r="B629" s="61"/>
      <c r="C629" s="59"/>
    </row>
    <row r="630" spans="1:3" ht="25.5" customHeight="1" x14ac:dyDescent="0.25">
      <c r="A630" s="60"/>
      <c r="B630" s="61"/>
      <c r="C630" s="59"/>
    </row>
    <row r="631" spans="1:3" ht="12.75" customHeight="1" x14ac:dyDescent="0.25">
      <c r="A631" s="60"/>
      <c r="B631" s="61"/>
      <c r="C631" s="59"/>
    </row>
    <row r="632" spans="1:3" ht="25.5" customHeight="1" x14ac:dyDescent="0.25">
      <c r="A632" s="60"/>
      <c r="B632" s="61"/>
      <c r="C632" s="59"/>
    </row>
    <row r="633" spans="1:3" ht="12.75" customHeight="1" x14ac:dyDescent="0.25">
      <c r="A633" s="60"/>
      <c r="B633" s="61"/>
      <c r="C633" s="59"/>
    </row>
    <row r="634" spans="1:3" ht="12.75" customHeight="1" x14ac:dyDescent="0.25">
      <c r="A634" s="60"/>
      <c r="B634" s="61"/>
      <c r="C634" s="59"/>
    </row>
    <row r="635" spans="1:3" ht="25.5" customHeight="1" x14ac:dyDescent="0.25">
      <c r="A635" s="60"/>
      <c r="B635" s="61"/>
      <c r="C635" s="59"/>
    </row>
    <row r="636" spans="1:3" ht="25.5" customHeight="1" x14ac:dyDescent="0.25">
      <c r="A636" s="60"/>
      <c r="B636" s="61"/>
      <c r="C636" s="59"/>
    </row>
    <row r="637" spans="1:3" ht="12.75" customHeight="1" x14ac:dyDescent="0.25">
      <c r="A637" s="60"/>
      <c r="B637" s="61"/>
      <c r="C637" s="59"/>
    </row>
    <row r="638" spans="1:3" ht="12.75" customHeight="1" x14ac:dyDescent="0.25">
      <c r="A638" s="60"/>
      <c r="B638" s="61"/>
      <c r="C638" s="59"/>
    </row>
    <row r="639" spans="1:3" ht="25.5" customHeight="1" x14ac:dyDescent="0.25">
      <c r="A639" s="60"/>
      <c r="B639" s="61"/>
      <c r="C639" s="59"/>
    </row>
    <row r="640" spans="1:3" ht="25.5" customHeight="1" x14ac:dyDescent="0.25">
      <c r="A640" s="60"/>
      <c r="B640" s="61"/>
      <c r="C640" s="59"/>
    </row>
    <row r="641" spans="1:3" ht="25.5" customHeight="1" x14ac:dyDescent="0.25">
      <c r="A641" s="60"/>
      <c r="B641" s="61"/>
      <c r="C641" s="59"/>
    </row>
    <row r="642" spans="1:3" ht="12.75" customHeight="1" x14ac:dyDescent="0.25">
      <c r="A642" s="60"/>
      <c r="B642" s="61"/>
      <c r="C642" s="59"/>
    </row>
    <row r="643" spans="1:3" ht="12.75" customHeight="1" x14ac:dyDescent="0.25">
      <c r="A643" s="60"/>
      <c r="B643" s="61"/>
      <c r="C643" s="59"/>
    </row>
    <row r="644" spans="1:3" ht="12.75" customHeight="1" x14ac:dyDescent="0.25">
      <c r="A644" s="60"/>
      <c r="B644" s="61"/>
      <c r="C644" s="59"/>
    </row>
    <row r="645" spans="1:3" ht="12.75" customHeight="1" x14ac:dyDescent="0.25">
      <c r="A645" s="60"/>
      <c r="B645" s="61"/>
      <c r="C645" s="59"/>
    </row>
    <row r="646" spans="1:3" ht="12.75" customHeight="1" x14ac:dyDescent="0.25">
      <c r="A646" s="60"/>
      <c r="B646" s="61"/>
      <c r="C646" s="59"/>
    </row>
    <row r="647" spans="1:3" ht="51" customHeight="1" x14ac:dyDescent="0.25">
      <c r="A647" s="60"/>
      <c r="B647" s="61"/>
      <c r="C647" s="59"/>
    </row>
    <row r="648" spans="1:3" ht="38.25" customHeight="1" x14ac:dyDescent="0.25">
      <c r="A648" s="60"/>
      <c r="B648" s="61"/>
      <c r="C648" s="59"/>
    </row>
    <row r="649" spans="1:3" ht="63.75" customHeight="1" x14ac:dyDescent="0.25">
      <c r="A649" s="60"/>
      <c r="B649" s="61"/>
      <c r="C649" s="59"/>
    </row>
    <row r="650" spans="1:3" ht="38.25" customHeight="1" x14ac:dyDescent="0.25">
      <c r="A650" s="60"/>
      <c r="B650" s="61"/>
      <c r="C650" s="59"/>
    </row>
    <row r="651" spans="1:3" ht="25.5" customHeight="1" x14ac:dyDescent="0.25">
      <c r="A651" s="60"/>
      <c r="B651" s="61"/>
      <c r="C651" s="59"/>
    </row>
    <row r="652" spans="1:3" ht="38.25" customHeight="1" x14ac:dyDescent="0.25">
      <c r="A652" s="60"/>
      <c r="B652" s="61"/>
      <c r="C652" s="59"/>
    </row>
    <row r="653" spans="1:3" ht="25.5" customHeight="1" x14ac:dyDescent="0.25">
      <c r="A653" s="60"/>
      <c r="B653" s="61"/>
      <c r="C653" s="59"/>
    </row>
    <row r="654" spans="1:3" ht="12.75" customHeight="1" x14ac:dyDescent="0.25">
      <c r="A654" s="60"/>
      <c r="B654" s="61"/>
      <c r="C654" s="59"/>
    </row>
    <row r="655" spans="1:3" ht="12.75" customHeight="1" x14ac:dyDescent="0.25">
      <c r="A655" s="60"/>
      <c r="B655" s="61"/>
      <c r="C655" s="59"/>
    </row>
    <row r="656" spans="1:3" ht="12.75" customHeight="1" x14ac:dyDescent="0.25">
      <c r="A656" s="60"/>
      <c r="B656" s="61"/>
      <c r="C656" s="59"/>
    </row>
    <row r="657" spans="1:3" ht="12.75" customHeight="1" x14ac:dyDescent="0.25">
      <c r="A657" s="60"/>
      <c r="B657" s="61"/>
      <c r="C657" s="59"/>
    </row>
    <row r="658" spans="1:3" ht="12.75" customHeight="1" x14ac:dyDescent="0.25">
      <c r="A658" s="60"/>
      <c r="B658" s="61"/>
      <c r="C658" s="59"/>
    </row>
    <row r="659" spans="1:3" ht="12.75" customHeight="1" x14ac:dyDescent="0.25">
      <c r="A659" s="60"/>
      <c r="B659" s="61"/>
      <c r="C659" s="59"/>
    </row>
    <row r="660" spans="1:3" ht="12.75" customHeight="1" x14ac:dyDescent="0.25">
      <c r="A660" s="60"/>
      <c r="B660" s="61"/>
      <c r="C660" s="59"/>
    </row>
    <row r="661" spans="1:3" ht="63.75" customHeight="1" x14ac:dyDescent="0.25">
      <c r="A661" s="60"/>
      <c r="B661" s="61"/>
      <c r="C661" s="59"/>
    </row>
    <row r="662" spans="1:3" ht="12.75" customHeight="1" x14ac:dyDescent="0.25">
      <c r="A662" s="60"/>
      <c r="B662" s="61"/>
      <c r="C662" s="59"/>
    </row>
    <row r="663" spans="1:3" ht="25.5" customHeight="1" x14ac:dyDescent="0.25">
      <c r="A663" s="60"/>
      <c r="B663" s="61"/>
      <c r="C663" s="59"/>
    </row>
    <row r="664" spans="1:3" ht="12.75" customHeight="1" x14ac:dyDescent="0.25">
      <c r="A664" s="60"/>
      <c r="B664" s="61"/>
      <c r="C664" s="59"/>
    </row>
    <row r="665" spans="1:3" ht="51" customHeight="1" x14ac:dyDescent="0.25">
      <c r="A665" s="60"/>
      <c r="B665" s="61"/>
      <c r="C665" s="59"/>
    </row>
    <row r="666" spans="1:3" ht="12.75" customHeight="1" x14ac:dyDescent="0.25">
      <c r="A666" s="60"/>
      <c r="B666" s="61"/>
      <c r="C666" s="59"/>
    </row>
    <row r="667" spans="1:3" ht="38.25" customHeight="1" x14ac:dyDescent="0.25">
      <c r="A667" s="60"/>
      <c r="B667" s="61"/>
      <c r="C667" s="59"/>
    </row>
    <row r="668" spans="1:3" ht="12.75" customHeight="1" x14ac:dyDescent="0.25">
      <c r="A668" s="60"/>
      <c r="B668" s="61"/>
      <c r="C668" s="59"/>
    </row>
    <row r="669" spans="1:3" ht="51" customHeight="1" x14ac:dyDescent="0.25">
      <c r="A669" s="60"/>
      <c r="B669" s="61"/>
      <c r="C669" s="59"/>
    </row>
    <row r="670" spans="1:3" ht="12.75" customHeight="1" x14ac:dyDescent="0.25">
      <c r="A670" s="60"/>
      <c r="B670" s="61"/>
      <c r="C670" s="59"/>
    </row>
    <row r="671" spans="1:3" ht="38.25" customHeight="1" x14ac:dyDescent="0.25">
      <c r="A671" s="60"/>
      <c r="B671" s="61"/>
      <c r="C671" s="59"/>
    </row>
    <row r="672" spans="1:3" ht="12.75" customHeight="1" x14ac:dyDescent="0.25">
      <c r="A672" s="60"/>
      <c r="B672" s="61"/>
      <c r="C672" s="59"/>
    </row>
    <row r="673" spans="1:3" ht="38.25" customHeight="1" x14ac:dyDescent="0.25">
      <c r="A673" s="60"/>
      <c r="B673" s="61"/>
      <c r="C673" s="59"/>
    </row>
    <row r="674" spans="1:3" ht="12.75" customHeight="1" x14ac:dyDescent="0.25">
      <c r="A674" s="60"/>
      <c r="B674" s="61"/>
      <c r="C674" s="59"/>
    </row>
    <row r="675" spans="1:3" ht="12.75" customHeight="1" x14ac:dyDescent="0.25">
      <c r="A675" s="60"/>
      <c r="B675" s="61"/>
      <c r="C675" s="59"/>
    </row>
    <row r="676" spans="1:3" ht="12.75" customHeight="1" x14ac:dyDescent="0.25">
      <c r="A676" s="60"/>
      <c r="B676" s="61"/>
      <c r="C676" s="59"/>
    </row>
    <row r="677" spans="1:3" ht="25.5" customHeight="1" x14ac:dyDescent="0.25">
      <c r="A677" s="60"/>
      <c r="B677" s="61"/>
      <c r="C677" s="59"/>
    </row>
    <row r="678" spans="1:3" ht="38.25" customHeight="1" x14ac:dyDescent="0.25">
      <c r="A678" s="60"/>
      <c r="B678" s="61"/>
      <c r="C678" s="59"/>
    </row>
    <row r="679" spans="1:3" ht="12.75" customHeight="1" x14ac:dyDescent="0.25">
      <c r="A679" s="60"/>
      <c r="B679" s="61"/>
      <c r="C679" s="59"/>
    </row>
    <row r="680" spans="1:3" ht="25.5" customHeight="1" x14ac:dyDescent="0.25">
      <c r="A680" s="60"/>
      <c r="B680" s="61"/>
      <c r="C680" s="59"/>
    </row>
    <row r="681" spans="1:3" ht="38.25" customHeight="1" x14ac:dyDescent="0.25">
      <c r="A681" s="60"/>
      <c r="B681" s="61"/>
      <c r="C681" s="59"/>
    </row>
    <row r="682" spans="1:3" ht="12.75" customHeight="1" x14ac:dyDescent="0.25">
      <c r="A682" s="60"/>
      <c r="B682" s="61"/>
      <c r="C682" s="59"/>
    </row>
    <row r="683" spans="1:3" ht="38.25" customHeight="1" x14ac:dyDescent="0.25">
      <c r="A683" s="60"/>
      <c r="B683" s="61"/>
      <c r="C683" s="59"/>
    </row>
    <row r="684" spans="1:3" ht="25.5" customHeight="1" x14ac:dyDescent="0.25">
      <c r="A684" s="60"/>
      <c r="B684" s="61"/>
      <c r="C684" s="59"/>
    </row>
    <row r="685" spans="1:3" ht="25.5" customHeight="1" x14ac:dyDescent="0.25">
      <c r="A685" s="60"/>
      <c r="B685" s="61"/>
      <c r="C685" s="59"/>
    </row>
    <row r="686" spans="1:3" ht="38.25" customHeight="1" x14ac:dyDescent="0.25">
      <c r="A686" s="60"/>
      <c r="B686" s="61"/>
      <c r="C686" s="59"/>
    </row>
    <row r="687" spans="1:3" ht="25.5" customHeight="1" x14ac:dyDescent="0.25">
      <c r="A687" s="60"/>
      <c r="B687" s="61"/>
      <c r="C687" s="59"/>
    </row>
    <row r="688" spans="1:3" ht="38.25" customHeight="1" x14ac:dyDescent="0.25">
      <c r="A688" s="60"/>
      <c r="B688" s="61"/>
      <c r="C688" s="59"/>
    </row>
    <row r="689" spans="1:3" ht="12.75" customHeight="1" x14ac:dyDescent="0.25">
      <c r="A689" s="60"/>
      <c r="B689" s="61"/>
      <c r="C689" s="59"/>
    </row>
    <row r="690" spans="1:3" ht="12.75" customHeight="1" x14ac:dyDescent="0.25">
      <c r="A690" s="60"/>
      <c r="B690" s="61"/>
      <c r="C690" s="59"/>
    </row>
    <row r="691" spans="1:3" ht="12.75" customHeight="1" x14ac:dyDescent="0.25">
      <c r="A691" s="60"/>
      <c r="B691" s="61"/>
      <c r="C691" s="59"/>
    </row>
    <row r="692" spans="1:3" ht="12.75" customHeight="1" x14ac:dyDescent="0.25">
      <c r="A692" s="60"/>
      <c r="B692" s="61"/>
      <c r="C692" s="59"/>
    </row>
    <row r="693" spans="1:3" ht="51" customHeight="1" x14ac:dyDescent="0.25">
      <c r="A693" s="60"/>
      <c r="B693" s="61"/>
      <c r="C693" s="59"/>
    </row>
    <row r="694" spans="1:3" ht="12.75" customHeight="1" x14ac:dyDescent="0.25">
      <c r="A694" s="60"/>
      <c r="B694" s="61"/>
      <c r="C694" s="59"/>
    </row>
    <row r="695" spans="1:3" ht="51" customHeight="1" x14ac:dyDescent="0.25">
      <c r="A695" s="60"/>
      <c r="B695" s="61"/>
      <c r="C695" s="59"/>
    </row>
    <row r="696" spans="1:3" ht="12.75" customHeight="1" x14ac:dyDescent="0.25">
      <c r="A696" s="60"/>
      <c r="B696" s="61"/>
      <c r="C696" s="59"/>
    </row>
    <row r="697" spans="1:3" ht="12.75" customHeight="1" x14ac:dyDescent="0.25">
      <c r="A697" s="60"/>
      <c r="B697" s="61"/>
      <c r="C697" s="59"/>
    </row>
    <row r="698" spans="1:3" ht="25.5" customHeight="1" x14ac:dyDescent="0.25">
      <c r="A698" s="60"/>
      <c r="B698" s="61"/>
      <c r="C698" s="59"/>
    </row>
    <row r="699" spans="1:3" ht="12.75" customHeight="1" x14ac:dyDescent="0.25">
      <c r="A699" s="60"/>
      <c r="B699" s="61"/>
      <c r="C699" s="59"/>
    </row>
    <row r="700" spans="1:3" ht="12.75" customHeight="1" x14ac:dyDescent="0.25">
      <c r="A700" s="60"/>
      <c r="B700" s="61"/>
      <c r="C700" s="59"/>
    </row>
    <row r="701" spans="1:3" ht="12.75" customHeight="1" x14ac:dyDescent="0.25">
      <c r="A701" s="60"/>
      <c r="B701" s="61"/>
      <c r="C701" s="59"/>
    </row>
    <row r="705" spans="2:2" x14ac:dyDescent="0.25">
      <c r="B705" s="61"/>
    </row>
    <row r="706" spans="2:2" x14ac:dyDescent="0.25">
      <c r="B706" s="61"/>
    </row>
    <row r="707" spans="2:2" x14ac:dyDescent="0.25">
      <c r="B707" s="61"/>
    </row>
    <row r="708" spans="2:2" x14ac:dyDescent="0.25">
      <c r="B708" s="61"/>
    </row>
    <row r="709" spans="2:2" x14ac:dyDescent="0.25">
      <c r="B709" s="61"/>
    </row>
    <row r="710" spans="2:2" x14ac:dyDescent="0.25">
      <c r="B710" s="61"/>
    </row>
    <row r="711" spans="2:2" x14ac:dyDescent="0.25">
      <c r="B711" s="61"/>
    </row>
    <row r="712" spans="2:2" x14ac:dyDescent="0.25">
      <c r="B712" s="61"/>
    </row>
    <row r="713" spans="2:2" x14ac:dyDescent="0.25">
      <c r="B713" s="61"/>
    </row>
  </sheetData>
  <mergeCells count="6">
    <mergeCell ref="A8:C8"/>
    <mergeCell ref="A2:C2"/>
    <mergeCell ref="A3:C3"/>
    <mergeCell ref="A4:C4"/>
    <mergeCell ref="A5:C5"/>
    <mergeCell ref="A7:C7"/>
  </mergeCells>
  <pageMargins left="0.43307086614173229" right="0.27559055118110237" top="0.55118110236220474" bottom="0.15748031496062992" header="0.31496062992125984" footer="0.23622047244094491"/>
  <pageSetup paperSize="9" scale="91" orientation="portrait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G13" sqref="G13"/>
    </sheetView>
  </sheetViews>
  <sheetFormatPr defaultColWidth="9.140625" defaultRowHeight="12.75" x14ac:dyDescent="0.2"/>
  <cols>
    <col min="1" max="1" width="5.28515625" style="108" customWidth="1"/>
    <col min="2" max="2" width="13.7109375" style="111" customWidth="1"/>
    <col min="3" max="3" width="4.7109375" style="111" customWidth="1"/>
    <col min="4" max="4" width="4.5703125" style="111" customWidth="1"/>
    <col min="5" max="5" width="9.85546875" style="111" customWidth="1"/>
    <col min="6" max="6" width="4.85546875" style="111" customWidth="1"/>
    <col min="7" max="7" width="47.85546875" style="108" customWidth="1"/>
    <col min="8" max="8" width="13.85546875" style="108" customWidth="1"/>
    <col min="9" max="9" width="9.140625" style="108"/>
    <col min="10" max="10" width="25.140625" style="108" customWidth="1"/>
    <col min="11" max="16384" width="9.140625" style="108"/>
  </cols>
  <sheetData>
    <row r="1" spans="1:17" x14ac:dyDescent="0.2">
      <c r="B1" s="108"/>
      <c r="C1" s="108"/>
      <c r="D1" s="108"/>
      <c r="E1" s="108"/>
      <c r="F1" s="108"/>
      <c r="H1" s="109" t="s">
        <v>257</v>
      </c>
      <c r="I1" s="110"/>
      <c r="J1" s="110"/>
      <c r="K1" s="110"/>
      <c r="L1" s="110"/>
      <c r="M1" s="110"/>
    </row>
    <row r="2" spans="1:17" ht="15.75" customHeight="1" x14ac:dyDescent="0.2">
      <c r="B2" s="108"/>
      <c r="C2" s="108"/>
      <c r="D2" s="108"/>
      <c r="E2" s="108"/>
      <c r="F2" s="108"/>
      <c r="H2" s="109" t="s">
        <v>332</v>
      </c>
      <c r="I2" s="110"/>
      <c r="J2" s="110"/>
      <c r="K2" s="110"/>
      <c r="L2" s="110"/>
      <c r="M2" s="110"/>
    </row>
    <row r="3" spans="1:17" ht="15.75" customHeight="1" x14ac:dyDescent="0.2">
      <c r="B3" s="108"/>
      <c r="C3" s="108"/>
      <c r="D3" s="108"/>
      <c r="E3" s="108"/>
      <c r="F3" s="108"/>
      <c r="H3" s="109" t="s">
        <v>149</v>
      </c>
      <c r="I3" s="110"/>
      <c r="J3" s="110"/>
      <c r="K3" s="110"/>
      <c r="L3" s="110"/>
      <c r="M3" s="110"/>
    </row>
    <row r="4" spans="1:17" x14ac:dyDescent="0.2">
      <c r="B4" s="108"/>
      <c r="C4" s="108"/>
      <c r="D4" s="108"/>
      <c r="E4" s="108"/>
      <c r="F4" s="108"/>
      <c r="H4" s="109" t="s">
        <v>126</v>
      </c>
      <c r="I4" s="111"/>
      <c r="J4" s="111"/>
      <c r="K4" s="111"/>
    </row>
    <row r="5" spans="1:17" x14ac:dyDescent="0.2">
      <c r="B5" s="108"/>
      <c r="C5" s="108"/>
      <c r="D5" s="108"/>
      <c r="E5" s="108"/>
      <c r="F5" s="108"/>
      <c r="H5" s="109"/>
      <c r="I5" s="111"/>
      <c r="J5" s="111"/>
      <c r="K5" s="111"/>
    </row>
    <row r="6" spans="1:17" x14ac:dyDescent="0.2">
      <c r="B6" s="108"/>
      <c r="C6" s="108"/>
      <c r="D6" s="108"/>
      <c r="E6" s="108"/>
      <c r="F6" s="108"/>
      <c r="H6" s="109"/>
      <c r="I6" s="111"/>
      <c r="J6" s="111"/>
      <c r="K6" s="111"/>
    </row>
    <row r="7" spans="1:17" ht="24.75" customHeight="1" x14ac:dyDescent="0.2">
      <c r="A7" s="256" t="s">
        <v>258</v>
      </c>
      <c r="B7" s="256"/>
      <c r="C7" s="256"/>
      <c r="D7" s="256"/>
      <c r="E7" s="256"/>
      <c r="F7" s="256"/>
      <c r="G7" s="256"/>
      <c r="H7" s="256"/>
    </row>
    <row r="8" spans="1:17" ht="18.75" customHeight="1" x14ac:dyDescent="0.2">
      <c r="A8" s="256" t="s">
        <v>284</v>
      </c>
      <c r="B8" s="256"/>
      <c r="C8" s="256"/>
      <c r="D8" s="256"/>
      <c r="E8" s="256"/>
      <c r="F8" s="256"/>
      <c r="G8" s="256"/>
      <c r="H8" s="256"/>
      <c r="I8" s="113"/>
      <c r="J8" s="113"/>
      <c r="K8" s="113"/>
      <c r="L8" s="113"/>
      <c r="M8" s="113"/>
      <c r="N8" s="113"/>
      <c r="O8" s="113"/>
      <c r="P8" s="113"/>
      <c r="Q8" s="113"/>
    </row>
    <row r="9" spans="1:17" ht="15" customHeight="1" x14ac:dyDescent="0.2">
      <c r="A9" s="112"/>
      <c r="B9" s="112"/>
      <c r="C9" s="112"/>
      <c r="D9" s="112"/>
      <c r="E9" s="112"/>
      <c r="F9" s="112"/>
      <c r="G9" s="112"/>
      <c r="H9" s="112"/>
      <c r="I9" s="113"/>
      <c r="J9" s="113"/>
      <c r="K9" s="113"/>
      <c r="L9" s="113"/>
      <c r="M9" s="113"/>
      <c r="N9" s="113"/>
      <c r="O9" s="113"/>
      <c r="P9" s="113"/>
      <c r="Q9" s="113"/>
    </row>
    <row r="10" spans="1:17" ht="18.75" customHeight="1" x14ac:dyDescent="0.2">
      <c r="A10" s="112"/>
      <c r="B10" s="112"/>
      <c r="C10" s="112"/>
      <c r="D10" s="112"/>
      <c r="E10" s="112"/>
      <c r="F10" s="112"/>
      <c r="G10" s="112"/>
      <c r="H10" s="109" t="s">
        <v>4</v>
      </c>
      <c r="I10" s="113"/>
      <c r="J10" s="113"/>
      <c r="K10" s="113"/>
      <c r="L10" s="113"/>
      <c r="M10" s="113"/>
      <c r="N10" s="113"/>
      <c r="O10" s="113"/>
      <c r="P10" s="113"/>
      <c r="Q10" s="113"/>
    </row>
    <row r="11" spans="1:17" ht="32.25" customHeight="1" x14ac:dyDescent="0.2">
      <c r="A11" s="114" t="s">
        <v>67</v>
      </c>
      <c r="B11" s="114" t="s">
        <v>259</v>
      </c>
      <c r="C11" s="114" t="s">
        <v>260</v>
      </c>
      <c r="D11" s="114" t="s">
        <v>261</v>
      </c>
      <c r="E11" s="114" t="s">
        <v>262</v>
      </c>
      <c r="F11" s="114" t="s">
        <v>263</v>
      </c>
      <c r="G11" s="114" t="s">
        <v>264</v>
      </c>
      <c r="H11" s="115" t="s">
        <v>281</v>
      </c>
    </row>
    <row r="12" spans="1:17" x14ac:dyDescent="0.2">
      <c r="A12" s="116" t="s">
        <v>265</v>
      </c>
      <c r="B12" s="117" t="s">
        <v>266</v>
      </c>
      <c r="C12" s="116" t="s">
        <v>267</v>
      </c>
      <c r="D12" s="117" t="s">
        <v>268</v>
      </c>
      <c r="E12" s="116" t="s">
        <v>269</v>
      </c>
      <c r="F12" s="117" t="s">
        <v>270</v>
      </c>
      <c r="G12" s="116" t="s">
        <v>271</v>
      </c>
      <c r="H12" s="117" t="s">
        <v>272</v>
      </c>
      <c r="J12" s="118"/>
    </row>
    <row r="13" spans="1:17" ht="36" customHeight="1" x14ac:dyDescent="0.2">
      <c r="A13" s="119"/>
      <c r="B13" s="120" t="s">
        <v>273</v>
      </c>
      <c r="C13" s="121"/>
      <c r="D13" s="121"/>
      <c r="E13" s="121"/>
      <c r="F13" s="121"/>
      <c r="G13" s="122"/>
      <c r="H13" s="123"/>
      <c r="J13" s="118"/>
    </row>
    <row r="14" spans="1:17" ht="24.75" hidden="1" customHeight="1" x14ac:dyDescent="0.2">
      <c r="A14" s="116"/>
      <c r="B14" s="124"/>
      <c r="C14" s="121"/>
      <c r="D14" s="121"/>
      <c r="E14" s="121"/>
      <c r="F14" s="121"/>
      <c r="G14" s="125" t="s">
        <v>274</v>
      </c>
      <c r="H14" s="123">
        <v>591644.69999999995</v>
      </c>
      <c r="J14" s="118"/>
    </row>
    <row r="15" spans="1:17" ht="21.75" hidden="1" customHeight="1" x14ac:dyDescent="0.2">
      <c r="A15" s="116"/>
      <c r="B15" s="124"/>
      <c r="C15" s="121"/>
      <c r="D15" s="121"/>
      <c r="E15" s="121"/>
      <c r="F15" s="121"/>
      <c r="G15" s="125" t="s">
        <v>275</v>
      </c>
      <c r="H15" s="123">
        <v>387393.2</v>
      </c>
    </row>
    <row r="16" spans="1:17" ht="36" customHeight="1" x14ac:dyDescent="0.2">
      <c r="A16" s="119"/>
      <c r="B16" s="121"/>
      <c r="C16" s="117" t="s">
        <v>74</v>
      </c>
      <c r="D16" s="117" t="s">
        <v>47</v>
      </c>
      <c r="E16" s="117" t="s">
        <v>326</v>
      </c>
      <c r="F16" s="117" t="s">
        <v>283</v>
      </c>
      <c r="G16" s="126" t="s">
        <v>276</v>
      </c>
      <c r="H16" s="127">
        <v>184</v>
      </c>
    </row>
    <row r="17" spans="1:8" ht="31.5" customHeight="1" x14ac:dyDescent="0.2">
      <c r="A17" s="119"/>
      <c r="B17" s="128"/>
      <c r="C17" s="117" t="s">
        <v>74</v>
      </c>
      <c r="D17" s="117" t="s">
        <v>47</v>
      </c>
      <c r="E17" s="117" t="s">
        <v>323</v>
      </c>
      <c r="F17" s="117" t="s">
        <v>283</v>
      </c>
      <c r="G17" s="129" t="s">
        <v>277</v>
      </c>
      <c r="H17" s="130">
        <v>217</v>
      </c>
    </row>
    <row r="18" spans="1:8" ht="39" customHeight="1" x14ac:dyDescent="0.2">
      <c r="A18" s="119"/>
      <c r="B18" s="131"/>
      <c r="C18" s="117" t="s">
        <v>74</v>
      </c>
      <c r="D18" s="117" t="s">
        <v>47</v>
      </c>
      <c r="E18" s="117" t="s">
        <v>324</v>
      </c>
      <c r="F18" s="117" t="s">
        <v>283</v>
      </c>
      <c r="G18" s="126" t="s">
        <v>125</v>
      </c>
      <c r="H18" s="127">
        <v>4672.2</v>
      </c>
    </row>
    <row r="19" spans="1:8" ht="39" customHeight="1" x14ac:dyDescent="0.2">
      <c r="A19" s="119"/>
      <c r="B19" s="131"/>
      <c r="C19" s="117" t="s">
        <v>74</v>
      </c>
      <c r="D19" s="117" t="s">
        <v>47</v>
      </c>
      <c r="E19" s="117" t="s">
        <v>325</v>
      </c>
      <c r="F19" s="117" t="s">
        <v>283</v>
      </c>
      <c r="G19" s="129" t="s">
        <v>219</v>
      </c>
      <c r="H19" s="127">
        <v>6744</v>
      </c>
    </row>
    <row r="20" spans="1:8" x14ac:dyDescent="0.2">
      <c r="A20" s="119"/>
      <c r="B20" s="121"/>
      <c r="C20" s="117" t="s">
        <v>74</v>
      </c>
      <c r="D20" s="117" t="s">
        <v>47</v>
      </c>
      <c r="E20" s="117" t="s">
        <v>321</v>
      </c>
      <c r="F20" s="117" t="s">
        <v>283</v>
      </c>
      <c r="G20" s="126" t="s">
        <v>220</v>
      </c>
      <c r="H20" s="127">
        <v>9868</v>
      </c>
    </row>
    <row r="21" spans="1:8" ht="30" customHeight="1" x14ac:dyDescent="0.2">
      <c r="A21" s="119"/>
      <c r="B21" s="128"/>
      <c r="C21" s="117" t="s">
        <v>74</v>
      </c>
      <c r="D21" s="117" t="s">
        <v>47</v>
      </c>
      <c r="E21" s="117" t="s">
        <v>322</v>
      </c>
      <c r="F21" s="117" t="s">
        <v>283</v>
      </c>
      <c r="G21" s="129" t="s">
        <v>278</v>
      </c>
      <c r="H21" s="130">
        <v>3093</v>
      </c>
    </row>
    <row r="22" spans="1:8" ht="69" customHeight="1" x14ac:dyDescent="0.2">
      <c r="A22" s="119"/>
      <c r="B22" s="128"/>
      <c r="C22" s="117" t="s">
        <v>74</v>
      </c>
      <c r="D22" s="117" t="s">
        <v>47</v>
      </c>
      <c r="E22" s="117" t="s">
        <v>320</v>
      </c>
      <c r="F22" s="117" t="s">
        <v>283</v>
      </c>
      <c r="G22" s="107" t="s">
        <v>282</v>
      </c>
      <c r="H22" s="130">
        <v>26156</v>
      </c>
    </row>
    <row r="23" spans="1:8" ht="56.25" customHeight="1" x14ac:dyDescent="0.2">
      <c r="A23" s="119"/>
      <c r="B23" s="131" t="s">
        <v>279</v>
      </c>
      <c r="C23" s="117" t="s">
        <v>74</v>
      </c>
      <c r="D23" s="117" t="s">
        <v>73</v>
      </c>
      <c r="E23" s="117" t="s">
        <v>327</v>
      </c>
      <c r="F23" s="117" t="s">
        <v>283</v>
      </c>
      <c r="G23" s="126" t="s">
        <v>280</v>
      </c>
      <c r="H23" s="127">
        <v>3936</v>
      </c>
    </row>
    <row r="24" spans="1:8" x14ac:dyDescent="0.2">
      <c r="A24" s="119"/>
      <c r="B24" s="132" t="s">
        <v>26</v>
      </c>
      <c r="C24" s="133"/>
      <c r="D24" s="133"/>
      <c r="E24" s="133"/>
      <c r="F24" s="134"/>
      <c r="G24" s="135"/>
      <c r="H24" s="136">
        <f>H23+H21+H20+H19+H18+H17+H16+H22</f>
        <v>54870.2</v>
      </c>
    </row>
  </sheetData>
  <mergeCells count="2">
    <mergeCell ref="A7:H7"/>
    <mergeCell ref="A8:H8"/>
  </mergeCells>
  <pageMargins left="0.70866141732283472" right="0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workbookViewId="0">
      <selection activeCell="D17" sqref="D17"/>
    </sheetView>
  </sheetViews>
  <sheetFormatPr defaultRowHeight="12.75" x14ac:dyDescent="0.2"/>
  <cols>
    <col min="1" max="1" width="43.85546875" style="145" customWidth="1"/>
    <col min="2" max="2" width="5.85546875" style="147" customWidth="1"/>
    <col min="3" max="3" width="5.28515625" style="147" customWidth="1"/>
    <col min="4" max="4" width="11.42578125" style="147" customWidth="1"/>
    <col min="5" max="5" width="5.42578125" style="147" customWidth="1"/>
    <col min="6" max="6" width="9.42578125" style="147" customWidth="1"/>
    <col min="7" max="7" width="9.140625" customWidth="1"/>
  </cols>
  <sheetData>
    <row r="1" spans="1:10" ht="12.75" customHeight="1" x14ac:dyDescent="0.2">
      <c r="B1" s="110"/>
      <c r="C1" s="110"/>
      <c r="D1" s="110"/>
      <c r="E1" s="242" t="s">
        <v>478</v>
      </c>
      <c r="F1" s="242"/>
      <c r="G1" s="242"/>
      <c r="H1" s="242"/>
    </row>
    <row r="2" spans="1:10" ht="12.75" customHeight="1" x14ac:dyDescent="0.2">
      <c r="B2" s="146"/>
      <c r="C2" s="146"/>
      <c r="D2" s="242" t="s">
        <v>477</v>
      </c>
      <c r="E2" s="242"/>
      <c r="F2" s="242"/>
      <c r="G2" s="242"/>
      <c r="H2" s="242"/>
      <c r="I2" s="232"/>
      <c r="J2" s="232"/>
    </row>
    <row r="3" spans="1:10" ht="12.75" customHeight="1" x14ac:dyDescent="0.2">
      <c r="B3" s="146"/>
      <c r="C3" s="247" t="s">
        <v>473</v>
      </c>
      <c r="D3" s="247"/>
      <c r="E3" s="247"/>
      <c r="F3" s="247"/>
      <c r="G3" s="247"/>
      <c r="H3" s="247"/>
    </row>
    <row r="4" spans="1:10" ht="12.75" customHeight="1" x14ac:dyDescent="0.2">
      <c r="A4" s="231"/>
      <c r="B4" s="242" t="s">
        <v>555</v>
      </c>
      <c r="C4" s="242"/>
      <c r="D4" s="242"/>
      <c r="E4" s="242"/>
      <c r="F4" s="242"/>
      <c r="G4" s="242"/>
      <c r="H4" s="242"/>
      <c r="I4" s="232"/>
    </row>
    <row r="5" spans="1:10" ht="12.75" customHeight="1" x14ac:dyDescent="0.2">
      <c r="A5" s="242" t="s">
        <v>556</v>
      </c>
      <c r="B5" s="242"/>
      <c r="C5" s="242"/>
      <c r="D5" s="242"/>
      <c r="E5" s="242"/>
      <c r="F5" s="242"/>
      <c r="G5" s="242"/>
      <c r="H5" s="242"/>
    </row>
    <row r="6" spans="1:10" x14ac:dyDescent="0.2">
      <c r="A6" s="144"/>
      <c r="B6" s="259"/>
      <c r="C6" s="259"/>
      <c r="D6" s="259"/>
      <c r="E6" s="259"/>
      <c r="F6" s="259"/>
      <c r="G6" s="259"/>
      <c r="H6" s="259"/>
    </row>
    <row r="7" spans="1:10" x14ac:dyDescent="0.2">
      <c r="A7" s="257" t="s">
        <v>474</v>
      </c>
      <c r="B7" s="257"/>
      <c r="C7" s="257"/>
      <c r="D7" s="257"/>
      <c r="E7" s="257"/>
      <c r="F7" s="257"/>
    </row>
    <row r="8" spans="1:10" ht="15.75" customHeight="1" x14ac:dyDescent="0.2">
      <c r="A8" s="258" t="s">
        <v>475</v>
      </c>
      <c r="B8" s="258"/>
      <c r="C8" s="258"/>
      <c r="D8" s="258"/>
      <c r="E8" s="258"/>
      <c r="F8" s="258"/>
    </row>
    <row r="9" spans="1:10" x14ac:dyDescent="0.2">
      <c r="H9" s="109" t="s">
        <v>35</v>
      </c>
    </row>
    <row r="10" spans="1:10" ht="12.75" customHeight="1" x14ac:dyDescent="0.2">
      <c r="A10" s="262" t="s">
        <v>71</v>
      </c>
      <c r="B10" s="263" t="s">
        <v>37</v>
      </c>
      <c r="C10" s="263" t="s">
        <v>38</v>
      </c>
      <c r="D10" s="263" t="s">
        <v>39</v>
      </c>
      <c r="E10" s="263" t="s">
        <v>40</v>
      </c>
      <c r="F10" s="264" t="s">
        <v>499</v>
      </c>
      <c r="G10" s="260" t="s">
        <v>500</v>
      </c>
      <c r="H10" s="260" t="s">
        <v>414</v>
      </c>
    </row>
    <row r="11" spans="1:10" ht="27" customHeight="1" x14ac:dyDescent="0.2">
      <c r="A11" s="262"/>
      <c r="B11" s="263"/>
      <c r="C11" s="263"/>
      <c r="D11" s="263"/>
      <c r="E11" s="263"/>
      <c r="F11" s="264"/>
      <c r="G11" s="261"/>
      <c r="H11" s="261"/>
    </row>
    <row r="12" spans="1:10" x14ac:dyDescent="0.2">
      <c r="A12" s="148" t="s">
        <v>41</v>
      </c>
      <c r="E12" s="149"/>
      <c r="F12" s="234">
        <f>F13</f>
        <v>381902.69999999995</v>
      </c>
      <c r="G12" s="234">
        <f>G13</f>
        <v>234156.04</v>
      </c>
      <c r="H12" s="234">
        <f>H13</f>
        <v>61.313009832085513</v>
      </c>
    </row>
    <row r="13" spans="1:10" x14ac:dyDescent="0.2">
      <c r="A13" s="141" t="s">
        <v>311</v>
      </c>
      <c r="B13" s="141"/>
      <c r="C13" s="141"/>
      <c r="D13" s="141"/>
      <c r="E13" s="141"/>
      <c r="F13" s="142">
        <f>F14+F29+F89+F118+F160+F175+F82</f>
        <v>381902.69999999995</v>
      </c>
      <c r="G13" s="142">
        <f>G14+G29+G89+G118+G160+G175+G82</f>
        <v>234156.04</v>
      </c>
      <c r="H13" s="142">
        <f>G13/F13%</f>
        <v>61.313009832085513</v>
      </c>
    </row>
    <row r="14" spans="1:10" x14ac:dyDescent="0.2">
      <c r="A14" s="155" t="s">
        <v>196</v>
      </c>
      <c r="B14" s="100" t="s">
        <v>47</v>
      </c>
      <c r="C14" s="217"/>
      <c r="D14" s="141"/>
      <c r="E14" s="141"/>
      <c r="F14" s="142">
        <f t="shared" ref="F14:G15" si="0">F15</f>
        <v>150</v>
      </c>
      <c r="G14" s="142">
        <f t="shared" si="0"/>
        <v>58.3</v>
      </c>
      <c r="H14" s="228">
        <f t="shared" ref="H14:H15" si="1">G14/F14%</f>
        <v>38.866666666666667</v>
      </c>
    </row>
    <row r="15" spans="1:10" x14ac:dyDescent="0.2">
      <c r="A15" s="155" t="s">
        <v>435</v>
      </c>
      <c r="B15" s="100" t="s">
        <v>47</v>
      </c>
      <c r="C15" s="100">
        <v>10</v>
      </c>
      <c r="D15" s="141"/>
      <c r="E15" s="141"/>
      <c r="F15" s="142">
        <f t="shared" si="0"/>
        <v>150</v>
      </c>
      <c r="G15" s="142">
        <f t="shared" si="0"/>
        <v>58.3</v>
      </c>
      <c r="H15" s="228">
        <f t="shared" si="1"/>
        <v>38.866666666666667</v>
      </c>
    </row>
    <row r="16" spans="1:10" ht="34.5" customHeight="1" x14ac:dyDescent="0.2">
      <c r="A16" s="160" t="s">
        <v>425</v>
      </c>
      <c r="B16" s="161" t="s">
        <v>47</v>
      </c>
      <c r="C16" s="161">
        <v>10</v>
      </c>
      <c r="D16" s="161" t="s">
        <v>415</v>
      </c>
      <c r="E16" s="161"/>
      <c r="F16" s="162">
        <f>F17+F21+F25</f>
        <v>150</v>
      </c>
      <c r="G16" s="162">
        <f>G17+G21+G25</f>
        <v>58.3</v>
      </c>
      <c r="H16" s="162">
        <f>G16/F16%</f>
        <v>38.866666666666667</v>
      </c>
    </row>
    <row r="17" spans="1:8" ht="31.5" customHeight="1" x14ac:dyDescent="0.2">
      <c r="A17" s="98" t="s">
        <v>244</v>
      </c>
      <c r="B17" s="100" t="s">
        <v>47</v>
      </c>
      <c r="C17" s="100">
        <v>10</v>
      </c>
      <c r="D17" s="100" t="s">
        <v>357</v>
      </c>
      <c r="E17" s="100"/>
      <c r="F17" s="99">
        <f>F18</f>
        <v>90</v>
      </c>
      <c r="G17" s="227">
        <f t="shared" ref="G17:G19" si="2">G18</f>
        <v>50.8</v>
      </c>
      <c r="H17" s="228">
        <f>G17/F17%</f>
        <v>56.444444444444443</v>
      </c>
    </row>
    <row r="18" spans="1:8" ht="13.9" customHeight="1" x14ac:dyDescent="0.2">
      <c r="A18" s="104" t="s">
        <v>456</v>
      </c>
      <c r="B18" s="105" t="s">
        <v>47</v>
      </c>
      <c r="C18" s="105">
        <v>10</v>
      </c>
      <c r="D18" s="105" t="s">
        <v>357</v>
      </c>
      <c r="E18" s="105">
        <v>200</v>
      </c>
      <c r="F18" s="101">
        <f>F19</f>
        <v>90</v>
      </c>
      <c r="G18" s="229">
        <f t="shared" si="2"/>
        <v>50.8</v>
      </c>
      <c r="H18" s="221">
        <f>G18/F18%</f>
        <v>56.444444444444443</v>
      </c>
    </row>
    <row r="19" spans="1:8" ht="19.5" customHeight="1" x14ac:dyDescent="0.2">
      <c r="A19" s="104" t="s">
        <v>457</v>
      </c>
      <c r="B19" s="105" t="s">
        <v>47</v>
      </c>
      <c r="C19" s="105">
        <v>10</v>
      </c>
      <c r="D19" s="105" t="s">
        <v>357</v>
      </c>
      <c r="E19" s="105">
        <v>240</v>
      </c>
      <c r="F19" s="101">
        <f>F20</f>
        <v>90</v>
      </c>
      <c r="G19" s="229">
        <f t="shared" si="2"/>
        <v>50.8</v>
      </c>
      <c r="H19" s="221">
        <f t="shared" ref="H19:H81" si="3">G19/F19%</f>
        <v>56.444444444444443</v>
      </c>
    </row>
    <row r="20" spans="1:8" ht="24.75" customHeight="1" x14ac:dyDescent="0.2">
      <c r="A20" s="104" t="s">
        <v>458</v>
      </c>
      <c r="B20" s="105" t="s">
        <v>47</v>
      </c>
      <c r="C20" s="105">
        <v>10</v>
      </c>
      <c r="D20" s="105" t="s">
        <v>357</v>
      </c>
      <c r="E20" s="105">
        <v>244</v>
      </c>
      <c r="F20" s="101">
        <v>90</v>
      </c>
      <c r="G20" s="229">
        <v>50.8</v>
      </c>
      <c r="H20" s="221">
        <f t="shared" si="3"/>
        <v>56.444444444444443</v>
      </c>
    </row>
    <row r="21" spans="1:8" ht="15.75" customHeight="1" x14ac:dyDescent="0.2">
      <c r="A21" s="98" t="s">
        <v>352</v>
      </c>
      <c r="B21" s="100" t="s">
        <v>47</v>
      </c>
      <c r="C21" s="100">
        <v>10</v>
      </c>
      <c r="D21" s="100" t="s">
        <v>358</v>
      </c>
      <c r="E21" s="100"/>
      <c r="F21" s="99">
        <f>F22</f>
        <v>40</v>
      </c>
      <c r="G21" s="227">
        <f t="shared" ref="G21:G23" si="4">G22</f>
        <v>5</v>
      </c>
      <c r="H21" s="228">
        <f t="shared" si="3"/>
        <v>12.5</v>
      </c>
    </row>
    <row r="22" spans="1:8" ht="14.45" customHeight="1" x14ac:dyDescent="0.2">
      <c r="A22" s="104" t="s">
        <v>456</v>
      </c>
      <c r="B22" s="105" t="s">
        <v>47</v>
      </c>
      <c r="C22" s="105">
        <v>10</v>
      </c>
      <c r="D22" s="105" t="s">
        <v>358</v>
      </c>
      <c r="E22" s="105">
        <v>200</v>
      </c>
      <c r="F22" s="101">
        <f>F23</f>
        <v>40</v>
      </c>
      <c r="G22" s="229">
        <f t="shared" si="4"/>
        <v>5</v>
      </c>
      <c r="H22" s="221">
        <f t="shared" si="3"/>
        <v>12.5</v>
      </c>
    </row>
    <row r="23" spans="1:8" ht="18" customHeight="1" x14ac:dyDescent="0.2">
      <c r="A23" s="104" t="s">
        <v>457</v>
      </c>
      <c r="B23" s="105" t="s">
        <v>47</v>
      </c>
      <c r="C23" s="105">
        <v>10</v>
      </c>
      <c r="D23" s="105" t="s">
        <v>358</v>
      </c>
      <c r="E23" s="105">
        <v>240</v>
      </c>
      <c r="F23" s="101">
        <f>F24</f>
        <v>40</v>
      </c>
      <c r="G23" s="229">
        <f t="shared" si="4"/>
        <v>5</v>
      </c>
      <c r="H23" s="221">
        <f t="shared" si="3"/>
        <v>12.5</v>
      </c>
    </row>
    <row r="24" spans="1:8" ht="21" customHeight="1" x14ac:dyDescent="0.2">
      <c r="A24" s="104" t="s">
        <v>458</v>
      </c>
      <c r="B24" s="105" t="s">
        <v>47</v>
      </c>
      <c r="C24" s="105">
        <v>10</v>
      </c>
      <c r="D24" s="105" t="s">
        <v>358</v>
      </c>
      <c r="E24" s="105">
        <v>244</v>
      </c>
      <c r="F24" s="101">
        <v>40</v>
      </c>
      <c r="G24" s="229">
        <v>5</v>
      </c>
      <c r="H24" s="221">
        <f t="shared" si="3"/>
        <v>12.5</v>
      </c>
    </row>
    <row r="25" spans="1:8" ht="19.899999999999999" customHeight="1" x14ac:dyDescent="0.2">
      <c r="A25" s="98" t="s">
        <v>353</v>
      </c>
      <c r="B25" s="100" t="s">
        <v>47</v>
      </c>
      <c r="C25" s="100">
        <v>10</v>
      </c>
      <c r="D25" s="100" t="s">
        <v>359</v>
      </c>
      <c r="E25" s="100"/>
      <c r="F25" s="99">
        <f>F26</f>
        <v>20</v>
      </c>
      <c r="G25" s="227">
        <f t="shared" ref="G25:G27" si="5">G26</f>
        <v>2.5</v>
      </c>
      <c r="H25" s="228">
        <f t="shared" si="3"/>
        <v>12.5</v>
      </c>
    </row>
    <row r="26" spans="1:8" ht="16.149999999999999" customHeight="1" x14ac:dyDescent="0.2">
      <c r="A26" s="104" t="s">
        <v>456</v>
      </c>
      <c r="B26" s="105" t="s">
        <v>47</v>
      </c>
      <c r="C26" s="105">
        <v>10</v>
      </c>
      <c r="D26" s="105" t="s">
        <v>359</v>
      </c>
      <c r="E26" s="105">
        <v>200</v>
      </c>
      <c r="F26" s="101">
        <f>F27</f>
        <v>20</v>
      </c>
      <c r="G26" s="229">
        <f t="shared" si="5"/>
        <v>2.5</v>
      </c>
      <c r="H26" s="221">
        <f t="shared" si="3"/>
        <v>12.5</v>
      </c>
    </row>
    <row r="27" spans="1:8" ht="18.75" customHeight="1" x14ac:dyDescent="0.2">
      <c r="A27" s="104" t="s">
        <v>457</v>
      </c>
      <c r="B27" s="105" t="s">
        <v>47</v>
      </c>
      <c r="C27" s="105">
        <v>10</v>
      </c>
      <c r="D27" s="105" t="s">
        <v>359</v>
      </c>
      <c r="E27" s="105">
        <v>240</v>
      </c>
      <c r="F27" s="101">
        <f>F28</f>
        <v>20</v>
      </c>
      <c r="G27" s="229">
        <f t="shared" si="5"/>
        <v>2.5</v>
      </c>
      <c r="H27" s="221">
        <f t="shared" si="3"/>
        <v>12.5</v>
      </c>
    </row>
    <row r="28" spans="1:8" ht="21.75" customHeight="1" x14ac:dyDescent="0.2">
      <c r="A28" s="104" t="s">
        <v>458</v>
      </c>
      <c r="B28" s="105" t="s">
        <v>47</v>
      </c>
      <c r="C28" s="105">
        <v>10</v>
      </c>
      <c r="D28" s="105" t="s">
        <v>359</v>
      </c>
      <c r="E28" s="105">
        <v>244</v>
      </c>
      <c r="F28" s="101">
        <v>20</v>
      </c>
      <c r="G28" s="229">
        <v>2.5</v>
      </c>
      <c r="H28" s="221">
        <f t="shared" si="3"/>
        <v>12.5</v>
      </c>
    </row>
    <row r="29" spans="1:8" x14ac:dyDescent="0.2">
      <c r="A29" s="98" t="s">
        <v>203</v>
      </c>
      <c r="B29" s="100" t="s">
        <v>73</v>
      </c>
      <c r="C29" s="217"/>
      <c r="D29" s="100"/>
      <c r="E29" s="105"/>
      <c r="F29" s="99">
        <f>F30+F59+F73</f>
        <v>7476.5</v>
      </c>
      <c r="G29" s="99">
        <f>G30+G59+G73</f>
        <v>5119.8500000000004</v>
      </c>
      <c r="H29" s="99">
        <f>G29/F29%</f>
        <v>68.479234936133224</v>
      </c>
    </row>
    <row r="30" spans="1:8" s="143" customFormat="1" x14ac:dyDescent="0.2">
      <c r="A30" s="98" t="s">
        <v>70</v>
      </c>
      <c r="B30" s="161" t="s">
        <v>73</v>
      </c>
      <c r="C30" s="180" t="s">
        <v>62</v>
      </c>
      <c r="D30" s="100"/>
      <c r="E30" s="105"/>
      <c r="F30" s="99">
        <f t="shared" ref="F30" si="6">F32+F36+F40+F44+F51+F55</f>
        <v>1384.5</v>
      </c>
      <c r="G30" s="99">
        <f>G32+G36+G40+G44+G51+G55</f>
        <v>511.75</v>
      </c>
      <c r="H30" s="99">
        <f>G30/F30%</f>
        <v>36.962802455760198</v>
      </c>
    </row>
    <row r="31" spans="1:8" ht="31.5" x14ac:dyDescent="0.2">
      <c r="A31" s="160" t="s">
        <v>426</v>
      </c>
      <c r="B31" s="161" t="s">
        <v>73</v>
      </c>
      <c r="C31" s="180" t="s">
        <v>62</v>
      </c>
      <c r="D31" s="161" t="s">
        <v>419</v>
      </c>
      <c r="E31" s="161" t="s">
        <v>44</v>
      </c>
      <c r="F31" s="162">
        <f>F32+F36+F40+F44+F51+F55</f>
        <v>1384.5</v>
      </c>
      <c r="G31" s="162">
        <f t="shared" ref="G31" si="7">G32+G36+G40+G44+G51+G55</f>
        <v>511.75</v>
      </c>
      <c r="H31" s="162">
        <f>G31/F31%</f>
        <v>36.962802455760198</v>
      </c>
    </row>
    <row r="32" spans="1:8" ht="31.5" x14ac:dyDescent="0.2">
      <c r="A32" s="98" t="s">
        <v>427</v>
      </c>
      <c r="B32" s="100" t="s">
        <v>73</v>
      </c>
      <c r="C32" s="100" t="s">
        <v>62</v>
      </c>
      <c r="D32" s="100" t="s">
        <v>360</v>
      </c>
      <c r="E32" s="100"/>
      <c r="F32" s="99">
        <f t="shared" ref="F32:G34" si="8">F33</f>
        <v>128.69999999999999</v>
      </c>
      <c r="G32" s="99">
        <f t="shared" si="8"/>
        <v>128.69999999999999</v>
      </c>
      <c r="H32" s="99">
        <f>+G32/F32%</f>
        <v>100</v>
      </c>
    </row>
    <row r="33" spans="1:8" x14ac:dyDescent="0.2">
      <c r="A33" s="104" t="s">
        <v>456</v>
      </c>
      <c r="B33" s="105" t="s">
        <v>73</v>
      </c>
      <c r="C33" s="105" t="s">
        <v>62</v>
      </c>
      <c r="D33" s="105" t="s">
        <v>360</v>
      </c>
      <c r="E33" s="105">
        <v>200</v>
      </c>
      <c r="F33" s="101">
        <f t="shared" si="8"/>
        <v>128.69999999999999</v>
      </c>
      <c r="G33" s="229">
        <f t="shared" si="8"/>
        <v>128.69999999999999</v>
      </c>
      <c r="H33" s="221">
        <f t="shared" si="3"/>
        <v>100</v>
      </c>
    </row>
    <row r="34" spans="1:8" s="143" customFormat="1" ht="22.5" x14ac:dyDescent="0.2">
      <c r="A34" s="104" t="s">
        <v>457</v>
      </c>
      <c r="B34" s="105" t="s">
        <v>73</v>
      </c>
      <c r="C34" s="105" t="s">
        <v>62</v>
      </c>
      <c r="D34" s="105" t="s">
        <v>360</v>
      </c>
      <c r="E34" s="105">
        <v>240</v>
      </c>
      <c r="F34" s="101">
        <f t="shared" si="8"/>
        <v>128.69999999999999</v>
      </c>
      <c r="G34" s="229">
        <f t="shared" si="8"/>
        <v>128.69999999999999</v>
      </c>
      <c r="H34" s="221">
        <f t="shared" si="3"/>
        <v>100</v>
      </c>
    </row>
    <row r="35" spans="1:8" s="143" customFormat="1" ht="22.5" x14ac:dyDescent="0.2">
      <c r="A35" s="104" t="s">
        <v>458</v>
      </c>
      <c r="B35" s="105" t="s">
        <v>73</v>
      </c>
      <c r="C35" s="105" t="s">
        <v>62</v>
      </c>
      <c r="D35" s="105" t="s">
        <v>360</v>
      </c>
      <c r="E35" s="105">
        <v>244</v>
      </c>
      <c r="F35" s="101">
        <v>128.69999999999999</v>
      </c>
      <c r="G35" s="229">
        <v>128.69999999999999</v>
      </c>
      <c r="H35" s="221">
        <f t="shared" si="3"/>
        <v>100</v>
      </c>
    </row>
    <row r="36" spans="1:8" s="143" customFormat="1" ht="22.5" x14ac:dyDescent="0.2">
      <c r="A36" s="154" t="s">
        <v>430</v>
      </c>
      <c r="B36" s="100" t="s">
        <v>73</v>
      </c>
      <c r="C36" s="100" t="s">
        <v>62</v>
      </c>
      <c r="D36" s="100" t="s">
        <v>361</v>
      </c>
      <c r="E36" s="100"/>
      <c r="F36" s="99">
        <f>F37</f>
        <v>220.3</v>
      </c>
      <c r="G36" s="228">
        <f t="shared" ref="G36:G38" si="9">G37</f>
        <v>102.4</v>
      </c>
      <c r="H36" s="228">
        <f t="shared" si="3"/>
        <v>46.482069904675441</v>
      </c>
    </row>
    <row r="37" spans="1:8" s="143" customFormat="1" x14ac:dyDescent="0.2">
      <c r="A37" s="104" t="s">
        <v>456</v>
      </c>
      <c r="B37" s="105" t="s">
        <v>73</v>
      </c>
      <c r="C37" s="105" t="s">
        <v>62</v>
      </c>
      <c r="D37" s="105" t="s">
        <v>361</v>
      </c>
      <c r="E37" s="105">
        <v>200</v>
      </c>
      <c r="F37" s="101">
        <f>F38</f>
        <v>220.3</v>
      </c>
      <c r="G37" s="229">
        <f t="shared" si="9"/>
        <v>102.4</v>
      </c>
      <c r="H37" s="221">
        <f t="shared" si="3"/>
        <v>46.482069904675441</v>
      </c>
    </row>
    <row r="38" spans="1:8" s="143" customFormat="1" ht="22.5" x14ac:dyDescent="0.2">
      <c r="A38" s="104" t="s">
        <v>457</v>
      </c>
      <c r="B38" s="105" t="s">
        <v>73</v>
      </c>
      <c r="C38" s="105" t="s">
        <v>62</v>
      </c>
      <c r="D38" s="105" t="s">
        <v>361</v>
      </c>
      <c r="E38" s="105">
        <v>240</v>
      </c>
      <c r="F38" s="101">
        <f>F39</f>
        <v>220.3</v>
      </c>
      <c r="G38" s="229">
        <f t="shared" si="9"/>
        <v>102.4</v>
      </c>
      <c r="H38" s="221">
        <f t="shared" si="3"/>
        <v>46.482069904675441</v>
      </c>
    </row>
    <row r="39" spans="1:8" s="143" customFormat="1" ht="22.5" x14ac:dyDescent="0.2">
      <c r="A39" s="104" t="s">
        <v>458</v>
      </c>
      <c r="B39" s="105" t="s">
        <v>73</v>
      </c>
      <c r="C39" s="105" t="s">
        <v>62</v>
      </c>
      <c r="D39" s="105" t="s">
        <v>361</v>
      </c>
      <c r="E39" s="105">
        <v>244</v>
      </c>
      <c r="F39" s="101">
        <v>220.3</v>
      </c>
      <c r="G39" s="229">
        <v>102.4</v>
      </c>
      <c r="H39" s="221">
        <f t="shared" si="3"/>
        <v>46.482069904675441</v>
      </c>
    </row>
    <row r="40" spans="1:8" x14ac:dyDescent="0.2">
      <c r="A40" s="154" t="s">
        <v>431</v>
      </c>
      <c r="B40" s="100" t="s">
        <v>73</v>
      </c>
      <c r="C40" s="100" t="s">
        <v>62</v>
      </c>
      <c r="D40" s="100" t="s">
        <v>362</v>
      </c>
      <c r="E40" s="100"/>
      <c r="F40" s="99">
        <f>F41</f>
        <v>181.5</v>
      </c>
      <c r="G40" s="228">
        <f t="shared" ref="G40:G42" si="10">G41</f>
        <v>0</v>
      </c>
      <c r="H40" s="228">
        <f t="shared" si="3"/>
        <v>0</v>
      </c>
    </row>
    <row r="41" spans="1:8" x14ac:dyDescent="0.2">
      <c r="A41" s="104" t="s">
        <v>456</v>
      </c>
      <c r="B41" s="105" t="s">
        <v>73</v>
      </c>
      <c r="C41" s="105" t="s">
        <v>62</v>
      </c>
      <c r="D41" s="105" t="s">
        <v>362</v>
      </c>
      <c r="E41" s="105">
        <v>200</v>
      </c>
      <c r="F41" s="101">
        <f>F42</f>
        <v>181.5</v>
      </c>
      <c r="G41" s="229">
        <f t="shared" si="10"/>
        <v>0</v>
      </c>
      <c r="H41" s="221">
        <f t="shared" si="3"/>
        <v>0</v>
      </c>
    </row>
    <row r="42" spans="1:8" ht="22.5" x14ac:dyDescent="0.2">
      <c r="A42" s="104" t="s">
        <v>457</v>
      </c>
      <c r="B42" s="105" t="s">
        <v>73</v>
      </c>
      <c r="C42" s="105" t="s">
        <v>62</v>
      </c>
      <c r="D42" s="105" t="s">
        <v>362</v>
      </c>
      <c r="E42" s="105">
        <v>240</v>
      </c>
      <c r="F42" s="101">
        <f>F43</f>
        <v>181.5</v>
      </c>
      <c r="G42" s="229">
        <f t="shared" si="10"/>
        <v>0</v>
      </c>
      <c r="H42" s="221">
        <f t="shared" si="3"/>
        <v>0</v>
      </c>
    </row>
    <row r="43" spans="1:8" ht="22.5" x14ac:dyDescent="0.2">
      <c r="A43" s="104" t="s">
        <v>458</v>
      </c>
      <c r="B43" s="105" t="s">
        <v>73</v>
      </c>
      <c r="C43" s="105" t="s">
        <v>62</v>
      </c>
      <c r="D43" s="105" t="s">
        <v>362</v>
      </c>
      <c r="E43" s="105">
        <v>244</v>
      </c>
      <c r="F43" s="101">
        <v>181.5</v>
      </c>
      <c r="G43" s="229"/>
      <c r="H43" s="221">
        <f t="shared" si="3"/>
        <v>0</v>
      </c>
    </row>
    <row r="44" spans="1:8" x14ac:dyDescent="0.2">
      <c r="A44" s="154" t="s">
        <v>432</v>
      </c>
      <c r="B44" s="100" t="s">
        <v>73</v>
      </c>
      <c r="C44" s="100" t="s">
        <v>62</v>
      </c>
      <c r="D44" s="100" t="s">
        <v>363</v>
      </c>
      <c r="E44" s="100"/>
      <c r="F44" s="99">
        <f>F45+F48</f>
        <v>150</v>
      </c>
      <c r="G44" s="228">
        <f>G45+G48</f>
        <v>134.65</v>
      </c>
      <c r="H44" s="228">
        <f t="shared" si="3"/>
        <v>89.766666666666666</v>
      </c>
    </row>
    <row r="45" spans="1:8" x14ac:dyDescent="0.2">
      <c r="A45" s="104" t="s">
        <v>456</v>
      </c>
      <c r="B45" s="105" t="s">
        <v>73</v>
      </c>
      <c r="C45" s="105" t="s">
        <v>62</v>
      </c>
      <c r="D45" s="105" t="s">
        <v>363</v>
      </c>
      <c r="E45" s="105">
        <v>200</v>
      </c>
      <c r="F45" s="101">
        <f>F46</f>
        <v>41</v>
      </c>
      <c r="G45" s="229">
        <f t="shared" ref="G45:G46" si="11">G46</f>
        <v>25.74</v>
      </c>
      <c r="H45" s="221">
        <f t="shared" si="3"/>
        <v>62.780487804878049</v>
      </c>
    </row>
    <row r="46" spans="1:8" ht="22.5" x14ac:dyDescent="0.2">
      <c r="A46" s="104" t="s">
        <v>457</v>
      </c>
      <c r="B46" s="105" t="s">
        <v>73</v>
      </c>
      <c r="C46" s="105" t="s">
        <v>62</v>
      </c>
      <c r="D46" s="105" t="s">
        <v>363</v>
      </c>
      <c r="E46" s="105">
        <v>240</v>
      </c>
      <c r="F46" s="101">
        <f>F47</f>
        <v>41</v>
      </c>
      <c r="G46" s="229">
        <f t="shared" si="11"/>
        <v>25.74</v>
      </c>
      <c r="H46" s="221">
        <f t="shared" si="3"/>
        <v>62.780487804878049</v>
      </c>
    </row>
    <row r="47" spans="1:8" ht="22.5" x14ac:dyDescent="0.2">
      <c r="A47" s="104" t="s">
        <v>458</v>
      </c>
      <c r="B47" s="105" t="s">
        <v>73</v>
      </c>
      <c r="C47" s="105" t="s">
        <v>62</v>
      </c>
      <c r="D47" s="105" t="s">
        <v>363</v>
      </c>
      <c r="E47" s="105">
        <v>244</v>
      </c>
      <c r="F47" s="101">
        <v>41</v>
      </c>
      <c r="G47" s="229">
        <v>25.74</v>
      </c>
      <c r="H47" s="221">
        <f t="shared" si="3"/>
        <v>62.780487804878049</v>
      </c>
    </row>
    <row r="48" spans="1:8" x14ac:dyDescent="0.2">
      <c r="A48" s="104" t="s">
        <v>142</v>
      </c>
      <c r="B48" s="105" t="s">
        <v>73</v>
      </c>
      <c r="C48" s="105" t="s">
        <v>62</v>
      </c>
      <c r="D48" s="105" t="s">
        <v>363</v>
      </c>
      <c r="E48" s="105">
        <v>800</v>
      </c>
      <c r="F48" s="101">
        <v>109</v>
      </c>
      <c r="G48" s="229">
        <f t="shared" ref="G48:G49" si="12">G49</f>
        <v>108.91</v>
      </c>
      <c r="H48" s="221">
        <f t="shared" si="3"/>
        <v>99.917431192660544</v>
      </c>
    </row>
    <row r="49" spans="1:8" ht="33.75" x14ac:dyDescent="0.2">
      <c r="A49" s="104" t="s">
        <v>557</v>
      </c>
      <c r="B49" s="105" t="s">
        <v>73</v>
      </c>
      <c r="C49" s="105" t="s">
        <v>62</v>
      </c>
      <c r="D49" s="105" t="s">
        <v>363</v>
      </c>
      <c r="E49" s="105">
        <v>810</v>
      </c>
      <c r="F49" s="101">
        <v>109</v>
      </c>
      <c r="G49" s="229">
        <f t="shared" si="12"/>
        <v>108.91</v>
      </c>
      <c r="H49" s="221">
        <f t="shared" si="3"/>
        <v>99.917431192660544</v>
      </c>
    </row>
    <row r="50" spans="1:8" ht="22.5" x14ac:dyDescent="0.2">
      <c r="A50" s="104" t="s">
        <v>558</v>
      </c>
      <c r="B50" s="105" t="s">
        <v>73</v>
      </c>
      <c r="C50" s="105" t="s">
        <v>62</v>
      </c>
      <c r="D50" s="105" t="s">
        <v>363</v>
      </c>
      <c r="E50" s="105">
        <v>812</v>
      </c>
      <c r="F50" s="101">
        <v>109</v>
      </c>
      <c r="G50" s="229">
        <v>108.91</v>
      </c>
      <c r="H50" s="221">
        <f t="shared" si="3"/>
        <v>99.917431192660544</v>
      </c>
    </row>
    <row r="51" spans="1:8" ht="29.25" customHeight="1" x14ac:dyDescent="0.2">
      <c r="A51" s="154" t="s">
        <v>433</v>
      </c>
      <c r="B51" s="100" t="s">
        <v>73</v>
      </c>
      <c r="C51" s="100" t="s">
        <v>62</v>
      </c>
      <c r="D51" s="100" t="s">
        <v>436</v>
      </c>
      <c r="E51" s="100"/>
      <c r="F51" s="99">
        <f>F52</f>
        <v>689</v>
      </c>
      <c r="G51" s="99">
        <f>G52</f>
        <v>140</v>
      </c>
      <c r="H51" s="228">
        <f t="shared" si="3"/>
        <v>20.319303338171263</v>
      </c>
    </row>
    <row r="52" spans="1:8" ht="16.899999999999999" customHeight="1" x14ac:dyDescent="0.2">
      <c r="A52" s="104" t="s">
        <v>456</v>
      </c>
      <c r="B52" s="105" t="s">
        <v>73</v>
      </c>
      <c r="C52" s="105" t="s">
        <v>62</v>
      </c>
      <c r="D52" s="105" t="s">
        <v>436</v>
      </c>
      <c r="E52" s="105">
        <v>200</v>
      </c>
      <c r="F52" s="101">
        <f>F53</f>
        <v>689</v>
      </c>
      <c r="G52" s="229">
        <f t="shared" ref="G52:G53" si="13">G53</f>
        <v>140</v>
      </c>
      <c r="H52" s="221">
        <f t="shared" si="3"/>
        <v>20.319303338171263</v>
      </c>
    </row>
    <row r="53" spans="1:8" ht="22.5" x14ac:dyDescent="0.2">
      <c r="A53" s="104" t="s">
        <v>457</v>
      </c>
      <c r="B53" s="105" t="s">
        <v>73</v>
      </c>
      <c r="C53" s="105" t="s">
        <v>62</v>
      </c>
      <c r="D53" s="105" t="s">
        <v>436</v>
      </c>
      <c r="E53" s="105">
        <v>240</v>
      </c>
      <c r="F53" s="101">
        <f>F54</f>
        <v>689</v>
      </c>
      <c r="G53" s="229">
        <f t="shared" si="13"/>
        <v>140</v>
      </c>
      <c r="H53" s="221">
        <f t="shared" si="3"/>
        <v>20.319303338171263</v>
      </c>
    </row>
    <row r="54" spans="1:8" ht="22.5" x14ac:dyDescent="0.2">
      <c r="A54" s="104" t="s">
        <v>458</v>
      </c>
      <c r="B54" s="105" t="s">
        <v>73</v>
      </c>
      <c r="C54" s="105" t="s">
        <v>62</v>
      </c>
      <c r="D54" s="105" t="s">
        <v>436</v>
      </c>
      <c r="E54" s="105">
        <v>244</v>
      </c>
      <c r="F54" s="101">
        <v>689</v>
      </c>
      <c r="G54" s="229">
        <v>140</v>
      </c>
      <c r="H54" s="221">
        <f t="shared" si="3"/>
        <v>20.319303338171263</v>
      </c>
    </row>
    <row r="55" spans="1:8" ht="33.75" customHeight="1" x14ac:dyDescent="0.2">
      <c r="A55" s="154" t="s">
        <v>434</v>
      </c>
      <c r="B55" s="100" t="s">
        <v>73</v>
      </c>
      <c r="C55" s="100" t="s">
        <v>62</v>
      </c>
      <c r="D55" s="100" t="s">
        <v>437</v>
      </c>
      <c r="E55" s="100"/>
      <c r="F55" s="99">
        <f t="shared" ref="F55:G57" si="14">F56</f>
        <v>15</v>
      </c>
      <c r="G55" s="99">
        <f t="shared" si="14"/>
        <v>6</v>
      </c>
      <c r="H55" s="228">
        <f t="shared" si="3"/>
        <v>40</v>
      </c>
    </row>
    <row r="56" spans="1:8" x14ac:dyDescent="0.2">
      <c r="A56" s="104" t="s">
        <v>456</v>
      </c>
      <c r="B56" s="105" t="s">
        <v>73</v>
      </c>
      <c r="C56" s="105" t="s">
        <v>62</v>
      </c>
      <c r="D56" s="105" t="s">
        <v>437</v>
      </c>
      <c r="E56" s="105">
        <v>200</v>
      </c>
      <c r="F56" s="101">
        <f t="shared" si="14"/>
        <v>15</v>
      </c>
      <c r="G56" s="101">
        <f t="shared" si="14"/>
        <v>6</v>
      </c>
      <c r="H56" s="221">
        <f t="shared" si="3"/>
        <v>40</v>
      </c>
    </row>
    <row r="57" spans="1:8" ht="22.5" x14ac:dyDescent="0.2">
      <c r="A57" s="104" t="s">
        <v>457</v>
      </c>
      <c r="B57" s="105" t="s">
        <v>73</v>
      </c>
      <c r="C57" s="105" t="s">
        <v>62</v>
      </c>
      <c r="D57" s="105" t="s">
        <v>437</v>
      </c>
      <c r="E57" s="105">
        <v>240</v>
      </c>
      <c r="F57" s="101">
        <f t="shared" si="14"/>
        <v>15</v>
      </c>
      <c r="G57" s="101">
        <f t="shared" si="14"/>
        <v>6</v>
      </c>
      <c r="H57" s="221">
        <f t="shared" si="3"/>
        <v>40</v>
      </c>
    </row>
    <row r="58" spans="1:8" ht="22.5" x14ac:dyDescent="0.2">
      <c r="A58" s="104" t="s">
        <v>458</v>
      </c>
      <c r="B58" s="105" t="s">
        <v>73</v>
      </c>
      <c r="C58" s="105" t="s">
        <v>62</v>
      </c>
      <c r="D58" s="105" t="s">
        <v>437</v>
      </c>
      <c r="E58" s="105">
        <v>244</v>
      </c>
      <c r="F58" s="101">
        <v>15</v>
      </c>
      <c r="G58" s="101">
        <v>6</v>
      </c>
      <c r="H58" s="221">
        <f t="shared" si="3"/>
        <v>40</v>
      </c>
    </row>
    <row r="59" spans="1:8" x14ac:dyDescent="0.2">
      <c r="A59" s="98" t="s">
        <v>447</v>
      </c>
      <c r="B59" s="100" t="s">
        <v>73</v>
      </c>
      <c r="C59" s="217" t="s">
        <v>97</v>
      </c>
      <c r="D59" s="105"/>
      <c r="E59" s="105"/>
      <c r="F59" s="99">
        <f>F60</f>
        <v>5115</v>
      </c>
      <c r="G59" s="99">
        <f>G60</f>
        <v>4508.1000000000004</v>
      </c>
      <c r="H59" s="99">
        <f>G59/F59%</f>
        <v>88.134897360703818</v>
      </c>
    </row>
    <row r="60" spans="1:8" ht="31.5" x14ac:dyDescent="0.2">
      <c r="A60" s="160" t="s">
        <v>448</v>
      </c>
      <c r="B60" s="161" t="s">
        <v>73</v>
      </c>
      <c r="C60" s="180" t="s">
        <v>97</v>
      </c>
      <c r="D60" s="161" t="s">
        <v>420</v>
      </c>
      <c r="E60" s="161"/>
      <c r="F60" s="162">
        <f>F61+F65+F69</f>
        <v>5115</v>
      </c>
      <c r="G60" s="162">
        <f>G61+G65+G69</f>
        <v>4508.1000000000004</v>
      </c>
      <c r="H60" s="233">
        <f>G60/F60%</f>
        <v>88.134897360703818</v>
      </c>
    </row>
    <row r="61" spans="1:8" ht="33" customHeight="1" x14ac:dyDescent="0.2">
      <c r="A61" s="154" t="s">
        <v>449</v>
      </c>
      <c r="B61" s="156" t="s">
        <v>73</v>
      </c>
      <c r="C61" s="158" t="s">
        <v>97</v>
      </c>
      <c r="D61" s="156" t="s">
        <v>364</v>
      </c>
      <c r="E61" s="156"/>
      <c r="F61" s="157">
        <f t="shared" ref="F61:G63" si="15">F62</f>
        <v>2860.1</v>
      </c>
      <c r="G61" s="157">
        <f t="shared" si="15"/>
        <v>2428.6</v>
      </c>
      <c r="H61" s="157">
        <f>G61/F61%</f>
        <v>84.913114926051534</v>
      </c>
    </row>
    <row r="62" spans="1:8" x14ac:dyDescent="0.2">
      <c r="A62" s="104" t="s">
        <v>456</v>
      </c>
      <c r="B62" s="105" t="s">
        <v>73</v>
      </c>
      <c r="C62" s="150" t="s">
        <v>97</v>
      </c>
      <c r="D62" s="105" t="s">
        <v>364</v>
      </c>
      <c r="E62" s="105">
        <v>200</v>
      </c>
      <c r="F62" s="101">
        <f t="shared" si="15"/>
        <v>2860.1</v>
      </c>
      <c r="G62" s="101">
        <f t="shared" si="15"/>
        <v>2428.6</v>
      </c>
      <c r="H62" s="221">
        <f t="shared" si="3"/>
        <v>84.913114926051534</v>
      </c>
    </row>
    <row r="63" spans="1:8" ht="22.5" x14ac:dyDescent="0.2">
      <c r="A63" s="104" t="s">
        <v>457</v>
      </c>
      <c r="B63" s="105" t="s">
        <v>73</v>
      </c>
      <c r="C63" s="150" t="s">
        <v>97</v>
      </c>
      <c r="D63" s="105" t="s">
        <v>364</v>
      </c>
      <c r="E63" s="105">
        <v>240</v>
      </c>
      <c r="F63" s="101">
        <f t="shared" si="15"/>
        <v>2860.1</v>
      </c>
      <c r="G63" s="101">
        <f t="shared" si="15"/>
        <v>2428.6</v>
      </c>
      <c r="H63" s="221">
        <f t="shared" si="3"/>
        <v>84.913114926051534</v>
      </c>
    </row>
    <row r="64" spans="1:8" ht="22.5" x14ac:dyDescent="0.2">
      <c r="A64" s="104" t="s">
        <v>458</v>
      </c>
      <c r="B64" s="105" t="s">
        <v>73</v>
      </c>
      <c r="C64" s="150" t="s">
        <v>97</v>
      </c>
      <c r="D64" s="105" t="s">
        <v>364</v>
      </c>
      <c r="E64" s="105">
        <v>244</v>
      </c>
      <c r="F64" s="101">
        <v>2860.1</v>
      </c>
      <c r="G64" s="229">
        <v>2428.6</v>
      </c>
      <c r="H64" s="221">
        <f t="shared" si="3"/>
        <v>84.913114926051534</v>
      </c>
    </row>
    <row r="65" spans="1:8" ht="37.5" customHeight="1" x14ac:dyDescent="0.2">
      <c r="A65" s="154" t="s">
        <v>450</v>
      </c>
      <c r="B65" s="156" t="s">
        <v>73</v>
      </c>
      <c r="C65" s="158" t="s">
        <v>97</v>
      </c>
      <c r="D65" s="156" t="s">
        <v>451</v>
      </c>
      <c r="E65" s="156"/>
      <c r="F65" s="157">
        <f t="shared" ref="F65:G67" si="16">F66</f>
        <v>30</v>
      </c>
      <c r="G65" s="157">
        <f t="shared" si="16"/>
        <v>30</v>
      </c>
      <c r="H65" s="230">
        <f t="shared" si="3"/>
        <v>100</v>
      </c>
    </row>
    <row r="66" spans="1:8" ht="28.9" customHeight="1" x14ac:dyDescent="0.2">
      <c r="A66" s="104" t="s">
        <v>456</v>
      </c>
      <c r="B66" s="105" t="s">
        <v>73</v>
      </c>
      <c r="C66" s="150" t="s">
        <v>97</v>
      </c>
      <c r="D66" s="105" t="s">
        <v>451</v>
      </c>
      <c r="E66" s="105">
        <v>200</v>
      </c>
      <c r="F66" s="101">
        <f t="shared" si="16"/>
        <v>30</v>
      </c>
      <c r="G66" s="101">
        <f t="shared" si="16"/>
        <v>30</v>
      </c>
      <c r="H66" s="221">
        <f t="shared" si="3"/>
        <v>100</v>
      </c>
    </row>
    <row r="67" spans="1:8" ht="22.5" x14ac:dyDescent="0.2">
      <c r="A67" s="104" t="s">
        <v>457</v>
      </c>
      <c r="B67" s="105" t="s">
        <v>73</v>
      </c>
      <c r="C67" s="150" t="s">
        <v>97</v>
      </c>
      <c r="D67" s="105" t="s">
        <v>451</v>
      </c>
      <c r="E67" s="105">
        <v>240</v>
      </c>
      <c r="F67" s="101">
        <f t="shared" si="16"/>
        <v>30</v>
      </c>
      <c r="G67" s="101">
        <f t="shared" si="16"/>
        <v>30</v>
      </c>
      <c r="H67" s="221">
        <f t="shared" si="3"/>
        <v>100</v>
      </c>
    </row>
    <row r="68" spans="1:8" ht="22.5" x14ac:dyDescent="0.2">
      <c r="A68" s="104" t="s">
        <v>458</v>
      </c>
      <c r="B68" s="105" t="s">
        <v>73</v>
      </c>
      <c r="C68" s="150" t="s">
        <v>97</v>
      </c>
      <c r="D68" s="105" t="s">
        <v>451</v>
      </c>
      <c r="E68" s="105">
        <v>244</v>
      </c>
      <c r="F68" s="101">
        <v>30</v>
      </c>
      <c r="G68" s="221">
        <v>30</v>
      </c>
      <c r="H68" s="221">
        <f t="shared" si="3"/>
        <v>100</v>
      </c>
    </row>
    <row r="69" spans="1:8" ht="27.75" customHeight="1" x14ac:dyDescent="0.2">
      <c r="A69" s="154" t="s">
        <v>452</v>
      </c>
      <c r="B69" s="156" t="s">
        <v>73</v>
      </c>
      <c r="C69" s="158" t="s">
        <v>97</v>
      </c>
      <c r="D69" s="156" t="s">
        <v>453</v>
      </c>
      <c r="E69" s="156"/>
      <c r="F69" s="157">
        <f t="shared" ref="F69:G71" si="17">F70</f>
        <v>2224.9</v>
      </c>
      <c r="G69" s="157">
        <f t="shared" si="17"/>
        <v>2049.5</v>
      </c>
      <c r="H69" s="230">
        <f t="shared" si="3"/>
        <v>92.116499617960343</v>
      </c>
    </row>
    <row r="70" spans="1:8" x14ac:dyDescent="0.2">
      <c r="A70" s="104" t="s">
        <v>456</v>
      </c>
      <c r="B70" s="105" t="s">
        <v>73</v>
      </c>
      <c r="C70" s="150" t="s">
        <v>97</v>
      </c>
      <c r="D70" s="105" t="s">
        <v>453</v>
      </c>
      <c r="E70" s="105">
        <v>200</v>
      </c>
      <c r="F70" s="101">
        <f t="shared" si="17"/>
        <v>2224.9</v>
      </c>
      <c r="G70" s="101">
        <f t="shared" si="17"/>
        <v>2049.5</v>
      </c>
      <c r="H70" s="221">
        <f t="shared" si="3"/>
        <v>92.116499617960343</v>
      </c>
    </row>
    <row r="71" spans="1:8" ht="22.5" x14ac:dyDescent="0.2">
      <c r="A71" s="104" t="s">
        <v>457</v>
      </c>
      <c r="B71" s="105" t="s">
        <v>73</v>
      </c>
      <c r="C71" s="150" t="s">
        <v>97</v>
      </c>
      <c r="D71" s="105" t="s">
        <v>453</v>
      </c>
      <c r="E71" s="105">
        <v>240</v>
      </c>
      <c r="F71" s="101">
        <f t="shared" si="17"/>
        <v>2224.9</v>
      </c>
      <c r="G71" s="101">
        <f t="shared" si="17"/>
        <v>2049.5</v>
      </c>
      <c r="H71" s="221">
        <f t="shared" si="3"/>
        <v>92.116499617960343</v>
      </c>
    </row>
    <row r="72" spans="1:8" ht="22.5" x14ac:dyDescent="0.2">
      <c r="A72" s="104" t="s">
        <v>458</v>
      </c>
      <c r="B72" s="105" t="s">
        <v>73</v>
      </c>
      <c r="C72" s="150" t="s">
        <v>97</v>
      </c>
      <c r="D72" s="105" t="s">
        <v>453</v>
      </c>
      <c r="E72" s="105">
        <v>244</v>
      </c>
      <c r="F72" s="101">
        <v>2224.9</v>
      </c>
      <c r="G72" s="229">
        <v>2049.5</v>
      </c>
      <c r="H72" s="221">
        <f t="shared" si="3"/>
        <v>92.116499617960343</v>
      </c>
    </row>
    <row r="73" spans="1:8" ht="17.45" customHeight="1" x14ac:dyDescent="0.2">
      <c r="A73" s="98" t="s">
        <v>438</v>
      </c>
      <c r="B73" s="100" t="s">
        <v>73</v>
      </c>
      <c r="C73" s="100">
        <v>12</v>
      </c>
      <c r="D73" s="100"/>
      <c r="E73" s="100"/>
      <c r="F73" s="99">
        <f t="shared" ref="F73:H73" si="18">F74+F78</f>
        <v>977</v>
      </c>
      <c r="G73" s="99">
        <f t="shared" si="18"/>
        <v>100</v>
      </c>
      <c r="H73" s="99">
        <f t="shared" si="18"/>
        <v>50</v>
      </c>
    </row>
    <row r="74" spans="1:8" ht="21" x14ac:dyDescent="0.2">
      <c r="A74" s="160" t="s">
        <v>461</v>
      </c>
      <c r="B74" s="161" t="s">
        <v>73</v>
      </c>
      <c r="C74" s="161">
        <v>12</v>
      </c>
      <c r="D74" s="161" t="s">
        <v>422</v>
      </c>
      <c r="E74" s="161"/>
      <c r="F74" s="162">
        <f t="shared" ref="F74:H76" si="19">F75</f>
        <v>200</v>
      </c>
      <c r="G74" s="162">
        <f t="shared" si="19"/>
        <v>100</v>
      </c>
      <c r="H74" s="162">
        <f t="shared" si="19"/>
        <v>50</v>
      </c>
    </row>
    <row r="75" spans="1:8" x14ac:dyDescent="0.2">
      <c r="A75" s="104" t="s">
        <v>456</v>
      </c>
      <c r="B75" s="105" t="s">
        <v>73</v>
      </c>
      <c r="C75" s="105">
        <v>12</v>
      </c>
      <c r="D75" s="105" t="s">
        <v>365</v>
      </c>
      <c r="E75" s="105">
        <v>200</v>
      </c>
      <c r="F75" s="101">
        <f t="shared" si="19"/>
        <v>200</v>
      </c>
      <c r="G75" s="101">
        <f t="shared" si="19"/>
        <v>100</v>
      </c>
      <c r="H75" s="221">
        <f t="shared" si="3"/>
        <v>50</v>
      </c>
    </row>
    <row r="76" spans="1:8" s="165" customFormat="1" ht="22.5" x14ac:dyDescent="0.2">
      <c r="A76" s="104" t="s">
        <v>457</v>
      </c>
      <c r="B76" s="105" t="s">
        <v>73</v>
      </c>
      <c r="C76" s="105">
        <v>12</v>
      </c>
      <c r="D76" s="105" t="s">
        <v>365</v>
      </c>
      <c r="E76" s="105">
        <v>240</v>
      </c>
      <c r="F76" s="101">
        <f t="shared" si="19"/>
        <v>200</v>
      </c>
      <c r="G76" s="101">
        <f t="shared" si="19"/>
        <v>100</v>
      </c>
      <c r="H76" s="221">
        <f t="shared" si="3"/>
        <v>50</v>
      </c>
    </row>
    <row r="77" spans="1:8" ht="22.5" x14ac:dyDescent="0.2">
      <c r="A77" s="104" t="s">
        <v>458</v>
      </c>
      <c r="B77" s="105" t="s">
        <v>73</v>
      </c>
      <c r="C77" s="105">
        <v>12</v>
      </c>
      <c r="D77" s="105" t="s">
        <v>365</v>
      </c>
      <c r="E77" s="105">
        <v>244</v>
      </c>
      <c r="F77" s="101">
        <v>200</v>
      </c>
      <c r="G77" s="229">
        <v>100</v>
      </c>
      <c r="H77" s="221">
        <f t="shared" si="3"/>
        <v>50</v>
      </c>
    </row>
    <row r="78" spans="1:8" ht="45" x14ac:dyDescent="0.2">
      <c r="A78" s="104" t="s">
        <v>511</v>
      </c>
      <c r="B78" s="105" t="s">
        <v>73</v>
      </c>
      <c r="C78" s="105">
        <v>12</v>
      </c>
      <c r="D78" s="105" t="s">
        <v>559</v>
      </c>
      <c r="E78" s="105"/>
      <c r="F78" s="101">
        <v>777</v>
      </c>
      <c r="G78" s="229">
        <f>G79</f>
        <v>0</v>
      </c>
      <c r="H78" s="221">
        <f t="shared" si="3"/>
        <v>0</v>
      </c>
    </row>
    <row r="79" spans="1:8" x14ac:dyDescent="0.2">
      <c r="A79" s="104" t="s">
        <v>456</v>
      </c>
      <c r="B79" s="105" t="s">
        <v>73</v>
      </c>
      <c r="C79" s="105">
        <v>12</v>
      </c>
      <c r="D79" s="105" t="s">
        <v>559</v>
      </c>
      <c r="E79" s="105">
        <v>200</v>
      </c>
      <c r="F79" s="101">
        <v>777</v>
      </c>
      <c r="G79" s="221">
        <f t="shared" ref="G79:G80" si="20">G80</f>
        <v>0</v>
      </c>
      <c r="H79" s="221">
        <f t="shared" si="3"/>
        <v>0</v>
      </c>
    </row>
    <row r="80" spans="1:8" ht="22.5" x14ac:dyDescent="0.2">
      <c r="A80" s="104" t="s">
        <v>457</v>
      </c>
      <c r="B80" s="105" t="s">
        <v>73</v>
      </c>
      <c r="C80" s="105">
        <v>12</v>
      </c>
      <c r="D80" s="105" t="s">
        <v>559</v>
      </c>
      <c r="E80" s="105">
        <v>240</v>
      </c>
      <c r="F80" s="101">
        <v>777</v>
      </c>
      <c r="G80" s="229">
        <f t="shared" si="20"/>
        <v>0</v>
      </c>
      <c r="H80" s="221">
        <f t="shared" si="3"/>
        <v>0</v>
      </c>
    </row>
    <row r="81" spans="1:8" ht="22.5" x14ac:dyDescent="0.2">
      <c r="A81" s="104" t="s">
        <v>458</v>
      </c>
      <c r="B81" s="105" t="s">
        <v>73</v>
      </c>
      <c r="C81" s="105">
        <v>12</v>
      </c>
      <c r="D81" s="105" t="s">
        <v>559</v>
      </c>
      <c r="E81" s="105">
        <v>244</v>
      </c>
      <c r="F81" s="101">
        <v>777</v>
      </c>
      <c r="G81" s="229"/>
      <c r="H81" s="221">
        <f t="shared" si="3"/>
        <v>0</v>
      </c>
    </row>
    <row r="82" spans="1:8" ht="21" x14ac:dyDescent="0.2">
      <c r="A82" s="160" t="s">
        <v>575</v>
      </c>
      <c r="B82" s="161">
        <v>10</v>
      </c>
      <c r="C82" s="180" t="s">
        <v>47</v>
      </c>
      <c r="D82" s="161" t="s">
        <v>421</v>
      </c>
      <c r="E82" s="161"/>
      <c r="F82" s="162">
        <f>F83+F86</f>
        <v>7347.3</v>
      </c>
      <c r="G82" s="162">
        <f t="shared" ref="G82" si="21">G83+G86</f>
        <v>3883.2</v>
      </c>
      <c r="H82" s="162">
        <f>G82/F82%</f>
        <v>52.852068106651423</v>
      </c>
    </row>
    <row r="83" spans="1:8" x14ac:dyDescent="0.2">
      <c r="A83" s="104" t="s">
        <v>136</v>
      </c>
      <c r="B83" s="105">
        <v>10</v>
      </c>
      <c r="C83" s="150" t="s">
        <v>47</v>
      </c>
      <c r="D83" s="105" t="s">
        <v>560</v>
      </c>
      <c r="E83" s="105">
        <v>300</v>
      </c>
      <c r="F83" s="101">
        <f>F84</f>
        <v>7147.3</v>
      </c>
      <c r="G83" s="221">
        <f t="shared" ref="G83:G84" si="22">G84</f>
        <v>3742.2</v>
      </c>
      <c r="H83" s="221">
        <f t="shared" ref="H83:H146" si="23">G83/F83%</f>
        <v>52.358233178962685</v>
      </c>
    </row>
    <row r="84" spans="1:8" ht="22.5" x14ac:dyDescent="0.2">
      <c r="A84" s="104" t="s">
        <v>351</v>
      </c>
      <c r="B84" s="105">
        <v>10</v>
      </c>
      <c r="C84" s="150" t="s">
        <v>47</v>
      </c>
      <c r="D84" s="105" t="s">
        <v>560</v>
      </c>
      <c r="E84" s="105">
        <v>320</v>
      </c>
      <c r="F84" s="101">
        <f>F85</f>
        <v>7147.3</v>
      </c>
      <c r="G84" s="221">
        <f t="shared" si="22"/>
        <v>3742.2</v>
      </c>
      <c r="H84" s="221">
        <f t="shared" si="23"/>
        <v>52.358233178962685</v>
      </c>
    </row>
    <row r="85" spans="1:8" ht="22.5" x14ac:dyDescent="0.2">
      <c r="A85" s="104" t="s">
        <v>440</v>
      </c>
      <c r="B85" s="105">
        <v>10</v>
      </c>
      <c r="C85" s="150" t="s">
        <v>47</v>
      </c>
      <c r="D85" s="105" t="s">
        <v>560</v>
      </c>
      <c r="E85" s="105">
        <v>322</v>
      </c>
      <c r="F85" s="101">
        <v>7147.3</v>
      </c>
      <c r="G85" s="221">
        <v>3742.2</v>
      </c>
      <c r="H85" s="221">
        <f t="shared" si="23"/>
        <v>52.358233178962685</v>
      </c>
    </row>
    <row r="86" spans="1:8" x14ac:dyDescent="0.2">
      <c r="A86" s="104" t="s">
        <v>136</v>
      </c>
      <c r="B86" s="105">
        <v>10</v>
      </c>
      <c r="C86" s="150" t="s">
        <v>47</v>
      </c>
      <c r="D86" s="105" t="s">
        <v>561</v>
      </c>
      <c r="E86" s="105">
        <v>300</v>
      </c>
      <c r="F86" s="101">
        <v>200</v>
      </c>
      <c r="G86" s="221">
        <f>G87</f>
        <v>141</v>
      </c>
      <c r="H86" s="221">
        <f t="shared" si="23"/>
        <v>70.5</v>
      </c>
    </row>
    <row r="87" spans="1:8" ht="22.5" x14ac:dyDescent="0.2">
      <c r="A87" s="104" t="s">
        <v>351</v>
      </c>
      <c r="B87" s="105">
        <v>10</v>
      </c>
      <c r="C87" s="150" t="s">
        <v>47</v>
      </c>
      <c r="D87" s="105" t="s">
        <v>561</v>
      </c>
      <c r="E87" s="105">
        <v>320</v>
      </c>
      <c r="F87" s="101">
        <v>200</v>
      </c>
      <c r="G87" s="221">
        <f t="shared" ref="G87" si="24">G88</f>
        <v>141</v>
      </c>
      <c r="H87" s="221">
        <f t="shared" si="23"/>
        <v>70.5</v>
      </c>
    </row>
    <row r="88" spans="1:8" ht="22.5" x14ac:dyDescent="0.2">
      <c r="A88" s="104" t="s">
        <v>440</v>
      </c>
      <c r="B88" s="105">
        <v>10</v>
      </c>
      <c r="C88" s="150" t="s">
        <v>47</v>
      </c>
      <c r="D88" s="105" t="s">
        <v>561</v>
      </c>
      <c r="E88" s="105">
        <v>322</v>
      </c>
      <c r="F88" s="101">
        <v>200</v>
      </c>
      <c r="G88" s="221">
        <v>141</v>
      </c>
      <c r="H88" s="221">
        <f t="shared" si="23"/>
        <v>70.5</v>
      </c>
    </row>
    <row r="89" spans="1:8" ht="16.899999999999999" customHeight="1" x14ac:dyDescent="0.2">
      <c r="A89" s="98" t="s">
        <v>206</v>
      </c>
      <c r="B89" s="100" t="s">
        <v>207</v>
      </c>
      <c r="C89" s="217"/>
      <c r="D89" s="100"/>
      <c r="E89" s="105"/>
      <c r="F89" s="99">
        <f t="shared" ref="F89:G90" si="25">F90</f>
        <v>1977.6000000000001</v>
      </c>
      <c r="G89" s="99">
        <f t="shared" si="25"/>
        <v>811.19999999999993</v>
      </c>
      <c r="H89" s="99">
        <f>G89/F89%</f>
        <v>41.019417475728154</v>
      </c>
    </row>
    <row r="90" spans="1:8" ht="16.899999999999999" customHeight="1" x14ac:dyDescent="0.2">
      <c r="A90" s="104" t="s">
        <v>441</v>
      </c>
      <c r="B90" s="100" t="s">
        <v>207</v>
      </c>
      <c r="C90" s="100" t="s">
        <v>208</v>
      </c>
      <c r="D90" s="100"/>
      <c r="E90" s="105"/>
      <c r="F90" s="99">
        <f t="shared" si="25"/>
        <v>1977.6000000000001</v>
      </c>
      <c r="G90" s="99">
        <f t="shared" si="25"/>
        <v>811.19999999999993</v>
      </c>
      <c r="H90" s="99">
        <f>G90/F90%</f>
        <v>41.019417475728154</v>
      </c>
    </row>
    <row r="91" spans="1:8" ht="38.25" customHeight="1" x14ac:dyDescent="0.2">
      <c r="A91" s="160" t="s">
        <v>442</v>
      </c>
      <c r="B91" s="161" t="s">
        <v>207</v>
      </c>
      <c r="C91" s="161" t="s">
        <v>208</v>
      </c>
      <c r="D91" s="161" t="s">
        <v>418</v>
      </c>
      <c r="E91" s="161"/>
      <c r="F91" s="162">
        <f>F92+F98+F110+F114</f>
        <v>1977.6000000000001</v>
      </c>
      <c r="G91" s="162">
        <f t="shared" ref="G91" si="26">G92+G98+G110+G114</f>
        <v>811.19999999999993</v>
      </c>
      <c r="H91" s="162">
        <f>G91/F91%</f>
        <v>41.019417475728154</v>
      </c>
    </row>
    <row r="92" spans="1:8" ht="36.75" customHeight="1" x14ac:dyDescent="0.2">
      <c r="A92" s="154" t="s">
        <v>443</v>
      </c>
      <c r="B92" s="156" t="s">
        <v>207</v>
      </c>
      <c r="C92" s="156" t="s">
        <v>208</v>
      </c>
      <c r="D92" s="156" t="s">
        <v>366</v>
      </c>
      <c r="E92" s="156"/>
      <c r="F92" s="157">
        <f>F93+F96</f>
        <v>126.2</v>
      </c>
      <c r="G92" s="157">
        <f t="shared" ref="G92" si="27">G93+G96</f>
        <v>126.2</v>
      </c>
      <c r="H92" s="157">
        <f>G92/F92%</f>
        <v>100</v>
      </c>
    </row>
    <row r="93" spans="1:8" x14ac:dyDescent="0.2">
      <c r="A93" s="104" t="s">
        <v>456</v>
      </c>
      <c r="B93" s="105" t="s">
        <v>207</v>
      </c>
      <c r="C93" s="105" t="s">
        <v>208</v>
      </c>
      <c r="D93" s="105" t="s">
        <v>366</v>
      </c>
      <c r="E93" s="105">
        <v>200</v>
      </c>
      <c r="F93" s="101">
        <f t="shared" ref="F93:G94" si="28">F94</f>
        <v>29.3</v>
      </c>
      <c r="G93" s="221">
        <f t="shared" si="28"/>
        <v>29.3</v>
      </c>
      <c r="H93" s="221">
        <f t="shared" si="23"/>
        <v>100.00000000000001</v>
      </c>
    </row>
    <row r="94" spans="1:8" ht="22.5" x14ac:dyDescent="0.2">
      <c r="A94" s="104" t="s">
        <v>457</v>
      </c>
      <c r="B94" s="105" t="s">
        <v>207</v>
      </c>
      <c r="C94" s="105" t="s">
        <v>208</v>
      </c>
      <c r="D94" s="105" t="s">
        <v>366</v>
      </c>
      <c r="E94" s="105">
        <v>240</v>
      </c>
      <c r="F94" s="101">
        <f t="shared" si="28"/>
        <v>29.3</v>
      </c>
      <c r="G94" s="221">
        <f t="shared" si="28"/>
        <v>29.3</v>
      </c>
      <c r="H94" s="221">
        <f t="shared" si="23"/>
        <v>100.00000000000001</v>
      </c>
    </row>
    <row r="95" spans="1:8" ht="22.5" x14ac:dyDescent="0.2">
      <c r="A95" s="104" t="s">
        <v>458</v>
      </c>
      <c r="B95" s="105" t="s">
        <v>207</v>
      </c>
      <c r="C95" s="105" t="s">
        <v>208</v>
      </c>
      <c r="D95" s="105" t="s">
        <v>366</v>
      </c>
      <c r="E95" s="105">
        <v>244</v>
      </c>
      <c r="F95" s="101">
        <v>29.3</v>
      </c>
      <c r="G95" s="221">
        <v>29.3</v>
      </c>
      <c r="H95" s="221">
        <f t="shared" si="23"/>
        <v>100.00000000000001</v>
      </c>
    </row>
    <row r="96" spans="1:8" x14ac:dyDescent="0.2">
      <c r="A96" s="104" t="s">
        <v>142</v>
      </c>
      <c r="B96" s="105" t="s">
        <v>207</v>
      </c>
      <c r="C96" s="105" t="s">
        <v>208</v>
      </c>
      <c r="D96" s="105" t="s">
        <v>366</v>
      </c>
      <c r="E96" s="105">
        <v>800</v>
      </c>
      <c r="F96" s="101">
        <v>96.9</v>
      </c>
      <c r="G96" s="221">
        <v>96.9</v>
      </c>
      <c r="H96" s="221">
        <f t="shared" si="23"/>
        <v>100</v>
      </c>
    </row>
    <row r="97" spans="1:8" ht="33.75" x14ac:dyDescent="0.2">
      <c r="A97" s="104" t="s">
        <v>188</v>
      </c>
      <c r="B97" s="105" t="s">
        <v>207</v>
      </c>
      <c r="C97" s="105" t="s">
        <v>208</v>
      </c>
      <c r="D97" s="105" t="s">
        <v>366</v>
      </c>
      <c r="E97" s="105">
        <v>850</v>
      </c>
      <c r="F97" s="101">
        <v>96.9</v>
      </c>
      <c r="G97" s="221">
        <v>96.9</v>
      </c>
      <c r="H97" s="221">
        <f t="shared" si="23"/>
        <v>100</v>
      </c>
    </row>
    <row r="98" spans="1:8" ht="33.75" x14ac:dyDescent="0.2">
      <c r="A98" s="154" t="s">
        <v>444</v>
      </c>
      <c r="B98" s="156" t="s">
        <v>207</v>
      </c>
      <c r="C98" s="156" t="s">
        <v>208</v>
      </c>
      <c r="D98" s="156" t="s">
        <v>367</v>
      </c>
      <c r="E98" s="156"/>
      <c r="F98" s="157">
        <f>F99+F104+F102+F107</f>
        <v>1325.1</v>
      </c>
      <c r="G98" s="157">
        <f t="shared" ref="G98" si="29">G99+G104+G102+G107</f>
        <v>367.4</v>
      </c>
      <c r="H98" s="157">
        <f>G98/F98%</f>
        <v>27.726209342691117</v>
      </c>
    </row>
    <row r="99" spans="1:8" x14ac:dyDescent="0.2">
      <c r="A99" s="104" t="s">
        <v>456</v>
      </c>
      <c r="B99" s="105" t="s">
        <v>207</v>
      </c>
      <c r="C99" s="105" t="s">
        <v>208</v>
      </c>
      <c r="D99" s="105" t="s">
        <v>367</v>
      </c>
      <c r="E99" s="105">
        <v>200</v>
      </c>
      <c r="F99" s="101">
        <f t="shared" ref="F99:G100" si="30">F100</f>
        <v>156.6</v>
      </c>
      <c r="G99" s="221">
        <f t="shared" si="30"/>
        <v>156.6</v>
      </c>
      <c r="H99" s="221">
        <f t="shared" si="23"/>
        <v>100</v>
      </c>
    </row>
    <row r="100" spans="1:8" ht="22.5" x14ac:dyDescent="0.2">
      <c r="A100" s="104" t="s">
        <v>457</v>
      </c>
      <c r="B100" s="105" t="s">
        <v>207</v>
      </c>
      <c r="C100" s="105" t="s">
        <v>208</v>
      </c>
      <c r="D100" s="105" t="s">
        <v>367</v>
      </c>
      <c r="E100" s="105">
        <v>240</v>
      </c>
      <c r="F100" s="101">
        <f t="shared" si="30"/>
        <v>156.6</v>
      </c>
      <c r="G100" s="221">
        <f t="shared" si="30"/>
        <v>156.6</v>
      </c>
      <c r="H100" s="221">
        <f t="shared" si="23"/>
        <v>100</v>
      </c>
    </row>
    <row r="101" spans="1:8" ht="21.75" customHeight="1" x14ac:dyDescent="0.2">
      <c r="A101" s="218" t="s">
        <v>458</v>
      </c>
      <c r="B101" s="219" t="s">
        <v>207</v>
      </c>
      <c r="C101" s="219" t="s">
        <v>208</v>
      </c>
      <c r="D101" s="219" t="s">
        <v>367</v>
      </c>
      <c r="E101" s="219">
        <v>244</v>
      </c>
      <c r="F101" s="221">
        <v>156.6</v>
      </c>
      <c r="G101" s="221">
        <v>156.6</v>
      </c>
      <c r="H101" s="221">
        <f t="shared" si="23"/>
        <v>100</v>
      </c>
    </row>
    <row r="102" spans="1:8" ht="22.5" x14ac:dyDescent="0.2">
      <c r="A102" s="104" t="s">
        <v>562</v>
      </c>
      <c r="B102" s="105" t="s">
        <v>207</v>
      </c>
      <c r="C102" s="105" t="s">
        <v>208</v>
      </c>
      <c r="D102" s="105" t="s">
        <v>367</v>
      </c>
      <c r="E102" s="105">
        <v>400</v>
      </c>
      <c r="F102" s="101">
        <v>200</v>
      </c>
      <c r="G102" s="221">
        <f t="shared" ref="G102:G104" si="31">G103</f>
        <v>200</v>
      </c>
      <c r="H102" s="221">
        <f t="shared" si="23"/>
        <v>100</v>
      </c>
    </row>
    <row r="103" spans="1:8" x14ac:dyDescent="0.2">
      <c r="A103" s="104" t="s">
        <v>563</v>
      </c>
      <c r="B103" s="105" t="s">
        <v>207</v>
      </c>
      <c r="C103" s="105" t="s">
        <v>208</v>
      </c>
      <c r="D103" s="105" t="s">
        <v>367</v>
      </c>
      <c r="E103" s="105">
        <v>410</v>
      </c>
      <c r="F103" s="101">
        <v>200</v>
      </c>
      <c r="G103" s="221">
        <v>200</v>
      </c>
      <c r="H103" s="221">
        <f t="shared" si="23"/>
        <v>100</v>
      </c>
    </row>
    <row r="104" spans="1:8" x14ac:dyDescent="0.2">
      <c r="A104" s="104" t="s">
        <v>142</v>
      </c>
      <c r="B104" s="105" t="s">
        <v>207</v>
      </c>
      <c r="C104" s="105" t="s">
        <v>208</v>
      </c>
      <c r="D104" s="105" t="s">
        <v>367</v>
      </c>
      <c r="E104" s="105">
        <v>800</v>
      </c>
      <c r="F104" s="101">
        <v>10.9</v>
      </c>
      <c r="G104" s="221">
        <f t="shared" si="31"/>
        <v>10.8</v>
      </c>
      <c r="H104" s="221">
        <f t="shared" si="23"/>
        <v>99.082568807339456</v>
      </c>
    </row>
    <row r="105" spans="1:8" ht="24.75" customHeight="1" x14ac:dyDescent="0.2">
      <c r="A105" s="104" t="s">
        <v>188</v>
      </c>
      <c r="B105" s="105" t="s">
        <v>207</v>
      </c>
      <c r="C105" s="105" t="s">
        <v>208</v>
      </c>
      <c r="D105" s="105" t="s">
        <v>367</v>
      </c>
      <c r="E105" s="105">
        <v>850</v>
      </c>
      <c r="F105" s="101">
        <v>10.9</v>
      </c>
      <c r="G105" s="221">
        <v>10.8</v>
      </c>
      <c r="H105" s="221">
        <f t="shared" si="23"/>
        <v>99.082568807339456</v>
      </c>
    </row>
    <row r="106" spans="1:8" ht="22.5" x14ac:dyDescent="0.2">
      <c r="A106" s="104" t="s">
        <v>564</v>
      </c>
      <c r="B106" s="105" t="s">
        <v>207</v>
      </c>
      <c r="C106" s="105" t="s">
        <v>208</v>
      </c>
      <c r="D106" s="105" t="s">
        <v>565</v>
      </c>
      <c r="E106" s="105"/>
      <c r="F106" s="101">
        <v>957.6</v>
      </c>
      <c r="G106" s="221">
        <f>G107</f>
        <v>0</v>
      </c>
      <c r="H106" s="221">
        <f t="shared" si="23"/>
        <v>0</v>
      </c>
    </row>
    <row r="107" spans="1:8" x14ac:dyDescent="0.2">
      <c r="A107" s="104" t="s">
        <v>456</v>
      </c>
      <c r="B107" s="105" t="s">
        <v>207</v>
      </c>
      <c r="C107" s="105" t="s">
        <v>208</v>
      </c>
      <c r="D107" s="105" t="s">
        <v>565</v>
      </c>
      <c r="E107" s="105">
        <v>200</v>
      </c>
      <c r="F107" s="101">
        <v>957.6</v>
      </c>
      <c r="G107" s="221">
        <f t="shared" ref="G107:G110" si="32">G108</f>
        <v>0</v>
      </c>
      <c r="H107" s="221">
        <f t="shared" si="23"/>
        <v>0</v>
      </c>
    </row>
    <row r="108" spans="1:8" ht="22.5" x14ac:dyDescent="0.2">
      <c r="A108" s="104" t="s">
        <v>457</v>
      </c>
      <c r="B108" s="105" t="s">
        <v>207</v>
      </c>
      <c r="C108" s="105" t="s">
        <v>208</v>
      </c>
      <c r="D108" s="105" t="s">
        <v>565</v>
      </c>
      <c r="E108" s="105">
        <v>240</v>
      </c>
      <c r="F108" s="101">
        <v>957.6</v>
      </c>
      <c r="G108" s="229">
        <f t="shared" si="32"/>
        <v>0</v>
      </c>
      <c r="H108" s="221">
        <f t="shared" si="23"/>
        <v>0</v>
      </c>
    </row>
    <row r="109" spans="1:8" ht="22.5" x14ac:dyDescent="0.2">
      <c r="A109" s="104" t="s">
        <v>458</v>
      </c>
      <c r="B109" s="105" t="s">
        <v>207</v>
      </c>
      <c r="C109" s="105" t="s">
        <v>208</v>
      </c>
      <c r="D109" s="105" t="s">
        <v>565</v>
      </c>
      <c r="E109" s="105">
        <v>244</v>
      </c>
      <c r="F109" s="101">
        <v>957.6</v>
      </c>
      <c r="G109" s="229"/>
      <c r="H109" s="221">
        <f t="shared" si="23"/>
        <v>0</v>
      </c>
    </row>
    <row r="110" spans="1:8" ht="33.75" x14ac:dyDescent="0.2">
      <c r="A110" s="154" t="s">
        <v>445</v>
      </c>
      <c r="B110" s="156" t="s">
        <v>207</v>
      </c>
      <c r="C110" s="156" t="s">
        <v>208</v>
      </c>
      <c r="D110" s="156" t="s">
        <v>368</v>
      </c>
      <c r="E110" s="156"/>
      <c r="F110" s="157">
        <f>F111</f>
        <v>357.1</v>
      </c>
      <c r="G110" s="157">
        <f t="shared" si="32"/>
        <v>148.6</v>
      </c>
      <c r="H110" s="157">
        <f>G110/F110%</f>
        <v>41.612993559227107</v>
      </c>
    </row>
    <row r="111" spans="1:8" x14ac:dyDescent="0.2">
      <c r="A111" s="104" t="s">
        <v>456</v>
      </c>
      <c r="B111" s="105" t="s">
        <v>207</v>
      </c>
      <c r="C111" s="105" t="s">
        <v>208</v>
      </c>
      <c r="D111" s="105" t="s">
        <v>368</v>
      </c>
      <c r="E111" s="105">
        <v>200</v>
      </c>
      <c r="F111" s="101">
        <f>F112</f>
        <v>357.1</v>
      </c>
      <c r="G111" s="221">
        <f>G112</f>
        <v>148.6</v>
      </c>
      <c r="H111" s="221">
        <f>G111/F111%</f>
        <v>41.612993559227107</v>
      </c>
    </row>
    <row r="112" spans="1:8" ht="22.5" x14ac:dyDescent="0.2">
      <c r="A112" s="104" t="s">
        <v>457</v>
      </c>
      <c r="B112" s="105" t="s">
        <v>207</v>
      </c>
      <c r="C112" s="105" t="s">
        <v>208</v>
      </c>
      <c r="D112" s="105" t="s">
        <v>368</v>
      </c>
      <c r="E112" s="105">
        <v>240</v>
      </c>
      <c r="F112" s="101">
        <f>F113</f>
        <v>357.1</v>
      </c>
      <c r="G112" s="221">
        <f>G113</f>
        <v>148.6</v>
      </c>
      <c r="H112" s="221">
        <f t="shared" si="23"/>
        <v>41.612993559227107</v>
      </c>
    </row>
    <row r="113" spans="1:8" ht="22.5" x14ac:dyDescent="0.2">
      <c r="A113" s="218" t="s">
        <v>458</v>
      </c>
      <c r="B113" s="219" t="s">
        <v>207</v>
      </c>
      <c r="C113" s="219" t="s">
        <v>208</v>
      </c>
      <c r="D113" s="219" t="s">
        <v>368</v>
      </c>
      <c r="E113" s="219">
        <v>244</v>
      </c>
      <c r="F113" s="221">
        <v>357.1</v>
      </c>
      <c r="G113" s="221">
        <v>148.6</v>
      </c>
      <c r="H113" s="221">
        <f t="shared" si="23"/>
        <v>41.612993559227107</v>
      </c>
    </row>
    <row r="114" spans="1:8" ht="25.9" customHeight="1" x14ac:dyDescent="0.2">
      <c r="A114" s="154" t="s">
        <v>446</v>
      </c>
      <c r="B114" s="156" t="s">
        <v>207</v>
      </c>
      <c r="C114" s="156" t="s">
        <v>208</v>
      </c>
      <c r="D114" s="156" t="s">
        <v>369</v>
      </c>
      <c r="E114" s="156">
        <v>244</v>
      </c>
      <c r="F114" s="157">
        <f>F115</f>
        <v>169.2</v>
      </c>
      <c r="G114" s="157">
        <f t="shared" ref="G114" si="33">G115</f>
        <v>169</v>
      </c>
      <c r="H114" s="157">
        <f>G114/F114%</f>
        <v>99.881796690307326</v>
      </c>
    </row>
    <row r="115" spans="1:8" ht="33" customHeight="1" x14ac:dyDescent="0.2">
      <c r="A115" s="104" t="s">
        <v>456</v>
      </c>
      <c r="B115" s="105" t="s">
        <v>207</v>
      </c>
      <c r="C115" s="105" t="s">
        <v>208</v>
      </c>
      <c r="D115" s="105" t="s">
        <v>369</v>
      </c>
      <c r="E115" s="105">
        <v>200</v>
      </c>
      <c r="F115" s="101">
        <f>F116</f>
        <v>169.2</v>
      </c>
      <c r="G115" s="221">
        <f>G116</f>
        <v>169</v>
      </c>
      <c r="H115" s="221">
        <f t="shared" si="23"/>
        <v>99.881796690307326</v>
      </c>
    </row>
    <row r="116" spans="1:8" ht="22.5" x14ac:dyDescent="0.2">
      <c r="A116" s="104" t="s">
        <v>457</v>
      </c>
      <c r="B116" s="105" t="s">
        <v>207</v>
      </c>
      <c r="C116" s="105" t="s">
        <v>208</v>
      </c>
      <c r="D116" s="105" t="s">
        <v>369</v>
      </c>
      <c r="E116" s="105">
        <v>240</v>
      </c>
      <c r="F116" s="101">
        <f>F117</f>
        <v>169.2</v>
      </c>
      <c r="G116" s="221">
        <f>G117</f>
        <v>169</v>
      </c>
      <c r="H116" s="221">
        <f t="shared" si="23"/>
        <v>99.881796690307326</v>
      </c>
    </row>
    <row r="117" spans="1:8" ht="31.9" customHeight="1" x14ac:dyDescent="0.2">
      <c r="A117" s="104" t="s">
        <v>458</v>
      </c>
      <c r="B117" s="105" t="s">
        <v>207</v>
      </c>
      <c r="C117" s="105" t="s">
        <v>208</v>
      </c>
      <c r="D117" s="105" t="s">
        <v>369</v>
      </c>
      <c r="E117" s="105">
        <v>244</v>
      </c>
      <c r="F117" s="101">
        <v>169.2</v>
      </c>
      <c r="G117" s="221">
        <v>169</v>
      </c>
      <c r="H117" s="221">
        <f t="shared" si="23"/>
        <v>99.881796690307326</v>
      </c>
    </row>
    <row r="118" spans="1:8" x14ac:dyDescent="0.2">
      <c r="A118" s="98" t="s">
        <v>209</v>
      </c>
      <c r="B118" s="100" t="s">
        <v>60</v>
      </c>
      <c r="C118" s="100"/>
      <c r="D118" s="100"/>
      <c r="E118" s="100"/>
      <c r="F118" s="99">
        <f>F119+F124+F170+F143</f>
        <v>340628.5</v>
      </c>
      <c r="G118" s="99">
        <f>G119+G124+G170+G143</f>
        <v>206478.44999999998</v>
      </c>
      <c r="H118" s="99">
        <f>G118/F118%</f>
        <v>60.616903752915562</v>
      </c>
    </row>
    <row r="119" spans="1:8" ht="25.15" customHeight="1" x14ac:dyDescent="0.2">
      <c r="A119" s="160" t="s">
        <v>350</v>
      </c>
      <c r="B119" s="161" t="s">
        <v>60</v>
      </c>
      <c r="C119" s="161" t="s">
        <v>60</v>
      </c>
      <c r="D119" s="161" t="s">
        <v>455</v>
      </c>
      <c r="E119" s="161"/>
      <c r="F119" s="162">
        <f t="shared" ref="F119:G120" si="34">F120</f>
        <v>100</v>
      </c>
      <c r="G119" s="162">
        <f t="shared" si="34"/>
        <v>12.020000000000001</v>
      </c>
      <c r="H119" s="162">
        <f>G119/F119%</f>
        <v>12.020000000000001</v>
      </c>
    </row>
    <row r="120" spans="1:8" x14ac:dyDescent="0.2">
      <c r="A120" s="104" t="s">
        <v>456</v>
      </c>
      <c r="B120" s="105" t="s">
        <v>60</v>
      </c>
      <c r="C120" s="105" t="s">
        <v>60</v>
      </c>
      <c r="D120" s="105" t="s">
        <v>462</v>
      </c>
      <c r="E120" s="105">
        <v>200</v>
      </c>
      <c r="F120" s="101">
        <f t="shared" si="34"/>
        <v>100</v>
      </c>
      <c r="G120" s="229">
        <f t="shared" si="34"/>
        <v>12.020000000000001</v>
      </c>
      <c r="H120" s="221">
        <f t="shared" si="23"/>
        <v>12.020000000000001</v>
      </c>
    </row>
    <row r="121" spans="1:8" ht="22.5" x14ac:dyDescent="0.2">
      <c r="A121" s="104" t="s">
        <v>457</v>
      </c>
      <c r="B121" s="105" t="s">
        <v>60</v>
      </c>
      <c r="C121" s="105" t="s">
        <v>60</v>
      </c>
      <c r="D121" s="105" t="s">
        <v>462</v>
      </c>
      <c r="E121" s="105">
        <v>240</v>
      </c>
      <c r="F121" s="101">
        <f>F123+F122</f>
        <v>100</v>
      </c>
      <c r="G121" s="229">
        <f>G122+G123</f>
        <v>12.020000000000001</v>
      </c>
      <c r="H121" s="221">
        <f t="shared" si="23"/>
        <v>12.020000000000001</v>
      </c>
    </row>
    <row r="122" spans="1:8" ht="22.5" x14ac:dyDescent="0.2">
      <c r="A122" s="104" t="s">
        <v>186</v>
      </c>
      <c r="B122" s="105" t="s">
        <v>60</v>
      </c>
      <c r="C122" s="105" t="s">
        <v>60</v>
      </c>
      <c r="D122" s="105" t="s">
        <v>462</v>
      </c>
      <c r="E122" s="105">
        <v>242</v>
      </c>
      <c r="F122" s="101">
        <v>10.3</v>
      </c>
      <c r="G122" s="221">
        <v>10.3</v>
      </c>
      <c r="H122" s="221">
        <f t="shared" si="23"/>
        <v>100</v>
      </c>
    </row>
    <row r="123" spans="1:8" ht="22.5" x14ac:dyDescent="0.2">
      <c r="A123" s="104" t="s">
        <v>458</v>
      </c>
      <c r="B123" s="105" t="s">
        <v>60</v>
      </c>
      <c r="C123" s="105" t="s">
        <v>60</v>
      </c>
      <c r="D123" s="105" t="s">
        <v>462</v>
      </c>
      <c r="E123" s="105">
        <v>244</v>
      </c>
      <c r="F123" s="101">
        <v>89.7</v>
      </c>
      <c r="G123" s="221">
        <v>1.72</v>
      </c>
      <c r="H123" s="221">
        <f t="shared" si="23"/>
        <v>1.9175027870680044</v>
      </c>
    </row>
    <row r="124" spans="1:8" ht="21" x14ac:dyDescent="0.2">
      <c r="A124" s="160" t="s">
        <v>454</v>
      </c>
      <c r="B124" s="161" t="s">
        <v>60</v>
      </c>
      <c r="C124" s="161" t="s">
        <v>199</v>
      </c>
      <c r="D124" s="161" t="s">
        <v>423</v>
      </c>
      <c r="E124" s="161"/>
      <c r="F124" s="162">
        <f>F125+F131+F139+F155</f>
        <v>329269.3</v>
      </c>
      <c r="G124" s="162">
        <f>G125+G131+G139+G155</f>
        <v>199445.02</v>
      </c>
      <c r="H124" s="162">
        <f>G124/F124%</f>
        <v>60.572005953789194</v>
      </c>
    </row>
    <row r="125" spans="1:8" x14ac:dyDescent="0.2">
      <c r="A125" s="154" t="s">
        <v>245</v>
      </c>
      <c r="B125" s="156" t="s">
        <v>60</v>
      </c>
      <c r="C125" s="156" t="s">
        <v>210</v>
      </c>
      <c r="D125" s="156" t="s">
        <v>463</v>
      </c>
      <c r="E125" s="156"/>
      <c r="F125" s="157">
        <f>F126</f>
        <v>96908.2</v>
      </c>
      <c r="G125" s="157">
        <f>G126</f>
        <v>62441.7</v>
      </c>
      <c r="H125" s="157">
        <f>G125/F125%</f>
        <v>64.433866277569905</v>
      </c>
    </row>
    <row r="126" spans="1:8" ht="33.75" x14ac:dyDescent="0.2">
      <c r="A126" s="104" t="s">
        <v>211</v>
      </c>
      <c r="B126" s="105" t="s">
        <v>60</v>
      </c>
      <c r="C126" s="105" t="s">
        <v>210</v>
      </c>
      <c r="D126" s="159" t="s">
        <v>463</v>
      </c>
      <c r="E126" s="105" t="s">
        <v>130</v>
      </c>
      <c r="F126" s="101">
        <f>F127+F129</f>
        <v>96908.2</v>
      </c>
      <c r="G126" s="221">
        <f>G127+G129</f>
        <v>62441.7</v>
      </c>
      <c r="H126" s="221">
        <f t="shared" si="23"/>
        <v>64.433866277569905</v>
      </c>
    </row>
    <row r="127" spans="1:8" x14ac:dyDescent="0.2">
      <c r="A127" s="104" t="s">
        <v>131</v>
      </c>
      <c r="B127" s="105" t="s">
        <v>60</v>
      </c>
      <c r="C127" s="105" t="s">
        <v>210</v>
      </c>
      <c r="D127" s="159" t="s">
        <v>463</v>
      </c>
      <c r="E127" s="105" t="s">
        <v>132</v>
      </c>
      <c r="F127" s="101">
        <f>F128</f>
        <v>79998.5</v>
      </c>
      <c r="G127" s="221">
        <f t="shared" ref="G127:G129" si="35">G128</f>
        <v>50569.5</v>
      </c>
      <c r="H127" s="221">
        <f t="shared" si="23"/>
        <v>63.213060244879593</v>
      </c>
    </row>
    <row r="128" spans="1:8" ht="45" x14ac:dyDescent="0.2">
      <c r="A128" s="104" t="s">
        <v>123</v>
      </c>
      <c r="B128" s="105" t="s">
        <v>60</v>
      </c>
      <c r="C128" s="105" t="s">
        <v>210</v>
      </c>
      <c r="D128" s="159" t="s">
        <v>463</v>
      </c>
      <c r="E128" s="105" t="s">
        <v>98</v>
      </c>
      <c r="F128" s="101">
        <v>79998.5</v>
      </c>
      <c r="G128" s="221">
        <v>50569.5</v>
      </c>
      <c r="H128" s="221">
        <f t="shared" si="23"/>
        <v>63.213060244879593</v>
      </c>
    </row>
    <row r="129" spans="1:8" x14ac:dyDescent="0.2">
      <c r="A129" s="104" t="s">
        <v>147</v>
      </c>
      <c r="B129" s="105" t="s">
        <v>60</v>
      </c>
      <c r="C129" s="105" t="s">
        <v>210</v>
      </c>
      <c r="D129" s="159" t="s">
        <v>463</v>
      </c>
      <c r="E129" s="105" t="s">
        <v>148</v>
      </c>
      <c r="F129" s="101">
        <f>F130</f>
        <v>16909.7</v>
      </c>
      <c r="G129" s="221">
        <f t="shared" si="35"/>
        <v>11872.2</v>
      </c>
      <c r="H129" s="221">
        <f t="shared" si="23"/>
        <v>70.209406435359583</v>
      </c>
    </row>
    <row r="130" spans="1:8" ht="45" x14ac:dyDescent="0.2">
      <c r="A130" s="104" t="s">
        <v>124</v>
      </c>
      <c r="B130" s="105" t="s">
        <v>60</v>
      </c>
      <c r="C130" s="105" t="s">
        <v>210</v>
      </c>
      <c r="D130" s="159" t="s">
        <v>463</v>
      </c>
      <c r="E130" s="105" t="s">
        <v>29</v>
      </c>
      <c r="F130" s="101">
        <v>16909.7</v>
      </c>
      <c r="G130" s="221">
        <v>11872.2</v>
      </c>
      <c r="H130" s="221">
        <f t="shared" si="23"/>
        <v>70.209406435359583</v>
      </c>
    </row>
    <row r="131" spans="1:8" x14ac:dyDescent="0.2">
      <c r="A131" s="154" t="s">
        <v>246</v>
      </c>
      <c r="B131" s="156" t="s">
        <v>60</v>
      </c>
      <c r="C131" s="156" t="s">
        <v>59</v>
      </c>
      <c r="D131" s="156" t="s">
        <v>464</v>
      </c>
      <c r="E131" s="156" t="s">
        <v>44</v>
      </c>
      <c r="F131" s="157">
        <f>F132+F135</f>
        <v>216299.8</v>
      </c>
      <c r="G131" s="157">
        <f>G132+G135</f>
        <v>126192.8</v>
      </c>
      <c r="H131" s="157">
        <f>G131/F131%</f>
        <v>58.34161658956689</v>
      </c>
    </row>
    <row r="132" spans="1:8" ht="33.75" x14ac:dyDescent="0.2">
      <c r="A132" s="104" t="s">
        <v>211</v>
      </c>
      <c r="B132" s="105" t="s">
        <v>60</v>
      </c>
      <c r="C132" s="105" t="s">
        <v>59</v>
      </c>
      <c r="D132" s="159" t="s">
        <v>464</v>
      </c>
      <c r="E132" s="105" t="s">
        <v>130</v>
      </c>
      <c r="F132" s="101">
        <f>F133</f>
        <v>214582.8</v>
      </c>
      <c r="G132" s="101">
        <f>G133</f>
        <v>124475.8</v>
      </c>
      <c r="H132" s="221">
        <f>G132/F132%</f>
        <v>58.008283981754367</v>
      </c>
    </row>
    <row r="133" spans="1:8" ht="16.899999999999999" customHeight="1" x14ac:dyDescent="0.2">
      <c r="A133" s="104" t="s">
        <v>131</v>
      </c>
      <c r="B133" s="105" t="s">
        <v>60</v>
      </c>
      <c r="C133" s="105" t="s">
        <v>59</v>
      </c>
      <c r="D133" s="159" t="s">
        <v>464</v>
      </c>
      <c r="E133" s="105" t="s">
        <v>132</v>
      </c>
      <c r="F133" s="101">
        <f>F134</f>
        <v>214582.8</v>
      </c>
      <c r="G133" s="101">
        <f>G134</f>
        <v>124475.8</v>
      </c>
      <c r="H133" s="221">
        <f t="shared" si="23"/>
        <v>58.008283981754367</v>
      </c>
    </row>
    <row r="134" spans="1:8" ht="33.75" customHeight="1" x14ac:dyDescent="0.2">
      <c r="A134" s="104" t="s">
        <v>123</v>
      </c>
      <c r="B134" s="105" t="s">
        <v>60</v>
      </c>
      <c r="C134" s="105" t="s">
        <v>59</v>
      </c>
      <c r="D134" s="159" t="s">
        <v>464</v>
      </c>
      <c r="E134" s="105" t="s">
        <v>98</v>
      </c>
      <c r="F134" s="101">
        <v>214582.8</v>
      </c>
      <c r="G134" s="229">
        <v>124475.8</v>
      </c>
      <c r="H134" s="221">
        <f t="shared" si="23"/>
        <v>58.008283981754367</v>
      </c>
    </row>
    <row r="135" spans="1:8" ht="22.5" x14ac:dyDescent="0.2">
      <c r="A135" s="104" t="s">
        <v>459</v>
      </c>
      <c r="B135" s="105" t="s">
        <v>60</v>
      </c>
      <c r="C135" s="105" t="s">
        <v>59</v>
      </c>
      <c r="D135" s="159" t="s">
        <v>566</v>
      </c>
      <c r="E135" s="105"/>
      <c r="F135" s="101">
        <f t="shared" ref="F135:G137" si="36">F136</f>
        <v>1717</v>
      </c>
      <c r="G135" s="101">
        <f t="shared" si="36"/>
        <v>1717</v>
      </c>
      <c r="H135" s="221">
        <f t="shared" si="23"/>
        <v>99.999999999999986</v>
      </c>
    </row>
    <row r="136" spans="1:8" ht="34.15" customHeight="1" x14ac:dyDescent="0.2">
      <c r="A136" s="104" t="s">
        <v>211</v>
      </c>
      <c r="B136" s="105" t="s">
        <v>60</v>
      </c>
      <c r="C136" s="105" t="s">
        <v>59</v>
      </c>
      <c r="D136" s="105" t="s">
        <v>566</v>
      </c>
      <c r="E136" s="105">
        <v>600</v>
      </c>
      <c r="F136" s="101">
        <f t="shared" si="36"/>
        <v>1717</v>
      </c>
      <c r="G136" s="101">
        <f t="shared" si="36"/>
        <v>1717</v>
      </c>
      <c r="H136" s="221">
        <f t="shared" si="23"/>
        <v>99.999999999999986</v>
      </c>
    </row>
    <row r="137" spans="1:8" x14ac:dyDescent="0.2">
      <c r="A137" s="104" t="s">
        <v>131</v>
      </c>
      <c r="B137" s="105" t="s">
        <v>60</v>
      </c>
      <c r="C137" s="105" t="s">
        <v>59</v>
      </c>
      <c r="D137" s="105" t="s">
        <v>566</v>
      </c>
      <c r="E137" s="105">
        <v>610</v>
      </c>
      <c r="F137" s="101">
        <f t="shared" si="36"/>
        <v>1717</v>
      </c>
      <c r="G137" s="101">
        <f t="shared" si="36"/>
        <v>1717</v>
      </c>
      <c r="H137" s="221">
        <f t="shared" si="23"/>
        <v>99.999999999999986</v>
      </c>
    </row>
    <row r="138" spans="1:8" ht="32.25" customHeight="1" x14ac:dyDescent="0.2">
      <c r="A138" s="104" t="s">
        <v>123</v>
      </c>
      <c r="B138" s="105" t="s">
        <v>60</v>
      </c>
      <c r="C138" s="105" t="s">
        <v>59</v>
      </c>
      <c r="D138" s="105" t="s">
        <v>566</v>
      </c>
      <c r="E138" s="105">
        <v>611</v>
      </c>
      <c r="F138" s="101">
        <v>1717</v>
      </c>
      <c r="G138" s="229">
        <v>1717</v>
      </c>
      <c r="H138" s="221">
        <f t="shared" si="23"/>
        <v>99.999999999999986</v>
      </c>
    </row>
    <row r="139" spans="1:8" ht="22.5" x14ac:dyDescent="0.2">
      <c r="A139" s="154" t="s">
        <v>349</v>
      </c>
      <c r="B139" s="156" t="s">
        <v>60</v>
      </c>
      <c r="C139" s="158" t="s">
        <v>47</v>
      </c>
      <c r="D139" s="156" t="s">
        <v>465</v>
      </c>
      <c r="E139" s="156" t="s">
        <v>44</v>
      </c>
      <c r="F139" s="157">
        <f t="shared" ref="F139:G139" si="37">F140</f>
        <v>11841.2</v>
      </c>
      <c r="G139" s="157">
        <f t="shared" si="37"/>
        <v>7090.62</v>
      </c>
      <c r="H139" s="230">
        <f t="shared" si="23"/>
        <v>59.880924230652298</v>
      </c>
    </row>
    <row r="140" spans="1:8" ht="36" customHeight="1" x14ac:dyDescent="0.2">
      <c r="A140" s="104" t="s">
        <v>211</v>
      </c>
      <c r="B140" s="105" t="s">
        <v>60</v>
      </c>
      <c r="C140" s="150" t="s">
        <v>47</v>
      </c>
      <c r="D140" s="159" t="s">
        <v>465</v>
      </c>
      <c r="E140" s="105" t="s">
        <v>130</v>
      </c>
      <c r="F140" s="101">
        <f>F141</f>
        <v>11841.2</v>
      </c>
      <c r="G140" s="229">
        <f>G141</f>
        <v>7090.62</v>
      </c>
      <c r="H140" s="221">
        <f t="shared" si="23"/>
        <v>59.880924230652298</v>
      </c>
    </row>
    <row r="141" spans="1:8" x14ac:dyDescent="0.2">
      <c r="A141" s="104" t="s">
        <v>131</v>
      </c>
      <c r="B141" s="105" t="s">
        <v>60</v>
      </c>
      <c r="C141" s="150" t="s">
        <v>47</v>
      </c>
      <c r="D141" s="159" t="s">
        <v>465</v>
      </c>
      <c r="E141" s="105" t="s">
        <v>132</v>
      </c>
      <c r="F141" s="101">
        <f>F142</f>
        <v>11841.2</v>
      </c>
      <c r="G141" s="221">
        <f t="shared" ref="G141:G143" si="38">G142</f>
        <v>7090.62</v>
      </c>
      <c r="H141" s="221">
        <f t="shared" si="23"/>
        <v>59.880924230652298</v>
      </c>
    </row>
    <row r="142" spans="1:8" ht="45" x14ac:dyDescent="0.2">
      <c r="A142" s="104" t="s">
        <v>123</v>
      </c>
      <c r="B142" s="105" t="s">
        <v>60</v>
      </c>
      <c r="C142" s="150" t="s">
        <v>47</v>
      </c>
      <c r="D142" s="159" t="s">
        <v>465</v>
      </c>
      <c r="E142" s="105" t="s">
        <v>98</v>
      </c>
      <c r="F142" s="101">
        <v>11841.2</v>
      </c>
      <c r="G142" s="221">
        <v>7090.62</v>
      </c>
      <c r="H142" s="221">
        <f t="shared" si="23"/>
        <v>59.880924230652298</v>
      </c>
    </row>
    <row r="143" spans="1:8" ht="46.5" customHeight="1" x14ac:dyDescent="0.2">
      <c r="A143" s="98" t="s">
        <v>356</v>
      </c>
      <c r="B143" s="100" t="s">
        <v>60</v>
      </c>
      <c r="C143" s="100"/>
      <c r="D143" s="217"/>
      <c r="E143" s="100"/>
      <c r="F143" s="99">
        <f t="shared" ref="F143" si="39">F144+F149+F152</f>
        <v>1232.5000000000002</v>
      </c>
      <c r="G143" s="228">
        <f t="shared" si="38"/>
        <v>0</v>
      </c>
      <c r="H143" s="228">
        <f t="shared" si="23"/>
        <v>0</v>
      </c>
    </row>
    <row r="144" spans="1:8" ht="33.75" x14ac:dyDescent="0.2">
      <c r="A144" s="104" t="s">
        <v>211</v>
      </c>
      <c r="B144" s="105" t="s">
        <v>60</v>
      </c>
      <c r="C144" s="105" t="s">
        <v>45</v>
      </c>
      <c r="D144" s="150" t="s">
        <v>339</v>
      </c>
      <c r="E144" s="105">
        <v>600</v>
      </c>
      <c r="F144" s="101">
        <f>F145+F147</f>
        <v>401.6</v>
      </c>
      <c r="G144" s="101">
        <f>G145+G147</f>
        <v>0</v>
      </c>
      <c r="H144" s="221">
        <f t="shared" si="23"/>
        <v>0</v>
      </c>
    </row>
    <row r="145" spans="1:8" ht="34.15" customHeight="1" x14ac:dyDescent="0.2">
      <c r="A145" s="104" t="s">
        <v>131</v>
      </c>
      <c r="B145" s="105" t="s">
        <v>60</v>
      </c>
      <c r="C145" s="105" t="s">
        <v>45</v>
      </c>
      <c r="D145" s="150" t="s">
        <v>339</v>
      </c>
      <c r="E145" s="105">
        <v>610</v>
      </c>
      <c r="F145" s="101">
        <f>F146</f>
        <v>330.8</v>
      </c>
      <c r="G145" s="101">
        <f>G146</f>
        <v>0</v>
      </c>
      <c r="H145" s="221">
        <f t="shared" si="23"/>
        <v>0</v>
      </c>
    </row>
    <row r="146" spans="1:8" ht="45" x14ac:dyDescent="0.2">
      <c r="A146" s="104" t="s">
        <v>123</v>
      </c>
      <c r="B146" s="105" t="s">
        <v>60</v>
      </c>
      <c r="C146" s="105" t="s">
        <v>45</v>
      </c>
      <c r="D146" s="150" t="s">
        <v>339</v>
      </c>
      <c r="E146" s="105">
        <v>611</v>
      </c>
      <c r="F146" s="101">
        <v>330.8</v>
      </c>
      <c r="G146" s="221"/>
      <c r="H146" s="221">
        <f t="shared" si="23"/>
        <v>0</v>
      </c>
    </row>
    <row r="147" spans="1:8" x14ac:dyDescent="0.2">
      <c r="A147" s="104" t="s">
        <v>147</v>
      </c>
      <c r="B147" s="105" t="s">
        <v>60</v>
      </c>
      <c r="C147" s="105" t="s">
        <v>45</v>
      </c>
      <c r="D147" s="150" t="s">
        <v>339</v>
      </c>
      <c r="E147" s="105">
        <v>620</v>
      </c>
      <c r="F147" s="101">
        <f>F148</f>
        <v>70.8</v>
      </c>
      <c r="G147" s="101">
        <f>G148</f>
        <v>0</v>
      </c>
      <c r="H147" s="221">
        <f t="shared" ref="H147:H178" si="40">G147/F147%</f>
        <v>0</v>
      </c>
    </row>
    <row r="148" spans="1:8" ht="45" x14ac:dyDescent="0.2">
      <c r="A148" s="104" t="s">
        <v>123</v>
      </c>
      <c r="B148" s="105" t="s">
        <v>60</v>
      </c>
      <c r="C148" s="105" t="s">
        <v>45</v>
      </c>
      <c r="D148" s="150" t="s">
        <v>339</v>
      </c>
      <c r="E148" s="105">
        <v>621</v>
      </c>
      <c r="F148" s="101">
        <v>70.8</v>
      </c>
      <c r="G148" s="221"/>
      <c r="H148" s="221">
        <f t="shared" si="40"/>
        <v>0</v>
      </c>
    </row>
    <row r="149" spans="1:8" ht="33.75" x14ac:dyDescent="0.2">
      <c r="A149" s="104" t="s">
        <v>211</v>
      </c>
      <c r="B149" s="105" t="s">
        <v>60</v>
      </c>
      <c r="C149" s="105" t="s">
        <v>59</v>
      </c>
      <c r="D149" s="150" t="s">
        <v>339</v>
      </c>
      <c r="E149" s="105">
        <v>600</v>
      </c>
      <c r="F149" s="101">
        <f t="shared" ref="F149:G150" si="41">F150</f>
        <v>783.7</v>
      </c>
      <c r="G149" s="101">
        <f t="shared" si="41"/>
        <v>0</v>
      </c>
      <c r="H149" s="221">
        <f t="shared" si="40"/>
        <v>0</v>
      </c>
    </row>
    <row r="150" spans="1:8" x14ac:dyDescent="0.2">
      <c r="A150" s="104" t="s">
        <v>131</v>
      </c>
      <c r="B150" s="105" t="s">
        <v>60</v>
      </c>
      <c r="C150" s="105" t="s">
        <v>59</v>
      </c>
      <c r="D150" s="150" t="s">
        <v>339</v>
      </c>
      <c r="E150" s="105">
        <v>610</v>
      </c>
      <c r="F150" s="101">
        <f t="shared" si="41"/>
        <v>783.7</v>
      </c>
      <c r="G150" s="101">
        <f t="shared" si="41"/>
        <v>0</v>
      </c>
      <c r="H150" s="221">
        <f t="shared" si="40"/>
        <v>0</v>
      </c>
    </row>
    <row r="151" spans="1:8" ht="45" x14ac:dyDescent="0.2">
      <c r="A151" s="104" t="s">
        <v>123</v>
      </c>
      <c r="B151" s="105" t="s">
        <v>60</v>
      </c>
      <c r="C151" s="105" t="s">
        <v>59</v>
      </c>
      <c r="D151" s="150" t="s">
        <v>339</v>
      </c>
      <c r="E151" s="105">
        <v>611</v>
      </c>
      <c r="F151" s="101">
        <v>783.7</v>
      </c>
      <c r="G151" s="101"/>
      <c r="H151" s="221">
        <f t="shared" si="40"/>
        <v>0</v>
      </c>
    </row>
    <row r="152" spans="1:8" ht="33.75" x14ac:dyDescent="0.2">
      <c r="A152" s="104" t="s">
        <v>211</v>
      </c>
      <c r="B152" s="105" t="s">
        <v>60</v>
      </c>
      <c r="C152" s="105" t="s">
        <v>47</v>
      </c>
      <c r="D152" s="150" t="s">
        <v>339</v>
      </c>
      <c r="E152" s="105">
        <v>600</v>
      </c>
      <c r="F152" s="101">
        <f t="shared" ref="F152:G153" si="42">F153</f>
        <v>47.2</v>
      </c>
      <c r="G152" s="101">
        <f t="shared" si="42"/>
        <v>0</v>
      </c>
      <c r="H152" s="221">
        <f t="shared" si="40"/>
        <v>0</v>
      </c>
    </row>
    <row r="153" spans="1:8" x14ac:dyDescent="0.2">
      <c r="A153" s="104" t="s">
        <v>131</v>
      </c>
      <c r="B153" s="105" t="s">
        <v>60</v>
      </c>
      <c r="C153" s="105" t="s">
        <v>47</v>
      </c>
      <c r="D153" s="150" t="s">
        <v>339</v>
      </c>
      <c r="E153" s="105">
        <v>610</v>
      </c>
      <c r="F153" s="101">
        <f t="shared" si="42"/>
        <v>47.2</v>
      </c>
      <c r="G153" s="101">
        <f t="shared" si="42"/>
        <v>0</v>
      </c>
      <c r="H153" s="221">
        <f t="shared" si="40"/>
        <v>0</v>
      </c>
    </row>
    <row r="154" spans="1:8" ht="45" x14ac:dyDescent="0.2">
      <c r="A154" s="104" t="s">
        <v>123</v>
      </c>
      <c r="B154" s="105" t="s">
        <v>60</v>
      </c>
      <c r="C154" s="105" t="s">
        <v>47</v>
      </c>
      <c r="D154" s="150" t="s">
        <v>339</v>
      </c>
      <c r="E154" s="105">
        <v>611</v>
      </c>
      <c r="F154" s="101">
        <v>47.2</v>
      </c>
      <c r="G154" s="101"/>
      <c r="H154" s="221">
        <f t="shared" si="40"/>
        <v>0</v>
      </c>
    </row>
    <row r="155" spans="1:8" x14ac:dyDescent="0.2">
      <c r="A155" s="154" t="s">
        <v>247</v>
      </c>
      <c r="B155" s="156" t="s">
        <v>60</v>
      </c>
      <c r="C155" s="156" t="s">
        <v>60</v>
      </c>
      <c r="D155" s="156" t="s">
        <v>466</v>
      </c>
      <c r="E155" s="156" t="s">
        <v>44</v>
      </c>
      <c r="F155" s="157">
        <f t="shared" ref="F155:G158" si="43">F156</f>
        <v>4220.1000000000004</v>
      </c>
      <c r="G155" s="157">
        <f t="shared" si="43"/>
        <v>3719.9</v>
      </c>
      <c r="H155" s="221">
        <f t="shared" si="40"/>
        <v>88.147200303310356</v>
      </c>
    </row>
    <row r="156" spans="1:8" x14ac:dyDescent="0.2">
      <c r="A156" s="104" t="s">
        <v>214</v>
      </c>
      <c r="B156" s="105" t="s">
        <v>60</v>
      </c>
      <c r="C156" s="105" t="s">
        <v>60</v>
      </c>
      <c r="D156" s="159" t="s">
        <v>466</v>
      </c>
      <c r="E156" s="105" t="s">
        <v>44</v>
      </c>
      <c r="F156" s="101">
        <f t="shared" si="43"/>
        <v>4220.1000000000004</v>
      </c>
      <c r="G156" s="101">
        <f t="shared" si="43"/>
        <v>3719.9</v>
      </c>
      <c r="H156" s="221">
        <f t="shared" si="40"/>
        <v>88.147200303310356</v>
      </c>
    </row>
    <row r="157" spans="1:8" ht="33.75" x14ac:dyDescent="0.2">
      <c r="A157" s="104" t="s">
        <v>211</v>
      </c>
      <c r="B157" s="105" t="s">
        <v>60</v>
      </c>
      <c r="C157" s="105" t="s">
        <v>60</v>
      </c>
      <c r="D157" s="159" t="s">
        <v>466</v>
      </c>
      <c r="E157" s="105">
        <v>600</v>
      </c>
      <c r="F157" s="101">
        <f t="shared" si="43"/>
        <v>4220.1000000000004</v>
      </c>
      <c r="G157" s="101">
        <f t="shared" si="43"/>
        <v>3719.9</v>
      </c>
      <c r="H157" s="221">
        <f t="shared" si="40"/>
        <v>88.147200303310356</v>
      </c>
    </row>
    <row r="158" spans="1:8" x14ac:dyDescent="0.2">
      <c r="A158" s="104" t="s">
        <v>131</v>
      </c>
      <c r="B158" s="105" t="s">
        <v>60</v>
      </c>
      <c r="C158" s="105" t="s">
        <v>60</v>
      </c>
      <c r="D158" s="105" t="s">
        <v>466</v>
      </c>
      <c r="E158" s="105">
        <v>610</v>
      </c>
      <c r="F158" s="101">
        <f t="shared" si="43"/>
        <v>4220.1000000000004</v>
      </c>
      <c r="G158" s="101">
        <f t="shared" si="43"/>
        <v>3719.9</v>
      </c>
      <c r="H158" s="221">
        <f t="shared" si="40"/>
        <v>88.147200303310356</v>
      </c>
    </row>
    <row r="159" spans="1:8" ht="45" x14ac:dyDescent="0.2">
      <c r="A159" s="104" t="s">
        <v>123</v>
      </c>
      <c r="B159" s="105" t="s">
        <v>60</v>
      </c>
      <c r="C159" s="105" t="s">
        <v>60</v>
      </c>
      <c r="D159" s="105" t="s">
        <v>466</v>
      </c>
      <c r="E159" s="105">
        <v>611</v>
      </c>
      <c r="F159" s="101">
        <v>4220.1000000000004</v>
      </c>
      <c r="G159" s="221">
        <v>3719.9</v>
      </c>
      <c r="H159" s="221">
        <f t="shared" si="40"/>
        <v>88.147200303310356</v>
      </c>
    </row>
    <row r="160" spans="1:8" x14ac:dyDescent="0.2">
      <c r="A160" s="98" t="s">
        <v>111</v>
      </c>
      <c r="B160" s="100" t="s">
        <v>78</v>
      </c>
      <c r="C160" s="100"/>
      <c r="D160" s="100"/>
      <c r="E160" s="100"/>
      <c r="F160" s="99">
        <f>F162+F166</f>
        <v>23944.800000000003</v>
      </c>
      <c r="G160" s="99">
        <f>G162+G166</f>
        <v>17464.03</v>
      </c>
      <c r="H160" s="228">
        <f t="shared" si="40"/>
        <v>72.934541111222458</v>
      </c>
    </row>
    <row r="161" spans="1:8" ht="21" x14ac:dyDescent="0.2">
      <c r="A161" s="160" t="s">
        <v>355</v>
      </c>
      <c r="B161" s="161" t="s">
        <v>78</v>
      </c>
      <c r="C161" s="161" t="s">
        <v>45</v>
      </c>
      <c r="D161" s="161" t="s">
        <v>416</v>
      </c>
      <c r="E161" s="161" t="s">
        <v>44</v>
      </c>
      <c r="F161" s="162">
        <f>F162+F166+F171</f>
        <v>33971.5</v>
      </c>
      <c r="G161" s="162">
        <f>G162+G166</f>
        <v>17464.03</v>
      </c>
      <c r="H161" s="162">
        <f>G161/F161%</f>
        <v>51.407886022106766</v>
      </c>
    </row>
    <row r="162" spans="1:8" ht="22.5" x14ac:dyDescent="0.2">
      <c r="A162" s="154" t="s">
        <v>248</v>
      </c>
      <c r="B162" s="156" t="s">
        <v>78</v>
      </c>
      <c r="C162" s="156" t="s">
        <v>45</v>
      </c>
      <c r="D162" s="156" t="s">
        <v>370</v>
      </c>
      <c r="E162" s="156"/>
      <c r="F162" s="157">
        <f>F163</f>
        <v>16981.7</v>
      </c>
      <c r="G162" s="230">
        <f t="shared" ref="G162" si="44">G163</f>
        <v>12145.43</v>
      </c>
      <c r="H162" s="230">
        <f t="shared" si="40"/>
        <v>71.520695807840198</v>
      </c>
    </row>
    <row r="163" spans="1:8" ht="33.75" x14ac:dyDescent="0.2">
      <c r="A163" s="104" t="s">
        <v>211</v>
      </c>
      <c r="B163" s="105" t="s">
        <v>78</v>
      </c>
      <c r="C163" s="105" t="s">
        <v>45</v>
      </c>
      <c r="D163" s="159" t="s">
        <v>370</v>
      </c>
      <c r="E163" s="105" t="s">
        <v>130</v>
      </c>
      <c r="F163" s="101">
        <f>F164</f>
        <v>16981.7</v>
      </c>
      <c r="G163" s="229">
        <f>G164</f>
        <v>12145.43</v>
      </c>
      <c r="H163" s="221">
        <f t="shared" si="40"/>
        <v>71.520695807840198</v>
      </c>
    </row>
    <row r="164" spans="1:8" x14ac:dyDescent="0.2">
      <c r="A164" s="104" t="s">
        <v>131</v>
      </c>
      <c r="B164" s="105" t="s">
        <v>78</v>
      </c>
      <c r="C164" s="105" t="s">
        <v>45</v>
      </c>
      <c r="D164" s="159" t="s">
        <v>370</v>
      </c>
      <c r="E164" s="105" t="s">
        <v>132</v>
      </c>
      <c r="F164" s="101">
        <f>F165</f>
        <v>16981.7</v>
      </c>
      <c r="G164" s="221">
        <f>G165</f>
        <v>12145.43</v>
      </c>
      <c r="H164" s="221">
        <f t="shared" si="40"/>
        <v>71.520695807840198</v>
      </c>
    </row>
    <row r="165" spans="1:8" ht="45" x14ac:dyDescent="0.2">
      <c r="A165" s="104" t="s">
        <v>123</v>
      </c>
      <c r="B165" s="105" t="s">
        <v>78</v>
      </c>
      <c r="C165" s="105" t="s">
        <v>45</v>
      </c>
      <c r="D165" s="159" t="s">
        <v>370</v>
      </c>
      <c r="E165" s="105" t="s">
        <v>98</v>
      </c>
      <c r="F165" s="101">
        <v>16981.7</v>
      </c>
      <c r="G165" s="229">
        <v>12145.43</v>
      </c>
      <c r="H165" s="221">
        <f t="shared" si="40"/>
        <v>71.520695807840198</v>
      </c>
    </row>
    <row r="166" spans="1:8" x14ac:dyDescent="0.2">
      <c r="A166" s="154" t="s">
        <v>249</v>
      </c>
      <c r="B166" s="156" t="s">
        <v>78</v>
      </c>
      <c r="C166" s="156" t="s">
        <v>45</v>
      </c>
      <c r="D166" s="156" t="s">
        <v>371</v>
      </c>
      <c r="E166" s="156" t="s">
        <v>44</v>
      </c>
      <c r="F166" s="157">
        <f t="shared" ref="F166:G168" si="45">F167</f>
        <v>6963.1</v>
      </c>
      <c r="G166" s="230">
        <f t="shared" si="45"/>
        <v>5318.6</v>
      </c>
      <c r="H166" s="230">
        <f t="shared" si="40"/>
        <v>76.382645660697108</v>
      </c>
    </row>
    <row r="167" spans="1:8" ht="33.75" x14ac:dyDescent="0.2">
      <c r="A167" s="104" t="s">
        <v>211</v>
      </c>
      <c r="B167" s="105" t="s">
        <v>78</v>
      </c>
      <c r="C167" s="105" t="s">
        <v>45</v>
      </c>
      <c r="D167" s="159" t="s">
        <v>371</v>
      </c>
      <c r="E167" s="105" t="s">
        <v>130</v>
      </c>
      <c r="F167" s="101">
        <f t="shared" si="45"/>
        <v>6963.1</v>
      </c>
      <c r="G167" s="229">
        <f t="shared" si="45"/>
        <v>5318.6</v>
      </c>
      <c r="H167" s="221">
        <f t="shared" si="40"/>
        <v>76.382645660697108</v>
      </c>
    </row>
    <row r="168" spans="1:8" x14ac:dyDescent="0.2">
      <c r="A168" s="104" t="s">
        <v>131</v>
      </c>
      <c r="B168" s="105" t="s">
        <v>78</v>
      </c>
      <c r="C168" s="105" t="s">
        <v>45</v>
      </c>
      <c r="D168" s="159" t="s">
        <v>371</v>
      </c>
      <c r="E168" s="105" t="s">
        <v>132</v>
      </c>
      <c r="F168" s="101">
        <f t="shared" si="45"/>
        <v>6963.1</v>
      </c>
      <c r="G168" s="229">
        <f t="shared" si="45"/>
        <v>5318.6</v>
      </c>
      <c r="H168" s="221">
        <f t="shared" si="40"/>
        <v>76.382645660697108</v>
      </c>
    </row>
    <row r="169" spans="1:8" ht="45" x14ac:dyDescent="0.2">
      <c r="A169" s="104" t="s">
        <v>123</v>
      </c>
      <c r="B169" s="105" t="s">
        <v>78</v>
      </c>
      <c r="C169" s="105" t="s">
        <v>45</v>
      </c>
      <c r="D169" s="159" t="s">
        <v>371</v>
      </c>
      <c r="E169" s="105" t="s">
        <v>98</v>
      </c>
      <c r="F169" s="101">
        <v>6963.1</v>
      </c>
      <c r="G169" s="229">
        <v>5318.6</v>
      </c>
      <c r="H169" s="221">
        <f t="shared" si="40"/>
        <v>76.382645660697108</v>
      </c>
    </row>
    <row r="170" spans="1:8" x14ac:dyDescent="0.2">
      <c r="A170" s="98" t="s">
        <v>209</v>
      </c>
      <c r="B170" s="156" t="s">
        <v>60</v>
      </c>
      <c r="C170" s="100"/>
      <c r="D170" s="100"/>
      <c r="E170" s="100"/>
      <c r="F170" s="99">
        <f t="shared" ref="F170:G173" si="46">F171</f>
        <v>10026.700000000001</v>
      </c>
      <c r="G170" s="99">
        <f t="shared" si="46"/>
        <v>7021.41</v>
      </c>
      <c r="H170" s="228">
        <f t="shared" si="40"/>
        <v>70.027127569389719</v>
      </c>
    </row>
    <row r="171" spans="1:8" x14ac:dyDescent="0.2">
      <c r="A171" s="154" t="s">
        <v>354</v>
      </c>
      <c r="B171" s="156" t="s">
        <v>60</v>
      </c>
      <c r="C171" s="158" t="s">
        <v>47</v>
      </c>
      <c r="D171" s="156" t="s">
        <v>467</v>
      </c>
      <c r="E171" s="156" t="s">
        <v>44</v>
      </c>
      <c r="F171" s="157">
        <f t="shared" si="46"/>
        <v>10026.700000000001</v>
      </c>
      <c r="G171" s="157">
        <f t="shared" si="46"/>
        <v>7021.41</v>
      </c>
      <c r="H171" s="230">
        <f t="shared" si="40"/>
        <v>70.027127569389719</v>
      </c>
    </row>
    <row r="172" spans="1:8" ht="33.75" x14ac:dyDescent="0.2">
      <c r="A172" s="104" t="s">
        <v>211</v>
      </c>
      <c r="B172" s="105" t="s">
        <v>60</v>
      </c>
      <c r="C172" s="150" t="s">
        <v>47</v>
      </c>
      <c r="D172" s="159" t="s">
        <v>467</v>
      </c>
      <c r="E172" s="105" t="s">
        <v>130</v>
      </c>
      <c r="F172" s="101">
        <f t="shared" si="46"/>
        <v>10026.700000000001</v>
      </c>
      <c r="G172" s="229">
        <f t="shared" si="46"/>
        <v>7021.41</v>
      </c>
      <c r="H172" s="221">
        <f t="shared" si="40"/>
        <v>70.027127569389719</v>
      </c>
    </row>
    <row r="173" spans="1:8" x14ac:dyDescent="0.2">
      <c r="A173" s="104" t="s">
        <v>131</v>
      </c>
      <c r="B173" s="105" t="s">
        <v>60</v>
      </c>
      <c r="C173" s="150" t="s">
        <v>47</v>
      </c>
      <c r="D173" s="159" t="s">
        <v>467</v>
      </c>
      <c r="E173" s="105" t="s">
        <v>132</v>
      </c>
      <c r="F173" s="101">
        <f t="shared" si="46"/>
        <v>10026.700000000001</v>
      </c>
      <c r="G173" s="229">
        <f t="shared" si="46"/>
        <v>7021.41</v>
      </c>
      <c r="H173" s="221">
        <f t="shared" si="40"/>
        <v>70.027127569389719</v>
      </c>
    </row>
    <row r="174" spans="1:8" ht="45" x14ac:dyDescent="0.2">
      <c r="A174" s="104" t="s">
        <v>123</v>
      </c>
      <c r="B174" s="105" t="s">
        <v>60</v>
      </c>
      <c r="C174" s="150" t="s">
        <v>47</v>
      </c>
      <c r="D174" s="159" t="s">
        <v>467</v>
      </c>
      <c r="E174" s="105" t="s">
        <v>98</v>
      </c>
      <c r="F174" s="101">
        <v>10026.700000000001</v>
      </c>
      <c r="G174" s="229">
        <v>7021.41</v>
      </c>
      <c r="H174" s="221">
        <f t="shared" si="40"/>
        <v>70.027127569389719</v>
      </c>
    </row>
    <row r="175" spans="1:8" ht="21" x14ac:dyDescent="0.2">
      <c r="A175" s="160" t="s">
        <v>348</v>
      </c>
      <c r="B175" s="161" t="s">
        <v>86</v>
      </c>
      <c r="C175" s="161" t="s">
        <v>45</v>
      </c>
      <c r="D175" s="161" t="s">
        <v>417</v>
      </c>
      <c r="E175" s="161" t="s">
        <v>44</v>
      </c>
      <c r="F175" s="162">
        <f>F176</f>
        <v>378</v>
      </c>
      <c r="G175" s="162">
        <f t="shared" ref="G175:G176" si="47">G176</f>
        <v>341.01</v>
      </c>
      <c r="H175" s="162">
        <f>G175/F175%</f>
        <v>90.214285714285722</v>
      </c>
    </row>
    <row r="176" spans="1:8" x14ac:dyDescent="0.2">
      <c r="A176" s="104" t="s">
        <v>456</v>
      </c>
      <c r="B176" s="105" t="s">
        <v>86</v>
      </c>
      <c r="C176" s="105" t="s">
        <v>45</v>
      </c>
      <c r="D176" s="105" t="s">
        <v>468</v>
      </c>
      <c r="E176" s="105" t="s">
        <v>134</v>
      </c>
      <c r="F176" s="101">
        <f>F177</f>
        <v>378</v>
      </c>
      <c r="G176" s="229">
        <f t="shared" si="47"/>
        <v>341.01</v>
      </c>
      <c r="H176" s="221">
        <f t="shared" si="40"/>
        <v>90.214285714285722</v>
      </c>
    </row>
    <row r="177" spans="1:8" ht="22.5" x14ac:dyDescent="0.2">
      <c r="A177" s="104" t="s">
        <v>457</v>
      </c>
      <c r="B177" s="105" t="s">
        <v>86</v>
      </c>
      <c r="C177" s="105" t="s">
        <v>45</v>
      </c>
      <c r="D177" s="105" t="s">
        <v>468</v>
      </c>
      <c r="E177" s="105" t="s">
        <v>135</v>
      </c>
      <c r="F177" s="101">
        <f>F178</f>
        <v>378</v>
      </c>
      <c r="G177" s="229">
        <f>G178</f>
        <v>341.01</v>
      </c>
      <c r="H177" s="221">
        <f t="shared" si="40"/>
        <v>90.214285714285722</v>
      </c>
    </row>
    <row r="178" spans="1:8" ht="22.5" x14ac:dyDescent="0.2">
      <c r="A178" s="104" t="s">
        <v>458</v>
      </c>
      <c r="B178" s="105" t="s">
        <v>86</v>
      </c>
      <c r="C178" s="105" t="s">
        <v>45</v>
      </c>
      <c r="D178" s="105" t="s">
        <v>468</v>
      </c>
      <c r="E178" s="105" t="s">
        <v>27</v>
      </c>
      <c r="F178" s="101">
        <v>378</v>
      </c>
      <c r="G178" s="229">
        <v>341.01</v>
      </c>
      <c r="H178" s="221">
        <f t="shared" si="40"/>
        <v>90.214285714285722</v>
      </c>
    </row>
  </sheetData>
  <mergeCells count="16">
    <mergeCell ref="A7:F7"/>
    <mergeCell ref="A8:F8"/>
    <mergeCell ref="B6:H6"/>
    <mergeCell ref="G10:G11"/>
    <mergeCell ref="H10:H11"/>
    <mergeCell ref="A10:A11"/>
    <mergeCell ref="B10:B11"/>
    <mergeCell ref="D10:D11"/>
    <mergeCell ref="E10:E11"/>
    <mergeCell ref="F10:F11"/>
    <mergeCell ref="C10:C11"/>
    <mergeCell ref="E1:H1"/>
    <mergeCell ref="D2:H2"/>
    <mergeCell ref="C3:H3"/>
    <mergeCell ref="B4:H4"/>
    <mergeCell ref="A5:H5"/>
  </mergeCells>
  <pageMargins left="0.17" right="0.17" top="0.18" bottom="0.17" header="0.17" footer="0.1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20" sqref="E20"/>
    </sheetView>
  </sheetViews>
  <sheetFormatPr defaultRowHeight="12.75" x14ac:dyDescent="0.2"/>
  <cols>
    <col min="1" max="1" width="7.7109375" customWidth="1"/>
    <col min="2" max="2" width="37" customWidth="1"/>
    <col min="3" max="3" width="15" customWidth="1"/>
    <col min="4" max="4" width="13" customWidth="1"/>
    <col min="5" max="5" width="8.42578125" customWidth="1"/>
    <col min="257" max="257" width="7.7109375" customWidth="1"/>
    <col min="258" max="258" width="37" customWidth="1"/>
    <col min="259" max="259" width="15" customWidth="1"/>
    <col min="260" max="260" width="13" customWidth="1"/>
    <col min="261" max="261" width="8.42578125" customWidth="1"/>
    <col min="513" max="513" width="7.7109375" customWidth="1"/>
    <col min="514" max="514" width="37" customWidth="1"/>
    <col min="515" max="515" width="15" customWidth="1"/>
    <col min="516" max="516" width="13" customWidth="1"/>
    <col min="517" max="517" width="8.42578125" customWidth="1"/>
    <col min="769" max="769" width="7.7109375" customWidth="1"/>
    <col min="770" max="770" width="37" customWidth="1"/>
    <col min="771" max="771" width="15" customWidth="1"/>
    <col min="772" max="772" width="13" customWidth="1"/>
    <col min="773" max="773" width="8.42578125" customWidth="1"/>
    <col min="1025" max="1025" width="7.7109375" customWidth="1"/>
    <col min="1026" max="1026" width="37" customWidth="1"/>
    <col min="1027" max="1027" width="15" customWidth="1"/>
    <col min="1028" max="1028" width="13" customWidth="1"/>
    <col min="1029" max="1029" width="8.42578125" customWidth="1"/>
    <col min="1281" max="1281" width="7.7109375" customWidth="1"/>
    <col min="1282" max="1282" width="37" customWidth="1"/>
    <col min="1283" max="1283" width="15" customWidth="1"/>
    <col min="1284" max="1284" width="13" customWidth="1"/>
    <col min="1285" max="1285" width="8.42578125" customWidth="1"/>
    <col min="1537" max="1537" width="7.7109375" customWidth="1"/>
    <col min="1538" max="1538" width="37" customWidth="1"/>
    <col min="1539" max="1539" width="15" customWidth="1"/>
    <col min="1540" max="1540" width="13" customWidth="1"/>
    <col min="1541" max="1541" width="8.42578125" customWidth="1"/>
    <col min="1793" max="1793" width="7.7109375" customWidth="1"/>
    <col min="1794" max="1794" width="37" customWidth="1"/>
    <col min="1795" max="1795" width="15" customWidth="1"/>
    <col min="1796" max="1796" width="13" customWidth="1"/>
    <col min="1797" max="1797" width="8.42578125" customWidth="1"/>
    <col min="2049" max="2049" width="7.7109375" customWidth="1"/>
    <col min="2050" max="2050" width="37" customWidth="1"/>
    <col min="2051" max="2051" width="15" customWidth="1"/>
    <col min="2052" max="2052" width="13" customWidth="1"/>
    <col min="2053" max="2053" width="8.42578125" customWidth="1"/>
    <col min="2305" max="2305" width="7.7109375" customWidth="1"/>
    <col min="2306" max="2306" width="37" customWidth="1"/>
    <col min="2307" max="2307" width="15" customWidth="1"/>
    <col min="2308" max="2308" width="13" customWidth="1"/>
    <col min="2309" max="2309" width="8.42578125" customWidth="1"/>
    <col min="2561" max="2561" width="7.7109375" customWidth="1"/>
    <col min="2562" max="2562" width="37" customWidth="1"/>
    <col min="2563" max="2563" width="15" customWidth="1"/>
    <col min="2564" max="2564" width="13" customWidth="1"/>
    <col min="2565" max="2565" width="8.42578125" customWidth="1"/>
    <col min="2817" max="2817" width="7.7109375" customWidth="1"/>
    <col min="2818" max="2818" width="37" customWidth="1"/>
    <col min="2819" max="2819" width="15" customWidth="1"/>
    <col min="2820" max="2820" width="13" customWidth="1"/>
    <col min="2821" max="2821" width="8.42578125" customWidth="1"/>
    <col min="3073" max="3073" width="7.7109375" customWidth="1"/>
    <col min="3074" max="3074" width="37" customWidth="1"/>
    <col min="3075" max="3075" width="15" customWidth="1"/>
    <col min="3076" max="3076" width="13" customWidth="1"/>
    <col min="3077" max="3077" width="8.42578125" customWidth="1"/>
    <col min="3329" max="3329" width="7.7109375" customWidth="1"/>
    <col min="3330" max="3330" width="37" customWidth="1"/>
    <col min="3331" max="3331" width="15" customWidth="1"/>
    <col min="3332" max="3332" width="13" customWidth="1"/>
    <col min="3333" max="3333" width="8.42578125" customWidth="1"/>
    <col min="3585" max="3585" width="7.7109375" customWidth="1"/>
    <col min="3586" max="3586" width="37" customWidth="1"/>
    <col min="3587" max="3587" width="15" customWidth="1"/>
    <col min="3588" max="3588" width="13" customWidth="1"/>
    <col min="3589" max="3589" width="8.42578125" customWidth="1"/>
    <col min="3841" max="3841" width="7.7109375" customWidth="1"/>
    <col min="3842" max="3842" width="37" customWidth="1"/>
    <col min="3843" max="3843" width="15" customWidth="1"/>
    <col min="3844" max="3844" width="13" customWidth="1"/>
    <col min="3845" max="3845" width="8.42578125" customWidth="1"/>
    <col min="4097" max="4097" width="7.7109375" customWidth="1"/>
    <col min="4098" max="4098" width="37" customWidth="1"/>
    <col min="4099" max="4099" width="15" customWidth="1"/>
    <col min="4100" max="4100" width="13" customWidth="1"/>
    <col min="4101" max="4101" width="8.42578125" customWidth="1"/>
    <col min="4353" max="4353" width="7.7109375" customWidth="1"/>
    <col min="4354" max="4354" width="37" customWidth="1"/>
    <col min="4355" max="4355" width="15" customWidth="1"/>
    <col min="4356" max="4356" width="13" customWidth="1"/>
    <col min="4357" max="4357" width="8.42578125" customWidth="1"/>
    <col min="4609" max="4609" width="7.7109375" customWidth="1"/>
    <col min="4610" max="4610" width="37" customWidth="1"/>
    <col min="4611" max="4611" width="15" customWidth="1"/>
    <col min="4612" max="4612" width="13" customWidth="1"/>
    <col min="4613" max="4613" width="8.42578125" customWidth="1"/>
    <col min="4865" max="4865" width="7.7109375" customWidth="1"/>
    <col min="4866" max="4866" width="37" customWidth="1"/>
    <col min="4867" max="4867" width="15" customWidth="1"/>
    <col min="4868" max="4868" width="13" customWidth="1"/>
    <col min="4869" max="4869" width="8.42578125" customWidth="1"/>
    <col min="5121" max="5121" width="7.7109375" customWidth="1"/>
    <col min="5122" max="5122" width="37" customWidth="1"/>
    <col min="5123" max="5123" width="15" customWidth="1"/>
    <col min="5124" max="5124" width="13" customWidth="1"/>
    <col min="5125" max="5125" width="8.42578125" customWidth="1"/>
    <col min="5377" max="5377" width="7.7109375" customWidth="1"/>
    <col min="5378" max="5378" width="37" customWidth="1"/>
    <col min="5379" max="5379" width="15" customWidth="1"/>
    <col min="5380" max="5380" width="13" customWidth="1"/>
    <col min="5381" max="5381" width="8.42578125" customWidth="1"/>
    <col min="5633" max="5633" width="7.7109375" customWidth="1"/>
    <col min="5634" max="5634" width="37" customWidth="1"/>
    <col min="5635" max="5635" width="15" customWidth="1"/>
    <col min="5636" max="5636" width="13" customWidth="1"/>
    <col min="5637" max="5637" width="8.42578125" customWidth="1"/>
    <col min="5889" max="5889" width="7.7109375" customWidth="1"/>
    <col min="5890" max="5890" width="37" customWidth="1"/>
    <col min="5891" max="5891" width="15" customWidth="1"/>
    <col min="5892" max="5892" width="13" customWidth="1"/>
    <col min="5893" max="5893" width="8.42578125" customWidth="1"/>
    <col min="6145" max="6145" width="7.7109375" customWidth="1"/>
    <col min="6146" max="6146" width="37" customWidth="1"/>
    <col min="6147" max="6147" width="15" customWidth="1"/>
    <col min="6148" max="6148" width="13" customWidth="1"/>
    <col min="6149" max="6149" width="8.42578125" customWidth="1"/>
    <col min="6401" max="6401" width="7.7109375" customWidth="1"/>
    <col min="6402" max="6402" width="37" customWidth="1"/>
    <col min="6403" max="6403" width="15" customWidth="1"/>
    <col min="6404" max="6404" width="13" customWidth="1"/>
    <col min="6405" max="6405" width="8.42578125" customWidth="1"/>
    <col min="6657" max="6657" width="7.7109375" customWidth="1"/>
    <col min="6658" max="6658" width="37" customWidth="1"/>
    <col min="6659" max="6659" width="15" customWidth="1"/>
    <col min="6660" max="6660" width="13" customWidth="1"/>
    <col min="6661" max="6661" width="8.42578125" customWidth="1"/>
    <col min="6913" max="6913" width="7.7109375" customWidth="1"/>
    <col min="6914" max="6914" width="37" customWidth="1"/>
    <col min="6915" max="6915" width="15" customWidth="1"/>
    <col min="6916" max="6916" width="13" customWidth="1"/>
    <col min="6917" max="6917" width="8.42578125" customWidth="1"/>
    <col min="7169" max="7169" width="7.7109375" customWidth="1"/>
    <col min="7170" max="7170" width="37" customWidth="1"/>
    <col min="7171" max="7171" width="15" customWidth="1"/>
    <col min="7172" max="7172" width="13" customWidth="1"/>
    <col min="7173" max="7173" width="8.42578125" customWidth="1"/>
    <col min="7425" max="7425" width="7.7109375" customWidth="1"/>
    <col min="7426" max="7426" width="37" customWidth="1"/>
    <col min="7427" max="7427" width="15" customWidth="1"/>
    <col min="7428" max="7428" width="13" customWidth="1"/>
    <col min="7429" max="7429" width="8.42578125" customWidth="1"/>
    <col min="7681" max="7681" width="7.7109375" customWidth="1"/>
    <col min="7682" max="7682" width="37" customWidth="1"/>
    <col min="7683" max="7683" width="15" customWidth="1"/>
    <col min="7684" max="7684" width="13" customWidth="1"/>
    <col min="7685" max="7685" width="8.42578125" customWidth="1"/>
    <col min="7937" max="7937" width="7.7109375" customWidth="1"/>
    <col min="7938" max="7938" width="37" customWidth="1"/>
    <col min="7939" max="7939" width="15" customWidth="1"/>
    <col min="7940" max="7940" width="13" customWidth="1"/>
    <col min="7941" max="7941" width="8.42578125" customWidth="1"/>
    <col min="8193" max="8193" width="7.7109375" customWidth="1"/>
    <col min="8194" max="8194" width="37" customWidth="1"/>
    <col min="8195" max="8195" width="15" customWidth="1"/>
    <col min="8196" max="8196" width="13" customWidth="1"/>
    <col min="8197" max="8197" width="8.42578125" customWidth="1"/>
    <col min="8449" max="8449" width="7.7109375" customWidth="1"/>
    <col min="8450" max="8450" width="37" customWidth="1"/>
    <col min="8451" max="8451" width="15" customWidth="1"/>
    <col min="8452" max="8452" width="13" customWidth="1"/>
    <col min="8453" max="8453" width="8.42578125" customWidth="1"/>
    <col min="8705" max="8705" width="7.7109375" customWidth="1"/>
    <col min="8706" max="8706" width="37" customWidth="1"/>
    <col min="8707" max="8707" width="15" customWidth="1"/>
    <col min="8708" max="8708" width="13" customWidth="1"/>
    <col min="8709" max="8709" width="8.42578125" customWidth="1"/>
    <col min="8961" max="8961" width="7.7109375" customWidth="1"/>
    <col min="8962" max="8962" width="37" customWidth="1"/>
    <col min="8963" max="8963" width="15" customWidth="1"/>
    <col min="8964" max="8964" width="13" customWidth="1"/>
    <col min="8965" max="8965" width="8.42578125" customWidth="1"/>
    <col min="9217" max="9217" width="7.7109375" customWidth="1"/>
    <col min="9218" max="9218" width="37" customWidth="1"/>
    <col min="9219" max="9219" width="15" customWidth="1"/>
    <col min="9220" max="9220" width="13" customWidth="1"/>
    <col min="9221" max="9221" width="8.42578125" customWidth="1"/>
    <col min="9473" max="9473" width="7.7109375" customWidth="1"/>
    <col min="9474" max="9474" width="37" customWidth="1"/>
    <col min="9475" max="9475" width="15" customWidth="1"/>
    <col min="9476" max="9476" width="13" customWidth="1"/>
    <col min="9477" max="9477" width="8.42578125" customWidth="1"/>
    <col min="9729" max="9729" width="7.7109375" customWidth="1"/>
    <col min="9730" max="9730" width="37" customWidth="1"/>
    <col min="9731" max="9731" width="15" customWidth="1"/>
    <col min="9732" max="9732" width="13" customWidth="1"/>
    <col min="9733" max="9733" width="8.42578125" customWidth="1"/>
    <col min="9985" max="9985" width="7.7109375" customWidth="1"/>
    <col min="9986" max="9986" width="37" customWidth="1"/>
    <col min="9987" max="9987" width="15" customWidth="1"/>
    <col min="9988" max="9988" width="13" customWidth="1"/>
    <col min="9989" max="9989" width="8.42578125" customWidth="1"/>
    <col min="10241" max="10241" width="7.7109375" customWidth="1"/>
    <col min="10242" max="10242" width="37" customWidth="1"/>
    <col min="10243" max="10243" width="15" customWidth="1"/>
    <col min="10244" max="10244" width="13" customWidth="1"/>
    <col min="10245" max="10245" width="8.42578125" customWidth="1"/>
    <col min="10497" max="10497" width="7.7109375" customWidth="1"/>
    <col min="10498" max="10498" width="37" customWidth="1"/>
    <col min="10499" max="10499" width="15" customWidth="1"/>
    <col min="10500" max="10500" width="13" customWidth="1"/>
    <col min="10501" max="10501" width="8.42578125" customWidth="1"/>
    <col min="10753" max="10753" width="7.7109375" customWidth="1"/>
    <col min="10754" max="10754" width="37" customWidth="1"/>
    <col min="10755" max="10755" width="15" customWidth="1"/>
    <col min="10756" max="10756" width="13" customWidth="1"/>
    <col min="10757" max="10757" width="8.42578125" customWidth="1"/>
    <col min="11009" max="11009" width="7.7109375" customWidth="1"/>
    <col min="11010" max="11010" width="37" customWidth="1"/>
    <col min="11011" max="11011" width="15" customWidth="1"/>
    <col min="11012" max="11012" width="13" customWidth="1"/>
    <col min="11013" max="11013" width="8.42578125" customWidth="1"/>
    <col min="11265" max="11265" width="7.7109375" customWidth="1"/>
    <col min="11266" max="11266" width="37" customWidth="1"/>
    <col min="11267" max="11267" width="15" customWidth="1"/>
    <col min="11268" max="11268" width="13" customWidth="1"/>
    <col min="11269" max="11269" width="8.42578125" customWidth="1"/>
    <col min="11521" max="11521" width="7.7109375" customWidth="1"/>
    <col min="11522" max="11522" width="37" customWidth="1"/>
    <col min="11523" max="11523" width="15" customWidth="1"/>
    <col min="11524" max="11524" width="13" customWidth="1"/>
    <col min="11525" max="11525" width="8.42578125" customWidth="1"/>
    <col min="11777" max="11777" width="7.7109375" customWidth="1"/>
    <col min="11778" max="11778" width="37" customWidth="1"/>
    <col min="11779" max="11779" width="15" customWidth="1"/>
    <col min="11780" max="11780" width="13" customWidth="1"/>
    <col min="11781" max="11781" width="8.42578125" customWidth="1"/>
    <col min="12033" max="12033" width="7.7109375" customWidth="1"/>
    <col min="12034" max="12034" width="37" customWidth="1"/>
    <col min="12035" max="12035" width="15" customWidth="1"/>
    <col min="12036" max="12036" width="13" customWidth="1"/>
    <col min="12037" max="12037" width="8.42578125" customWidth="1"/>
    <col min="12289" max="12289" width="7.7109375" customWidth="1"/>
    <col min="12290" max="12290" width="37" customWidth="1"/>
    <col min="12291" max="12291" width="15" customWidth="1"/>
    <col min="12292" max="12292" width="13" customWidth="1"/>
    <col min="12293" max="12293" width="8.42578125" customWidth="1"/>
    <col min="12545" max="12545" width="7.7109375" customWidth="1"/>
    <col min="12546" max="12546" width="37" customWidth="1"/>
    <col min="12547" max="12547" width="15" customWidth="1"/>
    <col min="12548" max="12548" width="13" customWidth="1"/>
    <col min="12549" max="12549" width="8.42578125" customWidth="1"/>
    <col min="12801" max="12801" width="7.7109375" customWidth="1"/>
    <col min="12802" max="12802" width="37" customWidth="1"/>
    <col min="12803" max="12803" width="15" customWidth="1"/>
    <col min="12804" max="12804" width="13" customWidth="1"/>
    <col min="12805" max="12805" width="8.42578125" customWidth="1"/>
    <col min="13057" max="13057" width="7.7109375" customWidth="1"/>
    <col min="13058" max="13058" width="37" customWidth="1"/>
    <col min="13059" max="13059" width="15" customWidth="1"/>
    <col min="13060" max="13060" width="13" customWidth="1"/>
    <col min="13061" max="13061" width="8.42578125" customWidth="1"/>
    <col min="13313" max="13313" width="7.7109375" customWidth="1"/>
    <col min="13314" max="13314" width="37" customWidth="1"/>
    <col min="13315" max="13315" width="15" customWidth="1"/>
    <col min="13316" max="13316" width="13" customWidth="1"/>
    <col min="13317" max="13317" width="8.42578125" customWidth="1"/>
    <col min="13569" max="13569" width="7.7109375" customWidth="1"/>
    <col min="13570" max="13570" width="37" customWidth="1"/>
    <col min="13571" max="13571" width="15" customWidth="1"/>
    <col min="13572" max="13572" width="13" customWidth="1"/>
    <col min="13573" max="13573" width="8.42578125" customWidth="1"/>
    <col min="13825" max="13825" width="7.7109375" customWidth="1"/>
    <col min="13826" max="13826" width="37" customWidth="1"/>
    <col min="13827" max="13827" width="15" customWidth="1"/>
    <col min="13828" max="13828" width="13" customWidth="1"/>
    <col min="13829" max="13829" width="8.42578125" customWidth="1"/>
    <col min="14081" max="14081" width="7.7109375" customWidth="1"/>
    <col min="14082" max="14082" width="37" customWidth="1"/>
    <col min="14083" max="14083" width="15" customWidth="1"/>
    <col min="14084" max="14084" width="13" customWidth="1"/>
    <col min="14085" max="14085" width="8.42578125" customWidth="1"/>
    <col min="14337" max="14337" width="7.7109375" customWidth="1"/>
    <col min="14338" max="14338" width="37" customWidth="1"/>
    <col min="14339" max="14339" width="15" customWidth="1"/>
    <col min="14340" max="14340" width="13" customWidth="1"/>
    <col min="14341" max="14341" width="8.42578125" customWidth="1"/>
    <col min="14593" max="14593" width="7.7109375" customWidth="1"/>
    <col min="14594" max="14594" width="37" customWidth="1"/>
    <col min="14595" max="14595" width="15" customWidth="1"/>
    <col min="14596" max="14596" width="13" customWidth="1"/>
    <col min="14597" max="14597" width="8.42578125" customWidth="1"/>
    <col min="14849" max="14849" width="7.7109375" customWidth="1"/>
    <col min="14850" max="14850" width="37" customWidth="1"/>
    <col min="14851" max="14851" width="15" customWidth="1"/>
    <col min="14852" max="14852" width="13" customWidth="1"/>
    <col min="14853" max="14853" width="8.42578125" customWidth="1"/>
    <col min="15105" max="15105" width="7.7109375" customWidth="1"/>
    <col min="15106" max="15106" width="37" customWidth="1"/>
    <col min="15107" max="15107" width="15" customWidth="1"/>
    <col min="15108" max="15108" width="13" customWidth="1"/>
    <col min="15109" max="15109" width="8.42578125" customWidth="1"/>
    <col min="15361" max="15361" width="7.7109375" customWidth="1"/>
    <col min="15362" max="15362" width="37" customWidth="1"/>
    <col min="15363" max="15363" width="15" customWidth="1"/>
    <col min="15364" max="15364" width="13" customWidth="1"/>
    <col min="15365" max="15365" width="8.42578125" customWidth="1"/>
    <col min="15617" max="15617" width="7.7109375" customWidth="1"/>
    <col min="15618" max="15618" width="37" customWidth="1"/>
    <col min="15619" max="15619" width="15" customWidth="1"/>
    <col min="15620" max="15620" width="13" customWidth="1"/>
    <col min="15621" max="15621" width="8.42578125" customWidth="1"/>
    <col min="15873" max="15873" width="7.7109375" customWidth="1"/>
    <col min="15874" max="15874" width="37" customWidth="1"/>
    <col min="15875" max="15875" width="15" customWidth="1"/>
    <col min="15876" max="15876" width="13" customWidth="1"/>
    <col min="15877" max="15877" width="8.42578125" customWidth="1"/>
    <col min="16129" max="16129" width="7.7109375" customWidth="1"/>
    <col min="16130" max="16130" width="37" customWidth="1"/>
    <col min="16131" max="16131" width="15" customWidth="1"/>
    <col min="16132" max="16132" width="13" customWidth="1"/>
    <col min="16133" max="16133" width="8.42578125" customWidth="1"/>
  </cols>
  <sheetData>
    <row r="1" spans="1:5" ht="15.75" x14ac:dyDescent="0.25">
      <c r="A1" s="194"/>
      <c r="B1" s="266" t="s">
        <v>534</v>
      </c>
      <c r="C1" s="266"/>
      <c r="D1" s="266"/>
      <c r="E1" s="266"/>
    </row>
    <row r="2" spans="1:5" ht="15.75" x14ac:dyDescent="0.25">
      <c r="A2" s="195"/>
      <c r="B2" s="246" t="s">
        <v>535</v>
      </c>
      <c r="C2" s="246"/>
      <c r="D2" s="246"/>
      <c r="E2" s="246"/>
    </row>
    <row r="3" spans="1:5" ht="15.75" x14ac:dyDescent="0.25">
      <c r="A3" s="195"/>
      <c r="B3" s="193"/>
      <c r="C3" s="193"/>
      <c r="D3" s="193"/>
      <c r="E3" s="193" t="s">
        <v>473</v>
      </c>
    </row>
    <row r="4" spans="1:5" ht="15.75" x14ac:dyDescent="0.25">
      <c r="A4" s="195"/>
      <c r="B4" s="246" t="s">
        <v>549</v>
      </c>
      <c r="C4" s="246"/>
      <c r="D4" s="246"/>
      <c r="E4" s="246"/>
    </row>
    <row r="5" spans="1:5" ht="15.75" x14ac:dyDescent="0.25">
      <c r="A5" s="195"/>
      <c r="B5" s="246" t="s">
        <v>572</v>
      </c>
      <c r="C5" s="246"/>
      <c r="D5" s="246"/>
      <c r="E5" s="246"/>
    </row>
    <row r="6" spans="1:5" ht="15.75" x14ac:dyDescent="0.25">
      <c r="A6" s="195"/>
      <c r="B6" s="2"/>
      <c r="C6" s="2"/>
      <c r="D6" s="2"/>
      <c r="E6" s="2"/>
    </row>
    <row r="7" spans="1:5" ht="15.75" x14ac:dyDescent="0.25">
      <c r="A7" s="195"/>
      <c r="B7" s="2"/>
      <c r="C7" s="2"/>
      <c r="D7" s="2"/>
      <c r="E7" s="196" t="s">
        <v>536</v>
      </c>
    </row>
    <row r="8" spans="1:5" ht="15.75" x14ac:dyDescent="0.25">
      <c r="A8" s="267" t="s">
        <v>258</v>
      </c>
      <c r="B8" s="267"/>
      <c r="C8" s="267"/>
      <c r="D8" s="267"/>
      <c r="E8" s="267"/>
    </row>
    <row r="9" spans="1:5" ht="36" customHeight="1" x14ac:dyDescent="0.25">
      <c r="A9" s="265" t="s">
        <v>537</v>
      </c>
      <c r="B9" s="265"/>
      <c r="C9" s="265"/>
      <c r="D9" s="265"/>
      <c r="E9" s="265"/>
    </row>
    <row r="10" spans="1:5" ht="15.75" x14ac:dyDescent="0.25">
      <c r="A10" s="197"/>
      <c r="B10" s="197"/>
      <c r="C10" s="197"/>
      <c r="D10" s="197"/>
      <c r="E10" s="197"/>
    </row>
    <row r="11" spans="1:5" ht="15.75" x14ac:dyDescent="0.25">
      <c r="A11" s="197"/>
      <c r="B11" s="197"/>
      <c r="C11" s="197"/>
      <c r="D11" s="197"/>
      <c r="E11" s="193" t="s">
        <v>4</v>
      </c>
    </row>
    <row r="12" spans="1:5" ht="14.25" x14ac:dyDescent="0.2">
      <c r="A12" s="198" t="s">
        <v>67</v>
      </c>
      <c r="B12" s="199" t="s">
        <v>538</v>
      </c>
      <c r="C12" s="198" t="s">
        <v>499</v>
      </c>
      <c r="D12" s="198" t="s">
        <v>539</v>
      </c>
      <c r="E12" s="200" t="s">
        <v>531</v>
      </c>
    </row>
    <row r="13" spans="1:5" ht="15.75" x14ac:dyDescent="0.25">
      <c r="A13" s="201">
        <v>1</v>
      </c>
      <c r="B13" s="202" t="s">
        <v>540</v>
      </c>
      <c r="C13" s="203">
        <v>2567.4</v>
      </c>
      <c r="D13" s="204">
        <v>1619.6</v>
      </c>
      <c r="E13" s="205">
        <f t="shared" ref="E13:E18" si="0">D13/C13%</f>
        <v>63.083274908467708</v>
      </c>
    </row>
    <row r="14" spans="1:5" ht="15.75" x14ac:dyDescent="0.25">
      <c r="A14" s="206">
        <v>2</v>
      </c>
      <c r="B14" s="207" t="s">
        <v>541</v>
      </c>
      <c r="C14" s="205">
        <v>2431.8000000000002</v>
      </c>
      <c r="D14" s="208">
        <v>1441.6</v>
      </c>
      <c r="E14" s="205">
        <f t="shared" si="0"/>
        <v>59.281190887408499</v>
      </c>
    </row>
    <row r="15" spans="1:5" ht="15.75" x14ac:dyDescent="0.25">
      <c r="A15" s="206">
        <v>3</v>
      </c>
      <c r="B15" s="207" t="s">
        <v>542</v>
      </c>
      <c r="C15" s="205">
        <v>2351.9</v>
      </c>
      <c r="D15" s="208">
        <v>1579.2</v>
      </c>
      <c r="E15" s="205">
        <f t="shared" si="0"/>
        <v>67.145711977550064</v>
      </c>
    </row>
    <row r="16" spans="1:5" ht="15.75" x14ac:dyDescent="0.25">
      <c r="A16" s="206">
        <v>4</v>
      </c>
      <c r="B16" s="207" t="s">
        <v>543</v>
      </c>
      <c r="C16" s="205">
        <v>2502.1999999999998</v>
      </c>
      <c r="D16" s="208">
        <v>1663.7</v>
      </c>
      <c r="E16" s="205">
        <f t="shared" si="0"/>
        <v>66.489489249460476</v>
      </c>
    </row>
    <row r="17" spans="1:5" ht="15.75" x14ac:dyDescent="0.25">
      <c r="A17" s="206">
        <v>5</v>
      </c>
      <c r="B17" s="207" t="s">
        <v>544</v>
      </c>
      <c r="C17" s="205">
        <v>2473.5</v>
      </c>
      <c r="D17" s="208">
        <v>1623.6</v>
      </c>
      <c r="E17" s="205">
        <f t="shared" si="0"/>
        <v>65.639781685870219</v>
      </c>
    </row>
    <row r="18" spans="1:5" ht="15.75" x14ac:dyDescent="0.25">
      <c r="A18" s="206">
        <v>6</v>
      </c>
      <c r="B18" s="207" t="s">
        <v>545</v>
      </c>
      <c r="C18" s="205">
        <v>2127.5</v>
      </c>
      <c r="D18" s="209">
        <v>1430.9</v>
      </c>
      <c r="E18" s="205">
        <f t="shared" si="0"/>
        <v>67.257344300822567</v>
      </c>
    </row>
    <row r="19" spans="1:5" ht="15.75" x14ac:dyDescent="0.25">
      <c r="A19" s="206"/>
      <c r="B19" s="207"/>
      <c r="C19" s="205"/>
      <c r="D19" s="209"/>
      <c r="E19" s="205"/>
    </row>
    <row r="20" spans="1:5" ht="15.75" x14ac:dyDescent="0.25">
      <c r="A20" s="210"/>
      <c r="B20" s="211" t="s">
        <v>546</v>
      </c>
      <c r="C20" s="212">
        <f>SUM(C13:C19)</f>
        <v>14454.3</v>
      </c>
      <c r="D20" s="213">
        <f>SUM(D13:D19)</f>
        <v>9358.5999999999985</v>
      </c>
      <c r="E20" s="212">
        <f>D20/C20%</f>
        <v>64.746130909141215</v>
      </c>
    </row>
    <row r="21" spans="1:5" ht="15.75" x14ac:dyDescent="0.25">
      <c r="A21" s="195"/>
      <c r="B21" s="195"/>
      <c r="C21" s="195"/>
      <c r="D21" s="195"/>
      <c r="E21" s="195"/>
    </row>
    <row r="22" spans="1:5" ht="15.75" x14ac:dyDescent="0.25">
      <c r="E22" s="214"/>
    </row>
  </sheetData>
  <mergeCells count="6">
    <mergeCell ref="A9:E9"/>
    <mergeCell ref="B1:E1"/>
    <mergeCell ref="B2:E2"/>
    <mergeCell ref="B4:E4"/>
    <mergeCell ref="B5:E5"/>
    <mergeCell ref="A8:E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12" sqref="C12"/>
    </sheetView>
  </sheetViews>
  <sheetFormatPr defaultRowHeight="12.75" x14ac:dyDescent="0.2"/>
  <cols>
    <col min="1" max="1" width="7.7109375" customWidth="1"/>
    <col min="2" max="2" width="37" customWidth="1"/>
    <col min="3" max="3" width="15" customWidth="1"/>
    <col min="4" max="4" width="13" customWidth="1"/>
    <col min="5" max="5" width="8.42578125" customWidth="1"/>
    <col min="257" max="257" width="7.7109375" customWidth="1"/>
    <col min="258" max="258" width="37" customWidth="1"/>
    <col min="259" max="259" width="15" customWidth="1"/>
    <col min="260" max="260" width="13" customWidth="1"/>
    <col min="261" max="261" width="8.42578125" customWidth="1"/>
    <col min="513" max="513" width="7.7109375" customWidth="1"/>
    <col min="514" max="514" width="37" customWidth="1"/>
    <col min="515" max="515" width="15" customWidth="1"/>
    <col min="516" max="516" width="13" customWidth="1"/>
    <col min="517" max="517" width="8.42578125" customWidth="1"/>
    <col min="769" max="769" width="7.7109375" customWidth="1"/>
    <col min="770" max="770" width="37" customWidth="1"/>
    <col min="771" max="771" width="15" customWidth="1"/>
    <col min="772" max="772" width="13" customWidth="1"/>
    <col min="773" max="773" width="8.42578125" customWidth="1"/>
    <col min="1025" max="1025" width="7.7109375" customWidth="1"/>
    <col min="1026" max="1026" width="37" customWidth="1"/>
    <col min="1027" max="1027" width="15" customWidth="1"/>
    <col min="1028" max="1028" width="13" customWidth="1"/>
    <col min="1029" max="1029" width="8.42578125" customWidth="1"/>
    <col min="1281" max="1281" width="7.7109375" customWidth="1"/>
    <col min="1282" max="1282" width="37" customWidth="1"/>
    <col min="1283" max="1283" width="15" customWidth="1"/>
    <col min="1284" max="1284" width="13" customWidth="1"/>
    <col min="1285" max="1285" width="8.42578125" customWidth="1"/>
    <col min="1537" max="1537" width="7.7109375" customWidth="1"/>
    <col min="1538" max="1538" width="37" customWidth="1"/>
    <col min="1539" max="1539" width="15" customWidth="1"/>
    <col min="1540" max="1540" width="13" customWidth="1"/>
    <col min="1541" max="1541" width="8.42578125" customWidth="1"/>
    <col min="1793" max="1793" width="7.7109375" customWidth="1"/>
    <col min="1794" max="1794" width="37" customWidth="1"/>
    <col min="1795" max="1795" width="15" customWidth="1"/>
    <col min="1796" max="1796" width="13" customWidth="1"/>
    <col min="1797" max="1797" width="8.42578125" customWidth="1"/>
    <col min="2049" max="2049" width="7.7109375" customWidth="1"/>
    <col min="2050" max="2050" width="37" customWidth="1"/>
    <col min="2051" max="2051" width="15" customWidth="1"/>
    <col min="2052" max="2052" width="13" customWidth="1"/>
    <col min="2053" max="2053" width="8.42578125" customWidth="1"/>
    <col min="2305" max="2305" width="7.7109375" customWidth="1"/>
    <col min="2306" max="2306" width="37" customWidth="1"/>
    <col min="2307" max="2307" width="15" customWidth="1"/>
    <col min="2308" max="2308" width="13" customWidth="1"/>
    <col min="2309" max="2309" width="8.42578125" customWidth="1"/>
    <col min="2561" max="2561" width="7.7109375" customWidth="1"/>
    <col min="2562" max="2562" width="37" customWidth="1"/>
    <col min="2563" max="2563" width="15" customWidth="1"/>
    <col min="2564" max="2564" width="13" customWidth="1"/>
    <col min="2565" max="2565" width="8.42578125" customWidth="1"/>
    <col min="2817" max="2817" width="7.7109375" customWidth="1"/>
    <col min="2818" max="2818" width="37" customWidth="1"/>
    <col min="2819" max="2819" width="15" customWidth="1"/>
    <col min="2820" max="2820" width="13" customWidth="1"/>
    <col min="2821" max="2821" width="8.42578125" customWidth="1"/>
    <col min="3073" max="3073" width="7.7109375" customWidth="1"/>
    <col min="3074" max="3074" width="37" customWidth="1"/>
    <col min="3075" max="3075" width="15" customWidth="1"/>
    <col min="3076" max="3076" width="13" customWidth="1"/>
    <col min="3077" max="3077" width="8.42578125" customWidth="1"/>
    <col min="3329" max="3329" width="7.7109375" customWidth="1"/>
    <col min="3330" max="3330" width="37" customWidth="1"/>
    <col min="3331" max="3331" width="15" customWidth="1"/>
    <col min="3332" max="3332" width="13" customWidth="1"/>
    <col min="3333" max="3333" width="8.42578125" customWidth="1"/>
    <col min="3585" max="3585" width="7.7109375" customWidth="1"/>
    <col min="3586" max="3586" width="37" customWidth="1"/>
    <col min="3587" max="3587" width="15" customWidth="1"/>
    <col min="3588" max="3588" width="13" customWidth="1"/>
    <col min="3589" max="3589" width="8.42578125" customWidth="1"/>
    <col min="3841" max="3841" width="7.7109375" customWidth="1"/>
    <col min="3842" max="3842" width="37" customWidth="1"/>
    <col min="3843" max="3843" width="15" customWidth="1"/>
    <col min="3844" max="3844" width="13" customWidth="1"/>
    <col min="3845" max="3845" width="8.42578125" customWidth="1"/>
    <col min="4097" max="4097" width="7.7109375" customWidth="1"/>
    <col min="4098" max="4098" width="37" customWidth="1"/>
    <col min="4099" max="4099" width="15" customWidth="1"/>
    <col min="4100" max="4100" width="13" customWidth="1"/>
    <col min="4101" max="4101" width="8.42578125" customWidth="1"/>
    <col min="4353" max="4353" width="7.7109375" customWidth="1"/>
    <col min="4354" max="4354" width="37" customWidth="1"/>
    <col min="4355" max="4355" width="15" customWidth="1"/>
    <col min="4356" max="4356" width="13" customWidth="1"/>
    <col min="4357" max="4357" width="8.42578125" customWidth="1"/>
    <col min="4609" max="4609" width="7.7109375" customWidth="1"/>
    <col min="4610" max="4610" width="37" customWidth="1"/>
    <col min="4611" max="4611" width="15" customWidth="1"/>
    <col min="4612" max="4612" width="13" customWidth="1"/>
    <col min="4613" max="4613" width="8.42578125" customWidth="1"/>
    <col min="4865" max="4865" width="7.7109375" customWidth="1"/>
    <col min="4866" max="4866" width="37" customWidth="1"/>
    <col min="4867" max="4867" width="15" customWidth="1"/>
    <col min="4868" max="4868" width="13" customWidth="1"/>
    <col min="4869" max="4869" width="8.42578125" customWidth="1"/>
    <col min="5121" max="5121" width="7.7109375" customWidth="1"/>
    <col min="5122" max="5122" width="37" customWidth="1"/>
    <col min="5123" max="5123" width="15" customWidth="1"/>
    <col min="5124" max="5124" width="13" customWidth="1"/>
    <col min="5125" max="5125" width="8.42578125" customWidth="1"/>
    <col min="5377" max="5377" width="7.7109375" customWidth="1"/>
    <col min="5378" max="5378" width="37" customWidth="1"/>
    <col min="5379" max="5379" width="15" customWidth="1"/>
    <col min="5380" max="5380" width="13" customWidth="1"/>
    <col min="5381" max="5381" width="8.42578125" customWidth="1"/>
    <col min="5633" max="5633" width="7.7109375" customWidth="1"/>
    <col min="5634" max="5634" width="37" customWidth="1"/>
    <col min="5635" max="5635" width="15" customWidth="1"/>
    <col min="5636" max="5636" width="13" customWidth="1"/>
    <col min="5637" max="5637" width="8.42578125" customWidth="1"/>
    <col min="5889" max="5889" width="7.7109375" customWidth="1"/>
    <col min="5890" max="5890" width="37" customWidth="1"/>
    <col min="5891" max="5891" width="15" customWidth="1"/>
    <col min="5892" max="5892" width="13" customWidth="1"/>
    <col min="5893" max="5893" width="8.42578125" customWidth="1"/>
    <col min="6145" max="6145" width="7.7109375" customWidth="1"/>
    <col min="6146" max="6146" width="37" customWidth="1"/>
    <col min="6147" max="6147" width="15" customWidth="1"/>
    <col min="6148" max="6148" width="13" customWidth="1"/>
    <col min="6149" max="6149" width="8.42578125" customWidth="1"/>
    <col min="6401" max="6401" width="7.7109375" customWidth="1"/>
    <col min="6402" max="6402" width="37" customWidth="1"/>
    <col min="6403" max="6403" width="15" customWidth="1"/>
    <col min="6404" max="6404" width="13" customWidth="1"/>
    <col min="6405" max="6405" width="8.42578125" customWidth="1"/>
    <col min="6657" max="6657" width="7.7109375" customWidth="1"/>
    <col min="6658" max="6658" width="37" customWidth="1"/>
    <col min="6659" max="6659" width="15" customWidth="1"/>
    <col min="6660" max="6660" width="13" customWidth="1"/>
    <col min="6661" max="6661" width="8.42578125" customWidth="1"/>
    <col min="6913" max="6913" width="7.7109375" customWidth="1"/>
    <col min="6914" max="6914" width="37" customWidth="1"/>
    <col min="6915" max="6915" width="15" customWidth="1"/>
    <col min="6916" max="6916" width="13" customWidth="1"/>
    <col min="6917" max="6917" width="8.42578125" customWidth="1"/>
    <col min="7169" max="7169" width="7.7109375" customWidth="1"/>
    <col min="7170" max="7170" width="37" customWidth="1"/>
    <col min="7171" max="7171" width="15" customWidth="1"/>
    <col min="7172" max="7172" width="13" customWidth="1"/>
    <col min="7173" max="7173" width="8.42578125" customWidth="1"/>
    <col min="7425" max="7425" width="7.7109375" customWidth="1"/>
    <col min="7426" max="7426" width="37" customWidth="1"/>
    <col min="7427" max="7427" width="15" customWidth="1"/>
    <col min="7428" max="7428" width="13" customWidth="1"/>
    <col min="7429" max="7429" width="8.42578125" customWidth="1"/>
    <col min="7681" max="7681" width="7.7109375" customWidth="1"/>
    <col min="7682" max="7682" width="37" customWidth="1"/>
    <col min="7683" max="7683" width="15" customWidth="1"/>
    <col min="7684" max="7684" width="13" customWidth="1"/>
    <col min="7685" max="7685" width="8.42578125" customWidth="1"/>
    <col min="7937" max="7937" width="7.7109375" customWidth="1"/>
    <col min="7938" max="7938" width="37" customWidth="1"/>
    <col min="7939" max="7939" width="15" customWidth="1"/>
    <col min="7940" max="7940" width="13" customWidth="1"/>
    <col min="7941" max="7941" width="8.42578125" customWidth="1"/>
    <col min="8193" max="8193" width="7.7109375" customWidth="1"/>
    <col min="8194" max="8194" width="37" customWidth="1"/>
    <col min="8195" max="8195" width="15" customWidth="1"/>
    <col min="8196" max="8196" width="13" customWidth="1"/>
    <col min="8197" max="8197" width="8.42578125" customWidth="1"/>
    <col min="8449" max="8449" width="7.7109375" customWidth="1"/>
    <col min="8450" max="8450" width="37" customWidth="1"/>
    <col min="8451" max="8451" width="15" customWidth="1"/>
    <col min="8452" max="8452" width="13" customWidth="1"/>
    <col min="8453" max="8453" width="8.42578125" customWidth="1"/>
    <col min="8705" max="8705" width="7.7109375" customWidth="1"/>
    <col min="8706" max="8706" width="37" customWidth="1"/>
    <col min="8707" max="8707" width="15" customWidth="1"/>
    <col min="8708" max="8708" width="13" customWidth="1"/>
    <col min="8709" max="8709" width="8.42578125" customWidth="1"/>
    <col min="8961" max="8961" width="7.7109375" customWidth="1"/>
    <col min="8962" max="8962" width="37" customWidth="1"/>
    <col min="8963" max="8963" width="15" customWidth="1"/>
    <col min="8964" max="8964" width="13" customWidth="1"/>
    <col min="8965" max="8965" width="8.42578125" customWidth="1"/>
    <col min="9217" max="9217" width="7.7109375" customWidth="1"/>
    <col min="9218" max="9218" width="37" customWidth="1"/>
    <col min="9219" max="9219" width="15" customWidth="1"/>
    <col min="9220" max="9220" width="13" customWidth="1"/>
    <col min="9221" max="9221" width="8.42578125" customWidth="1"/>
    <col min="9473" max="9473" width="7.7109375" customWidth="1"/>
    <col min="9474" max="9474" width="37" customWidth="1"/>
    <col min="9475" max="9475" width="15" customWidth="1"/>
    <col min="9476" max="9476" width="13" customWidth="1"/>
    <col min="9477" max="9477" width="8.42578125" customWidth="1"/>
    <col min="9729" max="9729" width="7.7109375" customWidth="1"/>
    <col min="9730" max="9730" width="37" customWidth="1"/>
    <col min="9731" max="9731" width="15" customWidth="1"/>
    <col min="9732" max="9732" width="13" customWidth="1"/>
    <col min="9733" max="9733" width="8.42578125" customWidth="1"/>
    <col min="9985" max="9985" width="7.7109375" customWidth="1"/>
    <col min="9986" max="9986" width="37" customWidth="1"/>
    <col min="9987" max="9987" width="15" customWidth="1"/>
    <col min="9988" max="9988" width="13" customWidth="1"/>
    <col min="9989" max="9989" width="8.42578125" customWidth="1"/>
    <col min="10241" max="10241" width="7.7109375" customWidth="1"/>
    <col min="10242" max="10242" width="37" customWidth="1"/>
    <col min="10243" max="10243" width="15" customWidth="1"/>
    <col min="10244" max="10244" width="13" customWidth="1"/>
    <col min="10245" max="10245" width="8.42578125" customWidth="1"/>
    <col min="10497" max="10497" width="7.7109375" customWidth="1"/>
    <col min="10498" max="10498" width="37" customWidth="1"/>
    <col min="10499" max="10499" width="15" customWidth="1"/>
    <col min="10500" max="10500" width="13" customWidth="1"/>
    <col min="10501" max="10501" width="8.42578125" customWidth="1"/>
    <col min="10753" max="10753" width="7.7109375" customWidth="1"/>
    <col min="10754" max="10754" width="37" customWidth="1"/>
    <col min="10755" max="10755" width="15" customWidth="1"/>
    <col min="10756" max="10756" width="13" customWidth="1"/>
    <col min="10757" max="10757" width="8.42578125" customWidth="1"/>
    <col min="11009" max="11009" width="7.7109375" customWidth="1"/>
    <col min="11010" max="11010" width="37" customWidth="1"/>
    <col min="11011" max="11011" width="15" customWidth="1"/>
    <col min="11012" max="11012" width="13" customWidth="1"/>
    <col min="11013" max="11013" width="8.42578125" customWidth="1"/>
    <col min="11265" max="11265" width="7.7109375" customWidth="1"/>
    <col min="11266" max="11266" width="37" customWidth="1"/>
    <col min="11267" max="11267" width="15" customWidth="1"/>
    <col min="11268" max="11268" width="13" customWidth="1"/>
    <col min="11269" max="11269" width="8.42578125" customWidth="1"/>
    <col min="11521" max="11521" width="7.7109375" customWidth="1"/>
    <col min="11522" max="11522" width="37" customWidth="1"/>
    <col min="11523" max="11523" width="15" customWidth="1"/>
    <col min="11524" max="11524" width="13" customWidth="1"/>
    <col min="11525" max="11525" width="8.42578125" customWidth="1"/>
    <col min="11777" max="11777" width="7.7109375" customWidth="1"/>
    <col min="11778" max="11778" width="37" customWidth="1"/>
    <col min="11779" max="11779" width="15" customWidth="1"/>
    <col min="11780" max="11780" width="13" customWidth="1"/>
    <col min="11781" max="11781" width="8.42578125" customWidth="1"/>
    <col min="12033" max="12033" width="7.7109375" customWidth="1"/>
    <col min="12034" max="12034" width="37" customWidth="1"/>
    <col min="12035" max="12035" width="15" customWidth="1"/>
    <col min="12036" max="12036" width="13" customWidth="1"/>
    <col min="12037" max="12037" width="8.42578125" customWidth="1"/>
    <col min="12289" max="12289" width="7.7109375" customWidth="1"/>
    <col min="12290" max="12290" width="37" customWidth="1"/>
    <col min="12291" max="12291" width="15" customWidth="1"/>
    <col min="12292" max="12292" width="13" customWidth="1"/>
    <col min="12293" max="12293" width="8.42578125" customWidth="1"/>
    <col min="12545" max="12545" width="7.7109375" customWidth="1"/>
    <col min="12546" max="12546" width="37" customWidth="1"/>
    <col min="12547" max="12547" width="15" customWidth="1"/>
    <col min="12548" max="12548" width="13" customWidth="1"/>
    <col min="12549" max="12549" width="8.42578125" customWidth="1"/>
    <col min="12801" max="12801" width="7.7109375" customWidth="1"/>
    <col min="12802" max="12802" width="37" customWidth="1"/>
    <col min="12803" max="12803" width="15" customWidth="1"/>
    <col min="12804" max="12804" width="13" customWidth="1"/>
    <col min="12805" max="12805" width="8.42578125" customWidth="1"/>
    <col min="13057" max="13057" width="7.7109375" customWidth="1"/>
    <col min="13058" max="13058" width="37" customWidth="1"/>
    <col min="13059" max="13059" width="15" customWidth="1"/>
    <col min="13060" max="13060" width="13" customWidth="1"/>
    <col min="13061" max="13061" width="8.42578125" customWidth="1"/>
    <col min="13313" max="13313" width="7.7109375" customWidth="1"/>
    <col min="13314" max="13314" width="37" customWidth="1"/>
    <col min="13315" max="13315" width="15" customWidth="1"/>
    <col min="13316" max="13316" width="13" customWidth="1"/>
    <col min="13317" max="13317" width="8.42578125" customWidth="1"/>
    <col min="13569" max="13569" width="7.7109375" customWidth="1"/>
    <col min="13570" max="13570" width="37" customWidth="1"/>
    <col min="13571" max="13571" width="15" customWidth="1"/>
    <col min="13572" max="13572" width="13" customWidth="1"/>
    <col min="13573" max="13573" width="8.42578125" customWidth="1"/>
    <col min="13825" max="13825" width="7.7109375" customWidth="1"/>
    <col min="13826" max="13826" width="37" customWidth="1"/>
    <col min="13827" max="13827" width="15" customWidth="1"/>
    <col min="13828" max="13828" width="13" customWidth="1"/>
    <col min="13829" max="13829" width="8.42578125" customWidth="1"/>
    <col min="14081" max="14081" width="7.7109375" customWidth="1"/>
    <col min="14082" max="14082" width="37" customWidth="1"/>
    <col min="14083" max="14083" width="15" customWidth="1"/>
    <col min="14084" max="14084" width="13" customWidth="1"/>
    <col min="14085" max="14085" width="8.42578125" customWidth="1"/>
    <col min="14337" max="14337" width="7.7109375" customWidth="1"/>
    <col min="14338" max="14338" width="37" customWidth="1"/>
    <col min="14339" max="14339" width="15" customWidth="1"/>
    <col min="14340" max="14340" width="13" customWidth="1"/>
    <col min="14341" max="14341" width="8.42578125" customWidth="1"/>
    <col min="14593" max="14593" width="7.7109375" customWidth="1"/>
    <col min="14594" max="14594" width="37" customWidth="1"/>
    <col min="14595" max="14595" width="15" customWidth="1"/>
    <col min="14596" max="14596" width="13" customWidth="1"/>
    <col min="14597" max="14597" width="8.42578125" customWidth="1"/>
    <col min="14849" max="14849" width="7.7109375" customWidth="1"/>
    <col min="14850" max="14850" width="37" customWidth="1"/>
    <col min="14851" max="14851" width="15" customWidth="1"/>
    <col min="14852" max="14852" width="13" customWidth="1"/>
    <col min="14853" max="14853" width="8.42578125" customWidth="1"/>
    <col min="15105" max="15105" width="7.7109375" customWidth="1"/>
    <col min="15106" max="15106" width="37" customWidth="1"/>
    <col min="15107" max="15107" width="15" customWidth="1"/>
    <col min="15108" max="15108" width="13" customWidth="1"/>
    <col min="15109" max="15109" width="8.42578125" customWidth="1"/>
    <col min="15361" max="15361" width="7.7109375" customWidth="1"/>
    <col min="15362" max="15362" width="37" customWidth="1"/>
    <col min="15363" max="15363" width="15" customWidth="1"/>
    <col min="15364" max="15364" width="13" customWidth="1"/>
    <col min="15365" max="15365" width="8.42578125" customWidth="1"/>
    <col min="15617" max="15617" width="7.7109375" customWidth="1"/>
    <col min="15618" max="15618" width="37" customWidth="1"/>
    <col min="15619" max="15619" width="15" customWidth="1"/>
    <col min="15620" max="15620" width="13" customWidth="1"/>
    <col min="15621" max="15621" width="8.42578125" customWidth="1"/>
    <col min="15873" max="15873" width="7.7109375" customWidth="1"/>
    <col min="15874" max="15874" width="37" customWidth="1"/>
    <col min="15875" max="15875" width="15" customWidth="1"/>
    <col min="15876" max="15876" width="13" customWidth="1"/>
    <col min="15877" max="15877" width="8.42578125" customWidth="1"/>
    <col min="16129" max="16129" width="7.7109375" customWidth="1"/>
    <col min="16130" max="16130" width="37" customWidth="1"/>
    <col min="16131" max="16131" width="15" customWidth="1"/>
    <col min="16132" max="16132" width="13" customWidth="1"/>
    <col min="16133" max="16133" width="8.42578125" customWidth="1"/>
  </cols>
  <sheetData>
    <row r="1" spans="1:5" ht="15.75" x14ac:dyDescent="0.25">
      <c r="A1" s="194"/>
      <c r="B1" s="266" t="s">
        <v>534</v>
      </c>
      <c r="C1" s="266"/>
      <c r="D1" s="266"/>
      <c r="E1" s="266"/>
    </row>
    <row r="2" spans="1:5" ht="15.75" x14ac:dyDescent="0.25">
      <c r="A2" s="195"/>
      <c r="B2" s="246" t="s">
        <v>535</v>
      </c>
      <c r="C2" s="246"/>
      <c r="D2" s="246"/>
      <c r="E2" s="246"/>
    </row>
    <row r="3" spans="1:5" ht="15.75" x14ac:dyDescent="0.25">
      <c r="A3" s="195"/>
      <c r="B3" s="193"/>
      <c r="C3" s="193"/>
      <c r="D3" s="193"/>
      <c r="E3" s="193" t="s">
        <v>473</v>
      </c>
    </row>
    <row r="4" spans="1:5" ht="15.75" x14ac:dyDescent="0.25">
      <c r="A4" s="195"/>
      <c r="B4" s="246" t="s">
        <v>571</v>
      </c>
      <c r="C4" s="246"/>
      <c r="D4" s="246"/>
      <c r="E4" s="246"/>
    </row>
    <row r="5" spans="1:5" ht="15.75" x14ac:dyDescent="0.25">
      <c r="A5" s="195"/>
      <c r="B5" s="246" t="s">
        <v>573</v>
      </c>
      <c r="C5" s="246"/>
      <c r="D5" s="246"/>
      <c r="E5" s="246"/>
    </row>
    <row r="6" spans="1:5" ht="15.75" x14ac:dyDescent="0.25">
      <c r="A6" s="195"/>
      <c r="B6" s="2"/>
      <c r="C6" s="2"/>
      <c r="D6" s="2"/>
      <c r="E6" s="2"/>
    </row>
    <row r="7" spans="1:5" ht="15.75" x14ac:dyDescent="0.25">
      <c r="A7" s="195"/>
      <c r="B7" s="2"/>
      <c r="C7" s="2"/>
      <c r="D7" s="2"/>
      <c r="E7" s="196" t="s">
        <v>547</v>
      </c>
    </row>
    <row r="8" spans="1:5" ht="15.75" x14ac:dyDescent="0.25">
      <c r="A8" s="267" t="s">
        <v>258</v>
      </c>
      <c r="B8" s="267"/>
      <c r="C8" s="267"/>
      <c r="D8" s="267"/>
      <c r="E8" s="267"/>
    </row>
    <row r="9" spans="1:5" ht="37.5" customHeight="1" x14ac:dyDescent="0.25">
      <c r="A9" s="265" t="s">
        <v>548</v>
      </c>
      <c r="B9" s="265"/>
      <c r="C9" s="265"/>
      <c r="D9" s="265"/>
      <c r="E9" s="265"/>
    </row>
    <row r="10" spans="1:5" ht="15.75" x14ac:dyDescent="0.25">
      <c r="A10" s="197"/>
      <c r="B10" s="197"/>
      <c r="C10" s="197"/>
      <c r="D10" s="197"/>
      <c r="E10" s="197"/>
    </row>
    <row r="11" spans="1:5" ht="15.75" x14ac:dyDescent="0.25">
      <c r="A11" s="197"/>
      <c r="B11" s="197"/>
      <c r="C11" s="197"/>
      <c r="D11" s="197"/>
      <c r="E11" s="193" t="s">
        <v>4</v>
      </c>
    </row>
    <row r="12" spans="1:5" ht="14.25" x14ac:dyDescent="0.2">
      <c r="A12" s="198" t="s">
        <v>67</v>
      </c>
      <c r="B12" s="199" t="s">
        <v>538</v>
      </c>
      <c r="C12" s="198" t="s">
        <v>499</v>
      </c>
      <c r="D12" s="198" t="s">
        <v>539</v>
      </c>
      <c r="E12" s="200" t="s">
        <v>531</v>
      </c>
    </row>
    <row r="13" spans="1:5" ht="15.75" x14ac:dyDescent="0.25">
      <c r="A13" s="201">
        <v>1</v>
      </c>
      <c r="B13" s="202" t="s">
        <v>540</v>
      </c>
      <c r="C13" s="203">
        <v>81.400000000000006</v>
      </c>
      <c r="D13" s="204">
        <v>60.7</v>
      </c>
      <c r="E13" s="205">
        <f t="shared" ref="E13:E18" si="0">D13/C13%</f>
        <v>74.570024570024572</v>
      </c>
    </row>
    <row r="14" spans="1:5" ht="15.75" x14ac:dyDescent="0.25">
      <c r="A14" s="206">
        <v>2</v>
      </c>
      <c r="B14" s="207" t="s">
        <v>541</v>
      </c>
      <c r="C14" s="205">
        <v>100.1</v>
      </c>
      <c r="D14" s="208">
        <v>75.3</v>
      </c>
      <c r="E14" s="205">
        <f t="shared" si="0"/>
        <v>75.224775224775229</v>
      </c>
    </row>
    <row r="15" spans="1:5" ht="15.75" x14ac:dyDescent="0.25">
      <c r="A15" s="206">
        <v>3</v>
      </c>
      <c r="B15" s="207" t="s">
        <v>542</v>
      </c>
      <c r="C15" s="205">
        <v>81.400000000000006</v>
      </c>
      <c r="D15" s="208">
        <v>60.7</v>
      </c>
      <c r="E15" s="205">
        <f t="shared" si="0"/>
        <v>74.570024570024572</v>
      </c>
    </row>
    <row r="16" spans="1:5" ht="15.75" x14ac:dyDescent="0.25">
      <c r="A16" s="206">
        <v>4</v>
      </c>
      <c r="B16" s="207" t="s">
        <v>543</v>
      </c>
      <c r="C16" s="205">
        <v>81.400000000000006</v>
      </c>
      <c r="D16" s="208">
        <v>60.7</v>
      </c>
      <c r="E16" s="205">
        <f t="shared" si="0"/>
        <v>74.570024570024572</v>
      </c>
    </row>
    <row r="17" spans="1:5" ht="15.75" x14ac:dyDescent="0.25">
      <c r="A17" s="206">
        <v>5</v>
      </c>
      <c r="B17" s="207" t="s">
        <v>544</v>
      </c>
      <c r="C17" s="205">
        <v>62.7</v>
      </c>
      <c r="D17" s="208">
        <v>46.1</v>
      </c>
      <c r="E17" s="205">
        <f t="shared" si="0"/>
        <v>73.524720893141946</v>
      </c>
    </row>
    <row r="18" spans="1:5" ht="15.75" x14ac:dyDescent="0.25">
      <c r="A18" s="206">
        <v>6</v>
      </c>
      <c r="B18" s="207" t="s">
        <v>545</v>
      </c>
      <c r="C18" s="205">
        <v>62.7</v>
      </c>
      <c r="D18" s="208">
        <v>46.1</v>
      </c>
      <c r="E18" s="205">
        <f t="shared" si="0"/>
        <v>73.524720893141946</v>
      </c>
    </row>
    <row r="19" spans="1:5" ht="15.75" x14ac:dyDescent="0.25">
      <c r="A19" s="206"/>
      <c r="B19" s="207"/>
      <c r="C19" s="205"/>
      <c r="D19" s="208"/>
      <c r="E19" s="205"/>
    </row>
    <row r="20" spans="1:5" ht="15.75" x14ac:dyDescent="0.25">
      <c r="A20" s="210"/>
      <c r="B20" s="211" t="s">
        <v>546</v>
      </c>
      <c r="C20" s="212">
        <f>SUM(C13:C19)</f>
        <v>469.69999999999993</v>
      </c>
      <c r="D20" s="213">
        <f>SUM(D13:D19)</f>
        <v>349.6</v>
      </c>
      <c r="E20" s="212">
        <f>D20/C20*100</f>
        <v>74.430487545241661</v>
      </c>
    </row>
    <row r="21" spans="1:5" ht="15.75" x14ac:dyDescent="0.25">
      <c r="A21" s="195"/>
      <c r="B21" s="195"/>
      <c r="C21" s="195"/>
      <c r="D21" s="195"/>
      <c r="E21" s="195"/>
    </row>
    <row r="22" spans="1:5" ht="15.75" x14ac:dyDescent="0.25">
      <c r="E22" s="214"/>
    </row>
  </sheetData>
  <mergeCells count="6">
    <mergeCell ref="A9:E9"/>
    <mergeCell ref="B1:E1"/>
    <mergeCell ref="B2:E2"/>
    <mergeCell ref="B4:E4"/>
    <mergeCell ref="B5:E5"/>
    <mergeCell ref="A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</vt:i4>
      </vt:variant>
    </vt:vector>
  </HeadingPairs>
  <TitlesOfParts>
    <vt:vector size="19" baseType="lpstr">
      <vt:lpstr>пр1 ист</vt:lpstr>
      <vt:lpstr>Пр 4</vt:lpstr>
      <vt:lpstr>Пр 10 функц18</vt:lpstr>
      <vt:lpstr>Пр 12 ведом</vt:lpstr>
      <vt:lpstr>Пр14 Прогр расх</vt:lpstr>
      <vt:lpstr>Пр10 ПО</vt:lpstr>
      <vt:lpstr>Пр 14 мун.прог.</vt:lpstr>
      <vt:lpstr>прил 16</vt:lpstr>
      <vt:lpstr>пр 16-2</vt:lpstr>
      <vt:lpstr>'Пр 10 функц18'!Заголовки_для_печати</vt:lpstr>
      <vt:lpstr>'Пр 12 ведом'!Заголовки_для_печати</vt:lpstr>
      <vt:lpstr>'Пр 4'!Заголовки_для_печати</vt:lpstr>
      <vt:lpstr>'пр1 ист'!Заголовки_для_печати</vt:lpstr>
      <vt:lpstr>'Пр14 Прогр расх'!Заголовки_для_печати</vt:lpstr>
      <vt:lpstr>'Пр 10 функц18'!Область_печати</vt:lpstr>
      <vt:lpstr>'Пр 12 ведом'!Область_печати</vt:lpstr>
      <vt:lpstr>'Пр 4'!Область_печати</vt:lpstr>
      <vt:lpstr>'пр1 ист'!Область_печати</vt:lpstr>
      <vt:lpstr>'Пр14 Прогр расх'!Область_печати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Куулар</cp:lastModifiedBy>
  <cp:lastPrinted>2018-10-31T09:33:58Z</cp:lastPrinted>
  <dcterms:created xsi:type="dcterms:W3CDTF">2004-12-03T09:36:36Z</dcterms:created>
  <dcterms:modified xsi:type="dcterms:W3CDTF">2018-10-31T09:34:09Z</dcterms:modified>
</cp:coreProperties>
</file>