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5" yWindow="1950" windowWidth="12945" windowHeight="8325" tabRatio="849" firstSheet="1" activeTab="8"/>
  </bookViews>
  <sheets>
    <sheet name="пр1 ист" sheetId="105" state="hidden" r:id="rId1"/>
    <sheet name="Пр 4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ил 16" sheetId="132" r:id="rId8"/>
    <sheet name="пр 16-2" sheetId="133" r:id="rId9"/>
    <sheet name="Пр 1" sheetId="134" r:id="rId10"/>
  </sheets>
  <definedNames>
    <definedName name="_xlnm._FilterDatabase" localSheetId="2" hidden="1">'Пр 10 функц18'!$A$11:$H$369</definedName>
    <definedName name="_xlnm._FilterDatabase" localSheetId="3" hidden="1">'Пр 12 ведом'!$A$11:$L$11</definedName>
    <definedName name="_xlnm.Print_Titles" localSheetId="2">'Пр 10 функц18'!$8:$9</definedName>
    <definedName name="_xlnm.Print_Titles" localSheetId="3">'Пр 12 ведом'!$9:$10</definedName>
    <definedName name="_xlnm.Print_Titles" localSheetId="1">'Пр 4'!$9:$10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функц18'!$A$1:$H$389</definedName>
    <definedName name="_xlnm.Print_Area" localSheetId="3">'Пр 12 ведом'!$A$1:$I$437</definedName>
    <definedName name="_xlnm.Print_Area" localSheetId="1">'Пр 4'!$A$1:$E$80</definedName>
    <definedName name="_xlnm.Print_Area" localSheetId="0">'пр1 ист'!$A$1:$C$20</definedName>
    <definedName name="_xlnm.Print_Area" localSheetId="4">'Пр14 Прогр расх'!$A$1:$C$19</definedName>
  </definedNames>
  <calcPr calcId="144525"/>
</workbook>
</file>

<file path=xl/calcChain.xml><?xml version="1.0" encoding="utf-8"?>
<calcChain xmlns="http://schemas.openxmlformats.org/spreadsheetml/2006/main">
  <c r="E27" i="134" l="1"/>
  <c r="E26" i="134"/>
  <c r="E25" i="134"/>
  <c r="E24" i="134"/>
  <c r="E22" i="134"/>
  <c r="E21" i="134"/>
  <c r="E20" i="134"/>
  <c r="E19" i="134"/>
  <c r="E17" i="134"/>
  <c r="E16" i="134"/>
  <c r="E15" i="134"/>
  <c r="E11" i="134"/>
  <c r="C20" i="132" l="1"/>
  <c r="H230" i="123" l="1"/>
  <c r="G229" i="123"/>
  <c r="H229" i="123" s="1"/>
  <c r="F229" i="123"/>
  <c r="G228" i="123"/>
  <c r="F228" i="123"/>
  <c r="F227" i="123"/>
  <c r="F226" i="123" s="1"/>
  <c r="H225" i="123"/>
  <c r="H224" i="123"/>
  <c r="H223" i="123"/>
  <c r="H222" i="123"/>
  <c r="H221" i="123"/>
  <c r="H220" i="123"/>
  <c r="G220" i="123"/>
  <c r="G219" i="123"/>
  <c r="H217" i="123"/>
  <c r="G216" i="123"/>
  <c r="G215" i="123" s="1"/>
  <c r="F216" i="123"/>
  <c r="F215" i="123"/>
  <c r="F214" i="123"/>
  <c r="H213" i="123"/>
  <c r="G212" i="123"/>
  <c r="F212" i="123"/>
  <c r="F211" i="123" s="1"/>
  <c r="F210" i="123" s="1"/>
  <c r="H209" i="123"/>
  <c r="G208" i="123"/>
  <c r="F208" i="123"/>
  <c r="F207" i="123"/>
  <c r="F206" i="123"/>
  <c r="H205" i="123"/>
  <c r="G204" i="123"/>
  <c r="F204" i="123"/>
  <c r="F203" i="123" s="1"/>
  <c r="F202" i="123" s="1"/>
  <c r="H201" i="123"/>
  <c r="H200" i="123"/>
  <c r="G200" i="123"/>
  <c r="F200" i="123"/>
  <c r="G199" i="123"/>
  <c r="F199" i="123"/>
  <c r="F198" i="123" s="1"/>
  <c r="H197" i="123"/>
  <c r="G196" i="123"/>
  <c r="F196" i="123"/>
  <c r="F195" i="123" s="1"/>
  <c r="F194" i="123" s="1"/>
  <c r="H192" i="123"/>
  <c r="H191" i="123"/>
  <c r="H190" i="123"/>
  <c r="H189" i="123"/>
  <c r="G188" i="123"/>
  <c r="F188" i="123"/>
  <c r="F187" i="123" s="1"/>
  <c r="F186" i="123" s="1"/>
  <c r="H184" i="123"/>
  <c r="G183" i="123"/>
  <c r="H183" i="123" s="1"/>
  <c r="H182" i="123"/>
  <c r="H181" i="123"/>
  <c r="H180" i="123"/>
  <c r="G179" i="123"/>
  <c r="G178" i="123" s="1"/>
  <c r="F179" i="123"/>
  <c r="F178" i="123"/>
  <c r="F177" i="123"/>
  <c r="F176" i="123" s="1"/>
  <c r="H175" i="123"/>
  <c r="H174" i="123"/>
  <c r="H173" i="123"/>
  <c r="H172" i="123"/>
  <c r="H171" i="123"/>
  <c r="H170" i="123"/>
  <c r="G170" i="123"/>
  <c r="F170" i="123"/>
  <c r="G169" i="123"/>
  <c r="H169" i="123" s="1"/>
  <c r="F169" i="123"/>
  <c r="G168" i="123"/>
  <c r="H168" i="123" s="1"/>
  <c r="F168" i="123"/>
  <c r="H167" i="123"/>
  <c r="G166" i="123"/>
  <c r="F166" i="123"/>
  <c r="F165" i="123" s="1"/>
  <c r="F164" i="123" s="1"/>
  <c r="H161" i="123"/>
  <c r="G160" i="123"/>
  <c r="F160" i="123"/>
  <c r="F159" i="123"/>
  <c r="F158" i="123" s="1"/>
  <c r="F157" i="123" s="1"/>
  <c r="H156" i="123"/>
  <c r="G155" i="123"/>
  <c r="F155" i="123"/>
  <c r="F154" i="123"/>
  <c r="F153" i="123"/>
  <c r="F152" i="123" s="1"/>
  <c r="H151" i="123"/>
  <c r="H150" i="123"/>
  <c r="H149" i="123"/>
  <c r="H148" i="123"/>
  <c r="G147" i="123"/>
  <c r="G146" i="123" s="1"/>
  <c r="H146" i="123" s="1"/>
  <c r="F147" i="123"/>
  <c r="F146" i="123"/>
  <c r="H145" i="123"/>
  <c r="G144" i="123"/>
  <c r="F144" i="123"/>
  <c r="F143" i="123"/>
  <c r="H142" i="123"/>
  <c r="G141" i="123"/>
  <c r="F141" i="123"/>
  <c r="H140" i="123"/>
  <c r="H139" i="123"/>
  <c r="G139" i="123"/>
  <c r="G138" i="123"/>
  <c r="H136" i="123"/>
  <c r="G135" i="123"/>
  <c r="F135" i="123"/>
  <c r="F134" i="123"/>
  <c r="F133" i="123" s="1"/>
  <c r="H132" i="123"/>
  <c r="H131" i="123"/>
  <c r="G131" i="123"/>
  <c r="F131" i="123"/>
  <c r="G130" i="123"/>
  <c r="G129" i="123" s="1"/>
  <c r="H129" i="123" s="1"/>
  <c r="F130" i="123"/>
  <c r="F129" i="123"/>
  <c r="H128" i="123"/>
  <c r="G127" i="123"/>
  <c r="F127" i="123"/>
  <c r="F126" i="123"/>
  <c r="F125" i="123" s="1"/>
  <c r="H124" i="123"/>
  <c r="H123" i="123"/>
  <c r="G123" i="123"/>
  <c r="F123" i="123"/>
  <c r="H122" i="123"/>
  <c r="H121" i="123"/>
  <c r="G121" i="123"/>
  <c r="F121" i="123"/>
  <c r="H120" i="123"/>
  <c r="G120" i="123"/>
  <c r="F120" i="123"/>
  <c r="G119" i="123"/>
  <c r="F119" i="123"/>
  <c r="H117" i="123"/>
  <c r="H116" i="123"/>
  <c r="G115" i="123"/>
  <c r="F115" i="123"/>
  <c r="F114" i="123"/>
  <c r="F113" i="123" s="1"/>
  <c r="H111" i="123"/>
  <c r="G110" i="123"/>
  <c r="F110" i="123"/>
  <c r="F109" i="123"/>
  <c r="F108" i="123"/>
  <c r="H107" i="123"/>
  <c r="H106" i="123"/>
  <c r="G106" i="123"/>
  <c r="H105" i="123"/>
  <c r="H104" i="123"/>
  <c r="G104" i="123"/>
  <c r="F104" i="123"/>
  <c r="H103" i="123"/>
  <c r="H102" i="123"/>
  <c r="G102" i="123"/>
  <c r="G101" i="123"/>
  <c r="F101" i="123"/>
  <c r="F100" i="123" s="1"/>
  <c r="H99" i="123"/>
  <c r="H98" i="123"/>
  <c r="G98" i="123"/>
  <c r="H97" i="123"/>
  <c r="H96" i="123"/>
  <c r="G96" i="123"/>
  <c r="H95" i="123"/>
  <c r="G94" i="123"/>
  <c r="H94" i="123" s="1"/>
  <c r="F94" i="123"/>
  <c r="G93" i="123"/>
  <c r="F93" i="123"/>
  <c r="F92" i="123"/>
  <c r="H91" i="123"/>
  <c r="H90" i="123"/>
  <c r="G90" i="123"/>
  <c r="H89" i="123"/>
  <c r="H88" i="123"/>
  <c r="H87" i="123"/>
  <c r="G86" i="123"/>
  <c r="F86" i="123"/>
  <c r="H82" i="123"/>
  <c r="H81" i="123"/>
  <c r="H80" i="123"/>
  <c r="G80" i="123"/>
  <c r="F80" i="123"/>
  <c r="H79" i="123"/>
  <c r="G79" i="123"/>
  <c r="F79" i="123"/>
  <c r="G78" i="123"/>
  <c r="F78" i="123"/>
  <c r="H77" i="123"/>
  <c r="G76" i="123"/>
  <c r="F76" i="123"/>
  <c r="F75" i="123"/>
  <c r="F74" i="123" s="1"/>
  <c r="F73" i="123" s="1"/>
  <c r="H72" i="123"/>
  <c r="G71" i="123"/>
  <c r="H71" i="123" s="1"/>
  <c r="H70" i="123" s="1"/>
  <c r="F71" i="123"/>
  <c r="G70" i="123"/>
  <c r="G69" i="123" s="1"/>
  <c r="H69" i="123" s="1"/>
  <c r="F70" i="123"/>
  <c r="F69" i="123"/>
  <c r="H68" i="123"/>
  <c r="G67" i="123"/>
  <c r="F67" i="123"/>
  <c r="G66" i="123"/>
  <c r="G65" i="123"/>
  <c r="H64" i="123"/>
  <c r="G63" i="123"/>
  <c r="H63" i="123" s="1"/>
  <c r="H62" i="123"/>
  <c r="G61" i="123"/>
  <c r="H61" i="123" s="1"/>
  <c r="H60" i="123"/>
  <c r="G59" i="123"/>
  <c r="F59" i="123"/>
  <c r="G58" i="123"/>
  <c r="H54" i="123"/>
  <c r="G53" i="123"/>
  <c r="F53" i="123"/>
  <c r="G52" i="123"/>
  <c r="G51" i="123"/>
  <c r="H50" i="123"/>
  <c r="G49" i="123"/>
  <c r="H49" i="123" s="1"/>
  <c r="F49" i="123"/>
  <c r="G48" i="123"/>
  <c r="F48" i="123"/>
  <c r="F47" i="123"/>
  <c r="H46" i="123"/>
  <c r="G45" i="123"/>
  <c r="H45" i="123" s="1"/>
  <c r="G44" i="123"/>
  <c r="H44" i="123" s="1"/>
  <c r="H43" i="123"/>
  <c r="G42" i="123"/>
  <c r="F42" i="123"/>
  <c r="F41" i="123"/>
  <c r="F40" i="123" s="1"/>
  <c r="H39" i="123"/>
  <c r="H38" i="123"/>
  <c r="G38" i="123"/>
  <c r="F38" i="123"/>
  <c r="H37" i="123"/>
  <c r="G37" i="123"/>
  <c r="F37" i="123"/>
  <c r="G36" i="123"/>
  <c r="F36" i="123"/>
  <c r="H35" i="123"/>
  <c r="G34" i="123"/>
  <c r="F34" i="123"/>
  <c r="F33" i="123"/>
  <c r="F32" i="123" s="1"/>
  <c r="H28" i="123"/>
  <c r="G27" i="123"/>
  <c r="H27" i="123" s="1"/>
  <c r="F27" i="123"/>
  <c r="F26" i="123" s="1"/>
  <c r="F25" i="123" s="1"/>
  <c r="H26" i="123"/>
  <c r="G26" i="123"/>
  <c r="H25" i="123"/>
  <c r="G25" i="123"/>
  <c r="H24" i="123"/>
  <c r="G23" i="123"/>
  <c r="G22" i="123" s="1"/>
  <c r="F23" i="123"/>
  <c r="F22" i="123"/>
  <c r="F21" i="123" s="1"/>
  <c r="H20" i="123"/>
  <c r="G19" i="123"/>
  <c r="F19" i="123"/>
  <c r="F18" i="123" s="1"/>
  <c r="F17" i="123" s="1"/>
  <c r="H363" i="114"/>
  <c r="H362" i="114" s="1"/>
  <c r="H361" i="114" s="1"/>
  <c r="H349" i="114"/>
  <c r="H348" i="114" s="1"/>
  <c r="H344" i="114" s="1"/>
  <c r="H327" i="114"/>
  <c r="H326" i="114" s="1"/>
  <c r="G15" i="114"/>
  <c r="H274" i="114"/>
  <c r="H221" i="114"/>
  <c r="H213" i="114"/>
  <c r="H207" i="114"/>
  <c r="H201" i="114"/>
  <c r="H173" i="114"/>
  <c r="H172" i="114" s="1"/>
  <c r="H171" i="114" s="1"/>
  <c r="H137" i="114"/>
  <c r="H136" i="114" s="1"/>
  <c r="H112" i="114"/>
  <c r="H110" i="114"/>
  <c r="H109" i="114" s="1"/>
  <c r="H108" i="114" s="1"/>
  <c r="H89" i="114"/>
  <c r="H90" i="114"/>
  <c r="H84" i="114"/>
  <c r="H426" i="114"/>
  <c r="H425" i="114" s="1"/>
  <c r="H424" i="114" s="1"/>
  <c r="H423" i="114" s="1"/>
  <c r="H419" i="114"/>
  <c r="H432" i="114"/>
  <c r="H431" i="114" s="1"/>
  <c r="H447" i="114"/>
  <c r="I447" i="114" s="1"/>
  <c r="I443" i="114"/>
  <c r="I444" i="114"/>
  <c r="I448" i="114"/>
  <c r="H439" i="114"/>
  <c r="H440" i="114"/>
  <c r="H398" i="114"/>
  <c r="H397" i="114" s="1"/>
  <c r="H394" i="114" s="1"/>
  <c r="H399" i="114"/>
  <c r="H405" i="114"/>
  <c r="H404" i="114" s="1"/>
  <c r="H384" i="114"/>
  <c r="H380" i="114"/>
  <c r="H376" i="114"/>
  <c r="H368" i="114"/>
  <c r="H366" i="114"/>
  <c r="H365" i="114" s="1"/>
  <c r="H364" i="114" s="1"/>
  <c r="H352" i="114"/>
  <c r="H351" i="114" s="1"/>
  <c r="G344" i="114"/>
  <c r="H342" i="114"/>
  <c r="H341" i="114" s="1"/>
  <c r="H340" i="114" s="1"/>
  <c r="H338" i="114"/>
  <c r="H335" i="114"/>
  <c r="H334" i="114" s="1"/>
  <c r="H329" i="114"/>
  <c r="H323" i="114"/>
  <c r="H322" i="114" s="1"/>
  <c r="H321" i="114" s="1"/>
  <c r="H320" i="114" s="1"/>
  <c r="H318" i="114"/>
  <c r="H317" i="114" s="1"/>
  <c r="H316" i="114" s="1"/>
  <c r="H301" i="114"/>
  <c r="H300" i="114" s="1"/>
  <c r="H299" i="114" s="1"/>
  <c r="H298" i="114" s="1"/>
  <c r="H296" i="114"/>
  <c r="H295" i="114" s="1"/>
  <c r="H294" i="114" s="1"/>
  <c r="H293" i="114" s="1"/>
  <c r="H291" i="114"/>
  <c r="H290" i="114" s="1"/>
  <c r="H289" i="114" s="1"/>
  <c r="H288" i="114" s="1"/>
  <c r="H286" i="114"/>
  <c r="H283" i="114"/>
  <c r="H282" i="114" s="1"/>
  <c r="H281" i="114" s="1"/>
  <c r="H278" i="114"/>
  <c r="H272" i="114"/>
  <c r="H271" i="114" s="1"/>
  <c r="H270" i="114" s="1"/>
  <c r="H261" i="114"/>
  <c r="H260" i="114" s="1"/>
  <c r="H259" i="114" s="1"/>
  <c r="H257" i="114"/>
  <c r="H253" i="114" s="1"/>
  <c r="H234" i="114"/>
  <c r="H233" i="114" s="1"/>
  <c r="H203" i="114"/>
  <c r="H202" i="114" s="1"/>
  <c r="H190" i="114"/>
  <c r="H189" i="114" s="1"/>
  <c r="H188" i="114" s="1"/>
  <c r="H186" i="114"/>
  <c r="H157" i="114"/>
  <c r="H156" i="114" s="1"/>
  <c r="H147" i="114"/>
  <c r="H146" i="114" s="1"/>
  <c r="H130" i="114"/>
  <c r="H129" i="114" s="1"/>
  <c r="H128" i="114" s="1"/>
  <c r="H103" i="114"/>
  <c r="H102" i="114" s="1"/>
  <c r="H95" i="114"/>
  <c r="H94" i="114" s="1"/>
  <c r="G447" i="114"/>
  <c r="G446" i="114" s="1"/>
  <c r="G445" i="114" s="1"/>
  <c r="G443" i="114"/>
  <c r="G440" i="114"/>
  <c r="G439" i="114" s="1"/>
  <c r="G437" i="114"/>
  <c r="G433" i="114"/>
  <c r="G432" i="114" s="1"/>
  <c r="G426" i="114"/>
  <c r="G425" i="114" s="1"/>
  <c r="G424" i="114" s="1"/>
  <c r="G423" i="114" s="1"/>
  <c r="G421" i="114"/>
  <c r="G420" i="114" s="1"/>
  <c r="G419" i="114" s="1"/>
  <c r="G417" i="114"/>
  <c r="G416" i="114" s="1"/>
  <c r="G415" i="114" s="1"/>
  <c r="G405" i="114"/>
  <c r="G404" i="114" s="1"/>
  <c r="G402" i="114"/>
  <c r="G399" i="114"/>
  <c r="G398" i="114" s="1"/>
  <c r="G395" i="114"/>
  <c r="G386" i="114"/>
  <c r="G385" i="114" s="1"/>
  <c r="G384" i="114" s="1"/>
  <c r="G382" i="114"/>
  <c r="G381" i="114"/>
  <c r="G380" i="114" s="1"/>
  <c r="G378" i="114"/>
  <c r="G377" i="114" s="1"/>
  <c r="G376" i="114" s="1"/>
  <c r="G374" i="114"/>
  <c r="G373" i="114" s="1"/>
  <c r="G372" i="114" s="1"/>
  <c r="G370" i="114"/>
  <c r="G369" i="114" s="1"/>
  <c r="G368" i="114" s="1"/>
  <c r="G366" i="114"/>
  <c r="G365" i="114" s="1"/>
  <c r="G364" i="114" s="1"/>
  <c r="G352" i="114"/>
  <c r="G351" i="114" s="1"/>
  <c r="G349" i="114"/>
  <c r="G346" i="114"/>
  <c r="G345" i="114" s="1"/>
  <c r="G342" i="114"/>
  <c r="G341" i="114" s="1"/>
  <c r="G340" i="114" s="1"/>
  <c r="G338" i="114"/>
  <c r="G335" i="114"/>
  <c r="G334" i="114" s="1"/>
  <c r="G332" i="114"/>
  <c r="G331" i="114"/>
  <c r="G329" i="114"/>
  <c r="G327" i="114"/>
  <c r="G323" i="114"/>
  <c r="G322" i="114" s="1"/>
  <c r="G321" i="114" s="1"/>
  <c r="G320" i="114" s="1"/>
  <c r="G318" i="114"/>
  <c r="G317" i="114" s="1"/>
  <c r="G316" i="114" s="1"/>
  <c r="G314" i="114"/>
  <c r="G313" i="114" s="1"/>
  <c r="G312" i="114" s="1"/>
  <c r="G310" i="114"/>
  <c r="G308" i="114"/>
  <c r="G301" i="114"/>
  <c r="G300" i="114" s="1"/>
  <c r="G299" i="114" s="1"/>
  <c r="G298" i="114" s="1"/>
  <c r="G296" i="114"/>
  <c r="G295" i="114" s="1"/>
  <c r="G294" i="114" s="1"/>
  <c r="G293" i="114" s="1"/>
  <c r="G291" i="114"/>
  <c r="G290" i="114"/>
  <c r="G289" i="114" s="1"/>
  <c r="G288" i="114" s="1"/>
  <c r="G286" i="114"/>
  <c r="G283" i="114"/>
  <c r="G282" i="114" s="1"/>
  <c r="G278" i="114"/>
  <c r="G272" i="114"/>
  <c r="G271" i="114" s="1"/>
  <c r="G270" i="114" s="1"/>
  <c r="G269" i="114" s="1"/>
  <c r="G268" i="114" s="1"/>
  <c r="G266" i="114"/>
  <c r="G265" i="114" s="1"/>
  <c r="G264" i="114" s="1"/>
  <c r="G263" i="114" s="1"/>
  <c r="G261" i="114"/>
  <c r="G260" i="114" s="1"/>
  <c r="G259" i="114" s="1"/>
  <c r="G258" i="114" s="1"/>
  <c r="G257" i="114"/>
  <c r="G253" i="114" s="1"/>
  <c r="G247" i="114"/>
  <c r="G245" i="114"/>
  <c r="G244" i="114" s="1"/>
  <c r="G242" i="114"/>
  <c r="G239" i="114"/>
  <c r="G237" i="114"/>
  <c r="G234" i="114"/>
  <c r="G233" i="114" s="1"/>
  <c r="G230" i="114"/>
  <c r="G229" i="114"/>
  <c r="G228" i="114" s="1"/>
  <c r="G227" i="114" s="1"/>
  <c r="G226" i="114" s="1"/>
  <c r="G224" i="114"/>
  <c r="G223" i="114" s="1"/>
  <c r="G222" i="114" s="1"/>
  <c r="G221" i="114" s="1"/>
  <c r="G219" i="114"/>
  <c r="G218" i="114"/>
  <c r="G217" i="114" s="1"/>
  <c r="G215" i="114"/>
  <c r="G214" i="114" s="1"/>
  <c r="G213" i="114" s="1"/>
  <c r="G211" i="114"/>
  <c r="G209" i="114"/>
  <c r="G203" i="114"/>
  <c r="G202" i="114"/>
  <c r="G201" i="114" s="1"/>
  <c r="G198" i="114"/>
  <c r="G197" i="114" s="1"/>
  <c r="G196" i="114" s="1"/>
  <c r="G194" i="114"/>
  <c r="G193" i="114" s="1"/>
  <c r="G192" i="114" s="1"/>
  <c r="G186" i="114"/>
  <c r="G182" i="114"/>
  <c r="G181" i="114" s="1"/>
  <c r="G178" i="114"/>
  <c r="G176" i="114"/>
  <c r="G175" i="114" s="1"/>
  <c r="G169" i="114"/>
  <c r="G168" i="114" s="1"/>
  <c r="G166" i="114"/>
  <c r="G165" i="114" s="1"/>
  <c r="G162" i="114"/>
  <c r="G161" i="114" s="1"/>
  <c r="G160" i="114" s="1"/>
  <c r="G157" i="114"/>
  <c r="G156" i="114" s="1"/>
  <c r="G155" i="114" s="1"/>
  <c r="G154" i="114" s="1"/>
  <c r="G152" i="114"/>
  <c r="G151" i="114" s="1"/>
  <c r="G150" i="114" s="1"/>
  <c r="G148" i="114"/>
  <c r="G147" i="114" s="1"/>
  <c r="G146" i="114" s="1"/>
  <c r="G140" i="114"/>
  <c r="G139" i="114" s="1"/>
  <c r="G138" i="114" s="1"/>
  <c r="G134" i="114"/>
  <c r="G133" i="114" s="1"/>
  <c r="G132" i="114" s="1"/>
  <c r="G130" i="114"/>
  <c r="G129" i="114"/>
  <c r="G128" i="114" s="1"/>
  <c r="G123" i="114"/>
  <c r="G122" i="114"/>
  <c r="G121" i="114" s="1"/>
  <c r="G119" i="114"/>
  <c r="G118" i="114" s="1"/>
  <c r="G117" i="114" s="1"/>
  <c r="G115" i="114"/>
  <c r="G114" i="114" s="1"/>
  <c r="G113" i="114" s="1"/>
  <c r="G110" i="114"/>
  <c r="G109" i="114"/>
  <c r="G108" i="114" s="1"/>
  <c r="G103" i="114"/>
  <c r="G102" i="114" s="1"/>
  <c r="G98" i="114"/>
  <c r="G97" i="114" s="1"/>
  <c r="G95" i="114"/>
  <c r="G94" i="114" s="1"/>
  <c r="G92" i="114"/>
  <c r="G91" i="114" s="1"/>
  <c r="G87" i="114"/>
  <c r="G86" i="114" s="1"/>
  <c r="G82" i="114"/>
  <c r="G81" i="114" s="1"/>
  <c r="G79" i="114"/>
  <c r="G78" i="114" s="1"/>
  <c r="G77" i="114" s="1"/>
  <c r="G75" i="114"/>
  <c r="G74" i="114"/>
  <c r="G72" i="114"/>
  <c r="G65" i="114"/>
  <c r="G64" i="114" s="1"/>
  <c r="G63" i="114" s="1"/>
  <c r="G62" i="114" s="1"/>
  <c r="G60" i="114"/>
  <c r="G59" i="114"/>
  <c r="G58" i="114" s="1"/>
  <c r="G57" i="114" s="1"/>
  <c r="G55" i="114"/>
  <c r="G52" i="114"/>
  <c r="G51" i="114" s="1"/>
  <c r="G48" i="114"/>
  <c r="G44" i="114"/>
  <c r="G43" i="114" s="1"/>
  <c r="G41" i="114"/>
  <c r="G40" i="114" s="1"/>
  <c r="G39" i="114" s="1"/>
  <c r="G35" i="114"/>
  <c r="G34" i="114" s="1"/>
  <c r="G33" i="114" s="1"/>
  <c r="G31" i="114"/>
  <c r="G27" i="114"/>
  <c r="G26" i="114" s="1"/>
  <c r="G24" i="114"/>
  <c r="G21" i="114"/>
  <c r="G20" i="114"/>
  <c r="G17" i="114"/>
  <c r="F16" i="123" l="1"/>
  <c r="F15" i="123" s="1"/>
  <c r="F14" i="123" s="1"/>
  <c r="H48" i="123"/>
  <c r="G47" i="123"/>
  <c r="H47" i="123" s="1"/>
  <c r="H144" i="123"/>
  <c r="G143" i="123"/>
  <c r="G154" i="123"/>
  <c r="H155" i="123"/>
  <c r="F163" i="123"/>
  <c r="F162" i="123"/>
  <c r="H228" i="123"/>
  <c r="G227" i="123"/>
  <c r="H42" i="123"/>
  <c r="G41" i="123"/>
  <c r="H93" i="123"/>
  <c r="G92" i="123"/>
  <c r="H92" i="123" s="1"/>
  <c r="H127" i="123"/>
  <c r="G126" i="123"/>
  <c r="H160" i="123"/>
  <c r="G159" i="123"/>
  <c r="H22" i="123"/>
  <c r="G21" i="123"/>
  <c r="H21" i="123" s="1"/>
  <c r="G109" i="123"/>
  <c r="H110" i="123"/>
  <c r="F118" i="123"/>
  <c r="F112" i="123" s="1"/>
  <c r="F193" i="123"/>
  <c r="F185" i="123" s="1"/>
  <c r="G207" i="123"/>
  <c r="H208" i="123"/>
  <c r="H23" i="123"/>
  <c r="H36" i="123"/>
  <c r="F85" i="123"/>
  <c r="F84" i="123" s="1"/>
  <c r="F83" i="123" s="1"/>
  <c r="H115" i="123"/>
  <c r="G114" i="123"/>
  <c r="H178" i="123"/>
  <c r="G177" i="123"/>
  <c r="H215" i="123"/>
  <c r="G214" i="123"/>
  <c r="H214" i="123" s="1"/>
  <c r="F52" i="123"/>
  <c r="H53" i="123"/>
  <c r="H78" i="123"/>
  <c r="H101" i="123"/>
  <c r="G100" i="123"/>
  <c r="H100" i="123" s="1"/>
  <c r="H119" i="123"/>
  <c r="H166" i="123"/>
  <c r="G165" i="123"/>
  <c r="H196" i="123"/>
  <c r="H199" i="123"/>
  <c r="G198" i="123"/>
  <c r="H198" i="123" s="1"/>
  <c r="H219" i="123"/>
  <c r="G218" i="123"/>
  <c r="H218" i="123" s="1"/>
  <c r="H19" i="123"/>
  <c r="H34" i="123"/>
  <c r="G33" i="123"/>
  <c r="H76" i="123"/>
  <c r="G75" i="123"/>
  <c r="H130" i="123"/>
  <c r="H135" i="123"/>
  <c r="G134" i="123"/>
  <c r="H147" i="123"/>
  <c r="H179" i="123"/>
  <c r="H188" i="123"/>
  <c r="H204" i="123"/>
  <c r="H216" i="123"/>
  <c r="G57" i="123"/>
  <c r="F58" i="123"/>
  <c r="H59" i="123"/>
  <c r="F66" i="123"/>
  <c r="H67" i="123"/>
  <c r="H86" i="123"/>
  <c r="H141" i="123"/>
  <c r="F138" i="123"/>
  <c r="F137" i="123" s="1"/>
  <c r="H212" i="123"/>
  <c r="G18" i="123"/>
  <c r="G187" i="123"/>
  <c r="G195" i="123"/>
  <c r="G203" i="123"/>
  <c r="G211" i="123"/>
  <c r="H101" i="114"/>
  <c r="H100" i="114" s="1"/>
  <c r="H446" i="114"/>
  <c r="G236" i="114"/>
  <c r="H277" i="114"/>
  <c r="H276" i="114" s="1"/>
  <c r="H275" i="114" s="1"/>
  <c r="G50" i="114"/>
  <c r="G164" i="114"/>
  <c r="G180" i="114"/>
  <c r="G281" i="114"/>
  <c r="G277" i="114" s="1"/>
  <c r="G276" i="114" s="1"/>
  <c r="G275" i="114" s="1"/>
  <c r="G274" i="114" s="1"/>
  <c r="G112" i="114"/>
  <c r="G326" i="114"/>
  <c r="G325" i="114" s="1"/>
  <c r="G174" i="114"/>
  <c r="G173" i="114" s="1"/>
  <c r="G172" i="114" s="1"/>
  <c r="G171" i="114" s="1"/>
  <c r="G208" i="114"/>
  <c r="G207" i="114" s="1"/>
  <c r="G206" i="114" s="1"/>
  <c r="G241" i="114"/>
  <c r="G71" i="114"/>
  <c r="G67" i="114"/>
  <c r="G38" i="114" s="1"/>
  <c r="G137" i="114"/>
  <c r="G136" i="114" s="1"/>
  <c r="G47" i="114"/>
  <c r="G46" i="114" s="1"/>
  <c r="G85" i="114"/>
  <c r="G84" i="114" s="1"/>
  <c r="G19" i="114"/>
  <c r="G16" i="114" s="1"/>
  <c r="G30" i="114"/>
  <c r="G29" i="114" s="1"/>
  <c r="G90" i="114"/>
  <c r="G89" i="114" s="1"/>
  <c r="G307" i="114"/>
  <c r="G306" i="114" s="1"/>
  <c r="G305" i="114" s="1"/>
  <c r="G348" i="114"/>
  <c r="G436" i="114"/>
  <c r="G435" i="114" s="1"/>
  <c r="G397" i="114"/>
  <c r="G394" i="114" s="1"/>
  <c r="G393" i="114" s="1"/>
  <c r="G363" i="114"/>
  <c r="G409" i="114"/>
  <c r="G414" i="114"/>
  <c r="G101" i="114"/>
  <c r="G210" i="123" l="1"/>
  <c r="H210" i="123" s="1"/>
  <c r="H211" i="123"/>
  <c r="G17" i="123"/>
  <c r="H18" i="123"/>
  <c r="H134" i="123"/>
  <c r="G133" i="123"/>
  <c r="H133" i="123" s="1"/>
  <c r="H75" i="123"/>
  <c r="G74" i="123"/>
  <c r="H114" i="123"/>
  <c r="G113" i="123"/>
  <c r="H154" i="123"/>
  <c r="G153" i="123"/>
  <c r="G202" i="123"/>
  <c r="H202" i="123" s="1"/>
  <c r="H203" i="123"/>
  <c r="F57" i="123"/>
  <c r="F56" i="123" s="1"/>
  <c r="F55" i="123" s="1"/>
  <c r="H58" i="123"/>
  <c r="H177" i="123"/>
  <c r="G176" i="123"/>
  <c r="H176" i="123" s="1"/>
  <c r="H126" i="123"/>
  <c r="G125" i="123"/>
  <c r="H41" i="123"/>
  <c r="G40" i="123"/>
  <c r="H40" i="123" s="1"/>
  <c r="H143" i="123"/>
  <c r="G137" i="123"/>
  <c r="H137" i="123" s="1"/>
  <c r="H195" i="123"/>
  <c r="G194" i="123"/>
  <c r="G56" i="123"/>
  <c r="H57" i="123"/>
  <c r="H33" i="123"/>
  <c r="G32" i="123"/>
  <c r="H165" i="123"/>
  <c r="G164" i="123"/>
  <c r="F51" i="123"/>
  <c r="H52" i="123"/>
  <c r="H207" i="123"/>
  <c r="G206" i="123"/>
  <c r="H206" i="123" s="1"/>
  <c r="H109" i="123"/>
  <c r="G108" i="123"/>
  <c r="G186" i="123"/>
  <c r="H187" i="123"/>
  <c r="F65" i="123"/>
  <c r="H65" i="123" s="1"/>
  <c r="H66" i="123"/>
  <c r="H138" i="123"/>
  <c r="H159" i="123"/>
  <c r="G158" i="123"/>
  <c r="H227" i="123"/>
  <c r="G226" i="123"/>
  <c r="H226" i="123" s="1"/>
  <c r="H445" i="114"/>
  <c r="I445" i="114" s="1"/>
  <c r="I446" i="114"/>
  <c r="G232" i="114"/>
  <c r="G200" i="114"/>
  <c r="G14" i="114"/>
  <c r="G13" i="114" s="1"/>
  <c r="G431" i="114"/>
  <c r="G408" i="114" s="1"/>
  <c r="G407" i="114" s="1"/>
  <c r="G304" i="114"/>
  <c r="G303" i="114" s="1"/>
  <c r="G100" i="114"/>
  <c r="G37" i="114" s="1"/>
  <c r="G362" i="114"/>
  <c r="G361" i="114" s="1"/>
  <c r="H51" i="123" l="1"/>
  <c r="F30" i="123"/>
  <c r="F29" i="123" s="1"/>
  <c r="F13" i="123" s="1"/>
  <c r="F12" i="123" s="1"/>
  <c r="F31" i="123"/>
  <c r="H186" i="123"/>
  <c r="G185" i="123"/>
  <c r="H185" i="123" s="1"/>
  <c r="G162" i="123"/>
  <c r="H162" i="123" s="1"/>
  <c r="H164" i="123"/>
  <c r="G163" i="123"/>
  <c r="H163" i="123" s="1"/>
  <c r="H125" i="123"/>
  <c r="H153" i="123"/>
  <c r="G152" i="123"/>
  <c r="H152" i="123" s="1"/>
  <c r="H74" i="123"/>
  <c r="G73" i="123"/>
  <c r="H73" i="123" s="1"/>
  <c r="H56" i="123"/>
  <c r="G55" i="123"/>
  <c r="H55" i="123" s="1"/>
  <c r="H17" i="123"/>
  <c r="G16" i="123"/>
  <c r="G157" i="123"/>
  <c r="H157" i="123" s="1"/>
  <c r="H158" i="123"/>
  <c r="H108" i="123"/>
  <c r="G85" i="123"/>
  <c r="H32" i="123"/>
  <c r="G31" i="123"/>
  <c r="G30" i="123"/>
  <c r="G29" i="123" s="1"/>
  <c r="H29" i="123" s="1"/>
  <c r="H194" i="123"/>
  <c r="G193" i="123"/>
  <c r="H193" i="123" s="1"/>
  <c r="H113" i="123"/>
  <c r="G12" i="114"/>
  <c r="H30" i="123" l="1"/>
  <c r="H31" i="123"/>
  <c r="H85" i="123"/>
  <c r="G84" i="123"/>
  <c r="H16" i="123"/>
  <c r="G15" i="123"/>
  <c r="G118" i="123"/>
  <c r="F183" i="97"/>
  <c r="G83" i="123" l="1"/>
  <c r="H83" i="123" s="1"/>
  <c r="H84" i="123"/>
  <c r="H118" i="123"/>
  <c r="G112" i="123"/>
  <c r="H112" i="123" s="1"/>
  <c r="H15" i="123"/>
  <c r="G14" i="123"/>
  <c r="G183" i="97"/>
  <c r="G136" i="97"/>
  <c r="G84" i="97"/>
  <c r="H67" i="97"/>
  <c r="G67" i="97"/>
  <c r="H344" i="97"/>
  <c r="G344" i="97"/>
  <c r="G337" i="97" s="1"/>
  <c r="G325" i="97"/>
  <c r="G292" i="97"/>
  <c r="G268" i="97"/>
  <c r="G252" i="97"/>
  <c r="G230" i="97" s="1"/>
  <c r="G235" i="97"/>
  <c r="G224" i="97"/>
  <c r="G135" i="97"/>
  <c r="G123" i="97"/>
  <c r="H408" i="97"/>
  <c r="H413" i="97"/>
  <c r="G406" i="97"/>
  <c r="G405" i="97" s="1"/>
  <c r="G404" i="97" s="1"/>
  <c r="G403" i="97" s="1"/>
  <c r="H403" i="97" s="1"/>
  <c r="G407" i="97"/>
  <c r="H407" i="97" s="1"/>
  <c r="G412" i="97"/>
  <c r="H412" i="97" s="1"/>
  <c r="G401" i="97"/>
  <c r="H401" i="97" s="1"/>
  <c r="H399" i="97"/>
  <c r="H400" i="97"/>
  <c r="H402" i="97"/>
  <c r="G398" i="97"/>
  <c r="G397" i="97" s="1"/>
  <c r="G394" i="97"/>
  <c r="G379" i="97"/>
  <c r="G378" i="97" s="1"/>
  <c r="G376" i="97"/>
  <c r="G373" i="97"/>
  <c r="G372" i="97" s="1"/>
  <c r="G364" i="97"/>
  <c r="G363" i="97" s="1"/>
  <c r="G349" i="97"/>
  <c r="G348" i="97" s="1"/>
  <c r="G352" i="97"/>
  <c r="G351" i="97" s="1"/>
  <c r="G355" i="97"/>
  <c r="G358" i="97"/>
  <c r="G357" i="97" s="1"/>
  <c r="G346" i="97"/>
  <c r="G345" i="97" s="1"/>
  <c r="G342" i="97"/>
  <c r="G341" i="97" s="1"/>
  <c r="G340" i="97" s="1"/>
  <c r="G339" i="97" s="1"/>
  <c r="G338" i="97" s="1"/>
  <c r="G328" i="97"/>
  <c r="G318" i="97"/>
  <c r="G317" i="97" s="1"/>
  <c r="G316" i="97" s="1"/>
  <c r="G315" i="97" s="1"/>
  <c r="G314" i="97" s="1"/>
  <c r="G307" i="97"/>
  <c r="G306" i="97" s="1"/>
  <c r="G301" i="97"/>
  <c r="G300" i="97" s="1"/>
  <c r="F304" i="97"/>
  <c r="F303" i="97" s="1"/>
  <c r="G282" i="97"/>
  <c r="G281" i="97" s="1"/>
  <c r="G277" i="97"/>
  <c r="G266" i="97"/>
  <c r="G265" i="97" s="1"/>
  <c r="G264" i="97" s="1"/>
  <c r="G263" i="97" s="1"/>
  <c r="G258" i="97"/>
  <c r="G257" i="97" s="1"/>
  <c r="G254" i="97"/>
  <c r="G250" i="97"/>
  <c r="G249" i="97" s="1"/>
  <c r="G241" i="97"/>
  <c r="G240" i="97" s="1"/>
  <c r="G233" i="97"/>
  <c r="G232" i="97" s="1"/>
  <c r="G231" i="97" s="1"/>
  <c r="G227" i="97"/>
  <c r="G226" i="97" s="1"/>
  <c r="G225" i="97" s="1"/>
  <c r="G210" i="97"/>
  <c r="G209" i="97" s="1"/>
  <c r="G208" i="97" s="1"/>
  <c r="G206" i="97"/>
  <c r="G205" i="97" s="1"/>
  <c r="G204" i="97" s="1"/>
  <c r="G202" i="97"/>
  <c r="G201" i="97" s="1"/>
  <c r="G200" i="97" s="1"/>
  <c r="G198" i="97"/>
  <c r="G197" i="97" s="1"/>
  <c r="G196" i="97" s="1"/>
  <c r="G186" i="97"/>
  <c r="G185" i="97" s="1"/>
  <c r="G184" i="97" s="1"/>
  <c r="G168" i="97"/>
  <c r="G167" i="97" s="1"/>
  <c r="G166" i="97" s="1"/>
  <c r="G177" i="97"/>
  <c r="G176" i="97" s="1"/>
  <c r="G175" i="97" s="1"/>
  <c r="G174" i="97" s="1"/>
  <c r="G145" i="97"/>
  <c r="G144" i="97" s="1"/>
  <c r="G142" i="97"/>
  <c r="G141" i="97" s="1"/>
  <c r="G125" i="97"/>
  <c r="G124" i="97" s="1"/>
  <c r="G153" i="97"/>
  <c r="G152" i="97" s="1"/>
  <c r="G151" i="97" s="1"/>
  <c r="G121" i="97"/>
  <c r="G113" i="97"/>
  <c r="G112" i="97" s="1"/>
  <c r="G102" i="97"/>
  <c r="G92" i="97"/>
  <c r="G91" i="97" s="1"/>
  <c r="G78" i="97"/>
  <c r="G77" i="97" s="1"/>
  <c r="G76" i="97" s="1"/>
  <c r="F412" i="97"/>
  <c r="F411" i="97" s="1"/>
  <c r="F410" i="97" s="1"/>
  <c r="F409" i="97" s="1"/>
  <c r="F407" i="97"/>
  <c r="F406" i="97" s="1"/>
  <c r="F405" i="97" s="1"/>
  <c r="F404" i="97" s="1"/>
  <c r="F403" i="97" s="1"/>
  <c r="F401" i="97"/>
  <c r="F398" i="97"/>
  <c r="F397" i="97" s="1"/>
  <c r="F394" i="97"/>
  <c r="F379" i="97"/>
  <c r="F378" i="97" s="1"/>
  <c r="F376" i="97"/>
  <c r="F373" i="97"/>
  <c r="F372" i="97" s="1"/>
  <c r="F364" i="97"/>
  <c r="F363" i="97" s="1"/>
  <c r="F358" i="97"/>
  <c r="F357" i="97" s="1"/>
  <c r="F355" i="97"/>
  <c r="F352" i="97"/>
  <c r="F351" i="97" s="1"/>
  <c r="F349" i="97"/>
  <c r="F346" i="97"/>
  <c r="F345" i="97" s="1"/>
  <c r="F342" i="97"/>
  <c r="F341" i="97" s="1"/>
  <c r="F340" i="97" s="1"/>
  <c r="F339" i="97" s="1"/>
  <c r="F338" i="97" s="1"/>
  <c r="F335" i="97"/>
  <c r="F334" i="97" s="1"/>
  <c r="F333" i="97" s="1"/>
  <c r="F326" i="97" s="1"/>
  <c r="F325" i="97" s="1"/>
  <c r="F328" i="97"/>
  <c r="F322" i="97"/>
  <c r="F321" i="97" s="1"/>
  <c r="F320" i="97" s="1"/>
  <c r="F318" i="97"/>
  <c r="F312" i="97"/>
  <c r="F311" i="97" s="1"/>
  <c r="F310" i="97" s="1"/>
  <c r="F309" i="97" s="1"/>
  <c r="F307" i="97"/>
  <c r="F306" i="97" s="1"/>
  <c r="F301" i="97"/>
  <c r="F298" i="97"/>
  <c r="F297" i="97" s="1"/>
  <c r="F296" i="97" s="1"/>
  <c r="F290" i="97"/>
  <c r="F289" i="97" s="1"/>
  <c r="F288" i="97" s="1"/>
  <c r="F287" i="97"/>
  <c r="F282" i="97"/>
  <c r="F281" i="97" s="1"/>
  <c r="F280" i="97" s="1"/>
  <c r="F277" i="97"/>
  <c r="F274" i="97"/>
  <c r="F273" i="97" s="1"/>
  <c r="F272" i="97" s="1"/>
  <c r="F270" i="97"/>
  <c r="F266" i="97"/>
  <c r="F265" i="97" s="1"/>
  <c r="F264" i="97" s="1"/>
  <c r="F263" i="97" s="1"/>
  <c r="F261" i="97"/>
  <c r="F258" i="97"/>
  <c r="F257" i="97" s="1"/>
  <c r="F254" i="97"/>
  <c r="F250" i="97"/>
  <c r="F249" i="97" s="1"/>
  <c r="F247" i="97"/>
  <c r="F246" i="97" s="1"/>
  <c r="F241" i="97"/>
  <c r="F240" i="97" s="1"/>
  <c r="F239" i="97" s="1"/>
  <c r="F237" i="97"/>
  <c r="F233" i="97"/>
  <c r="F232" i="97" s="1"/>
  <c r="F231" i="97" s="1"/>
  <c r="F227" i="97"/>
  <c r="F226" i="97" s="1"/>
  <c r="F225" i="97" s="1"/>
  <c r="F224" i="97" s="1"/>
  <c r="F214" i="97"/>
  <c r="F213" i="97" s="1"/>
  <c r="F212" i="97" s="1"/>
  <c r="F210" i="97"/>
  <c r="F209" i="97" s="1"/>
  <c r="F208" i="97" s="1"/>
  <c r="F206" i="97"/>
  <c r="F205" i="97" s="1"/>
  <c r="F204" i="97" s="1"/>
  <c r="F202" i="97"/>
  <c r="F201" i="97" s="1"/>
  <c r="F200" i="97" s="1"/>
  <c r="F198" i="97"/>
  <c r="F197" i="97" s="1"/>
  <c r="F196" i="97" s="1"/>
  <c r="F194" i="97"/>
  <c r="F193" i="97" s="1"/>
  <c r="F192" i="97" s="1"/>
  <c r="F186" i="97"/>
  <c r="F185" i="97" s="1"/>
  <c r="F184" i="97" s="1"/>
  <c r="F177" i="97"/>
  <c r="F176" i="97" s="1"/>
  <c r="F175" i="97" s="1"/>
  <c r="F174" i="97" s="1"/>
  <c r="F168" i="97"/>
  <c r="F167" i="97" s="1"/>
  <c r="F166" i="97" s="1"/>
  <c r="F164" i="97"/>
  <c r="F163" i="97" s="1"/>
  <c r="F162" i="97" s="1"/>
  <c r="F158" i="97"/>
  <c r="F157" i="97" s="1"/>
  <c r="F156" i="97" s="1"/>
  <c r="F155" i="97" s="1"/>
  <c r="F153" i="97"/>
  <c r="F152" i="97" s="1"/>
  <c r="F151" i="97" s="1"/>
  <c r="F150" i="97" s="1"/>
  <c r="F145" i="97"/>
  <c r="F144" i="97" s="1"/>
  <c r="F142" i="97"/>
  <c r="F141" i="97" s="1"/>
  <c r="F139" i="97"/>
  <c r="F136" i="97" s="1"/>
  <c r="F133" i="97"/>
  <c r="F132" i="97" s="1"/>
  <c r="F131" i="97" s="1"/>
  <c r="F129" i="97"/>
  <c r="F128" i="97" s="1"/>
  <c r="F127" i="97" s="1"/>
  <c r="F125" i="97"/>
  <c r="F124" i="97" s="1"/>
  <c r="F121" i="97"/>
  <c r="F119" i="97"/>
  <c r="F113" i="97"/>
  <c r="F112" i="97" s="1"/>
  <c r="F111" i="97" s="1"/>
  <c r="F108" i="97"/>
  <c r="F107" i="97" s="1"/>
  <c r="F106" i="97" s="1"/>
  <c r="F102" i="97"/>
  <c r="F99" i="97"/>
  <c r="F98" i="97" s="1"/>
  <c r="F92" i="97"/>
  <c r="F91" i="97" s="1"/>
  <c r="F90" i="97" s="1"/>
  <c r="F84" i="97"/>
  <c r="F78" i="97"/>
  <c r="F77" i="97" s="1"/>
  <c r="F76" i="97" s="1"/>
  <c r="F74" i="97"/>
  <c r="F73" i="97" s="1"/>
  <c r="F72" i="97" s="1"/>
  <c r="F69" i="97"/>
  <c r="F68" i="97" s="1"/>
  <c r="F67" i="97" s="1"/>
  <c r="F65" i="97"/>
  <c r="F64" i="97" s="1"/>
  <c r="F63" i="97" s="1"/>
  <c r="F57" i="97"/>
  <c r="F56" i="97" s="1"/>
  <c r="F55" i="97" s="1"/>
  <c r="F51" i="97"/>
  <c r="F50" i="97" s="1"/>
  <c r="F49" i="97" s="1"/>
  <c r="F47" i="97"/>
  <c r="F46" i="97" s="1"/>
  <c r="F45" i="97" s="1"/>
  <c r="F40" i="97"/>
  <c r="F39" i="97" s="1"/>
  <c r="F38" i="97" s="1"/>
  <c r="F36" i="97"/>
  <c r="F35" i="97" s="1"/>
  <c r="F34" i="97" s="1"/>
  <c r="F32" i="97"/>
  <c r="F31" i="97" s="1"/>
  <c r="F30" i="97" s="1"/>
  <c r="F25" i="97"/>
  <c r="F24" i="97" s="1"/>
  <c r="F23" i="97" s="1"/>
  <c r="F21" i="97"/>
  <c r="F20" i="97" s="1"/>
  <c r="F19" i="97" s="1"/>
  <c r="F17" i="97"/>
  <c r="F16" i="97" s="1"/>
  <c r="F15" i="97" s="1"/>
  <c r="D80" i="116"/>
  <c r="D41" i="116"/>
  <c r="E79" i="116"/>
  <c r="D42" i="116"/>
  <c r="E78" i="116"/>
  <c r="D28" i="116"/>
  <c r="E26" i="116"/>
  <c r="D17" i="116"/>
  <c r="D12" i="116"/>
  <c r="C76" i="116"/>
  <c r="C57" i="116"/>
  <c r="C47" i="116"/>
  <c r="C43" i="116"/>
  <c r="C28" i="116"/>
  <c r="C24" i="116"/>
  <c r="C17" i="116"/>
  <c r="C11" i="116"/>
  <c r="G13" i="123" l="1"/>
  <c r="H14" i="123"/>
  <c r="G411" i="97"/>
  <c r="H406" i="97"/>
  <c r="H405" i="97"/>
  <c r="H404" i="97"/>
  <c r="G396" i="97"/>
  <c r="G393" i="97" s="1"/>
  <c r="G392" i="97" s="1"/>
  <c r="G388" i="97" s="1"/>
  <c r="F71" i="97"/>
  <c r="G375" i="97"/>
  <c r="G371" i="97" s="1"/>
  <c r="G370" i="97" s="1"/>
  <c r="G229" i="97" s="1"/>
  <c r="F54" i="97"/>
  <c r="F53" i="97" s="1"/>
  <c r="F276" i="97"/>
  <c r="F317" i="97"/>
  <c r="F316" i="97" s="1"/>
  <c r="F315" i="97" s="1"/>
  <c r="F314" i="97" s="1"/>
  <c r="F123" i="97"/>
  <c r="F236" i="97"/>
  <c r="F235" i="97" s="1"/>
  <c r="H224" i="97"/>
  <c r="H225" i="97"/>
  <c r="F29" i="97"/>
  <c r="F28" i="97"/>
  <c r="F256" i="97"/>
  <c r="F253" i="97" s="1"/>
  <c r="F252" i="97" s="1"/>
  <c r="F396" i="97"/>
  <c r="F393" i="97" s="1"/>
  <c r="F392" i="97" s="1"/>
  <c r="F388" i="97" s="1"/>
  <c r="F161" i="97"/>
  <c r="F354" i="97"/>
  <c r="F344" i="97" s="1"/>
  <c r="F269" i="97"/>
  <c r="F348" i="97"/>
  <c r="F375" i="97"/>
  <c r="F371" i="97" s="1"/>
  <c r="F370" i="97" s="1"/>
  <c r="F83" i="97"/>
  <c r="F82" i="97" s="1"/>
  <c r="F81" i="97" s="1"/>
  <c r="F118" i="97"/>
  <c r="F117" i="97" s="1"/>
  <c r="F300" i="97"/>
  <c r="F292" i="97" s="1"/>
  <c r="F191" i="97"/>
  <c r="F14" i="97"/>
  <c r="F13" i="97" s="1"/>
  <c r="F12" i="97" s="1"/>
  <c r="F135" i="97"/>
  <c r="F160" i="97"/>
  <c r="C42" i="116"/>
  <c r="C41" i="116" s="1"/>
  <c r="C80" i="116" s="1"/>
  <c r="H13" i="123" l="1"/>
  <c r="G12" i="123"/>
  <c r="H12" i="123" s="1"/>
  <c r="G410" i="97"/>
  <c r="H411" i="97"/>
  <c r="F27" i="97"/>
  <c r="F337" i="97"/>
  <c r="F268" i="97"/>
  <c r="F230" i="97" s="1"/>
  <c r="F229" i="97" s="1"/>
  <c r="F116" i="97"/>
  <c r="F110" i="97" s="1"/>
  <c r="G409" i="97" l="1"/>
  <c r="H409" i="97" s="1"/>
  <c r="H410" i="97"/>
  <c r="F11" i="97"/>
  <c r="F10" i="97"/>
  <c r="I442" i="114" l="1"/>
  <c r="H437" i="114"/>
  <c r="H402" i="114"/>
  <c r="H395" i="114"/>
  <c r="H314" i="114"/>
  <c r="H313" i="114" s="1"/>
  <c r="H312" i="114" s="1"/>
  <c r="H308" i="114"/>
  <c r="H255" i="114"/>
  <c r="H245" i="114"/>
  <c r="H244" i="114" s="1"/>
  <c r="H242" i="114"/>
  <c r="H239" i="114"/>
  <c r="H237" i="114"/>
  <c r="H219" i="114"/>
  <c r="H215" i="114"/>
  <c r="H214" i="114" s="1"/>
  <c r="H209" i="114"/>
  <c r="H176" i="114"/>
  <c r="H175" i="114" s="1"/>
  <c r="H152" i="114"/>
  <c r="H151" i="114" s="1"/>
  <c r="H150" i="114" s="1"/>
  <c r="I141" i="114"/>
  <c r="H140" i="114"/>
  <c r="H139" i="114" s="1"/>
  <c r="H393" i="114" l="1"/>
  <c r="H241" i="114"/>
  <c r="H232" i="114" s="1"/>
  <c r="H236" i="114"/>
  <c r="H138" i="114"/>
  <c r="I139" i="114"/>
  <c r="I140" i="114"/>
  <c r="I138" i="114" l="1"/>
  <c r="H398" i="97" l="1"/>
  <c r="H393" i="97"/>
  <c r="G312" i="97"/>
  <c r="G311" i="97" s="1"/>
  <c r="G310" i="97" s="1"/>
  <c r="G309" i="97" s="1"/>
  <c r="G298" i="97"/>
  <c r="G297" i="97" s="1"/>
  <c r="G296" i="97" s="1"/>
  <c r="G218" i="97"/>
  <c r="G217" i="97" s="1"/>
  <c r="G216" i="97" s="1"/>
  <c r="G214" i="97"/>
  <c r="G213" i="97" s="1"/>
  <c r="G212" i="97" s="1"/>
  <c r="G194" i="97"/>
  <c r="G181" i="97"/>
  <c r="G158" i="97" l="1"/>
  <c r="G157" i="97" s="1"/>
  <c r="G139" i="97"/>
  <c r="G129" i="97"/>
  <c r="G128" i="97" s="1"/>
  <c r="G127" i="97" s="1"/>
  <c r="G69" i="97"/>
  <c r="G61" i="97"/>
  <c r="G59" i="97" s="1"/>
  <c r="G65" i="97"/>
  <c r="G64" i="97" s="1"/>
  <c r="G63" i="97" s="1"/>
  <c r="G57" i="97"/>
  <c r="G56" i="97" s="1"/>
  <c r="G51" i="97"/>
  <c r="G50" i="97" s="1"/>
  <c r="G49" i="97" s="1"/>
  <c r="G55" i="97" l="1"/>
  <c r="G54" i="97" s="1"/>
  <c r="G150" i="97"/>
  <c r="G68" i="97"/>
  <c r="H392" i="97" l="1"/>
  <c r="H397" i="97"/>
  <c r="H55" i="97"/>
  <c r="H391" i="97" l="1"/>
  <c r="H396" i="97"/>
  <c r="H394" i="97" l="1"/>
  <c r="H395" i="97"/>
  <c r="H390" i="97"/>
  <c r="D57" i="116"/>
  <c r="H389" i="97" l="1"/>
  <c r="H388" i="97" s="1"/>
  <c r="D43" i="116"/>
  <c r="E46" i="116"/>
  <c r="D14" i="116" l="1"/>
  <c r="D20" i="133" l="1"/>
  <c r="C20" i="133"/>
  <c r="E20" i="133" s="1"/>
  <c r="E18" i="133"/>
  <c r="E17" i="133"/>
  <c r="E16" i="133"/>
  <c r="E15" i="133"/>
  <c r="E14" i="133"/>
  <c r="E13" i="133"/>
  <c r="D20" i="132"/>
  <c r="E18" i="132"/>
  <c r="E17" i="132"/>
  <c r="E16" i="132"/>
  <c r="E15" i="132"/>
  <c r="E14" i="132"/>
  <c r="E13" i="132"/>
  <c r="E20" i="132" l="1"/>
  <c r="H374" i="114"/>
  <c r="H373" i="114" s="1"/>
  <c r="H372" i="114" s="1"/>
  <c r="I364" i="114"/>
  <c r="H169" i="114"/>
  <c r="H168" i="114" s="1"/>
  <c r="H69" i="114"/>
  <c r="H68" i="114" s="1"/>
  <c r="H24" i="114"/>
  <c r="I24" i="114" s="1"/>
  <c r="I441" i="114"/>
  <c r="I437" i="114"/>
  <c r="I431" i="114"/>
  <c r="I427" i="114"/>
  <c r="I423" i="114"/>
  <c r="I418" i="114"/>
  <c r="I410" i="114"/>
  <c r="I403" i="114"/>
  <c r="I402" i="114"/>
  <c r="I401" i="114"/>
  <c r="I400" i="114"/>
  <c r="I399" i="114"/>
  <c r="I398" i="114"/>
  <c r="I397" i="114"/>
  <c r="I396" i="114"/>
  <c r="I395" i="114"/>
  <c r="I394" i="114"/>
  <c r="I384" i="114"/>
  <c r="I380" i="114"/>
  <c r="I376" i="114"/>
  <c r="I371" i="114"/>
  <c r="I367" i="114"/>
  <c r="I356" i="114"/>
  <c r="I352" i="114"/>
  <c r="I340" i="114"/>
  <c r="I339" i="114"/>
  <c r="I336" i="114"/>
  <c r="I333" i="114"/>
  <c r="I329" i="114"/>
  <c r="I321" i="114"/>
  <c r="I317" i="114"/>
  <c r="I314" i="114"/>
  <c r="I308" i="114"/>
  <c r="I302" i="114"/>
  <c r="I285" i="114"/>
  <c r="I280" i="114"/>
  <c r="I275" i="114"/>
  <c r="I251" i="114"/>
  <c r="I245" i="114"/>
  <c r="I240" i="114"/>
  <c r="I233" i="114"/>
  <c r="I231" i="114"/>
  <c r="I225" i="114"/>
  <c r="I219" i="114"/>
  <c r="I215" i="114"/>
  <c r="I209" i="114"/>
  <c r="I204" i="114"/>
  <c r="I189" i="114"/>
  <c r="I184" i="114"/>
  <c r="I176" i="114"/>
  <c r="I170" i="114"/>
  <c r="I168" i="114"/>
  <c r="I152" i="114"/>
  <c r="I148" i="114"/>
  <c r="I130" i="114"/>
  <c r="I126" i="114"/>
  <c r="I111" i="114"/>
  <c r="I107" i="114"/>
  <c r="I102" i="114"/>
  <c r="I99" i="114"/>
  <c r="I95" i="114"/>
  <c r="I88" i="114"/>
  <c r="I83" i="114"/>
  <c r="I80" i="114"/>
  <c r="I73" i="114"/>
  <c r="I70" i="114"/>
  <c r="I66" i="114"/>
  <c r="I61" i="114"/>
  <c r="I56" i="114"/>
  <c r="I54" i="114"/>
  <c r="I53" i="114"/>
  <c r="I49" i="114"/>
  <c r="I45" i="114"/>
  <c r="I42" i="114"/>
  <c r="I36" i="114"/>
  <c r="I32" i="114"/>
  <c r="I28" i="114"/>
  <c r="I25" i="114"/>
  <c r="I23" i="114"/>
  <c r="I22" i="114"/>
  <c r="I18" i="114"/>
  <c r="I341" i="114"/>
  <c r="I169" i="114" l="1"/>
  <c r="I363" i="114"/>
  <c r="I261" i="114"/>
  <c r="I362" i="114"/>
  <c r="I375" i="114"/>
  <c r="I372" i="114"/>
  <c r="I373" i="114"/>
  <c r="I374" i="114"/>
  <c r="I68" i="114"/>
  <c r="I69" i="114"/>
  <c r="D47" i="116"/>
  <c r="E77" i="116"/>
  <c r="E75" i="116"/>
  <c r="E74" i="116"/>
  <c r="E73" i="116"/>
  <c r="E72" i="116"/>
  <c r="E71" i="116"/>
  <c r="E70" i="116"/>
  <c r="E69" i="116"/>
  <c r="E68" i="116"/>
  <c r="E67" i="116"/>
  <c r="E66" i="116"/>
  <c r="E65" i="116"/>
  <c r="E64" i="116"/>
  <c r="E63" i="116"/>
  <c r="E62" i="116"/>
  <c r="E61" i="116"/>
  <c r="E60" i="116"/>
  <c r="E59" i="116"/>
  <c r="E58" i="116"/>
  <c r="E56" i="116"/>
  <c r="E55" i="116"/>
  <c r="E54" i="116"/>
  <c r="E53" i="116"/>
  <c r="E52" i="116"/>
  <c r="E51" i="116"/>
  <c r="E50" i="116"/>
  <c r="E49" i="116"/>
  <c r="E48" i="116"/>
  <c r="E45" i="116"/>
  <c r="E44" i="116"/>
  <c r="E40" i="116"/>
  <c r="E39" i="116"/>
  <c r="E38" i="116"/>
  <c r="E37" i="116"/>
  <c r="E36" i="116"/>
  <c r="E35" i="116"/>
  <c r="E34" i="116"/>
  <c r="E33" i="116"/>
  <c r="E32" i="116"/>
  <c r="E31" i="116"/>
  <c r="E30" i="116"/>
  <c r="E29" i="116"/>
  <c r="E27" i="116"/>
  <c r="E23" i="116"/>
  <c r="E22" i="116"/>
  <c r="E21" i="116"/>
  <c r="E20" i="116"/>
  <c r="E19" i="116"/>
  <c r="E18" i="116"/>
  <c r="E16" i="116"/>
  <c r="E15" i="116"/>
  <c r="E14" i="116"/>
  <c r="E13" i="116"/>
  <c r="E12" i="116"/>
  <c r="H384" i="97" l="1"/>
  <c r="H372" i="97"/>
  <c r="H369" i="97"/>
  <c r="H367" i="97"/>
  <c r="H366" i="97"/>
  <c r="H362" i="97"/>
  <c r="H358" i="97"/>
  <c r="H340" i="97"/>
  <c r="H331" i="97"/>
  <c r="H314" i="97"/>
  <c r="H313" i="97"/>
  <c r="H312" i="97"/>
  <c r="H311" i="97"/>
  <c r="H310" i="97"/>
  <c r="H309" i="97"/>
  <c r="H308" i="97"/>
  <c r="H307" i="97"/>
  <c r="H306" i="97"/>
  <c r="H299" i="97"/>
  <c r="H298" i="97"/>
  <c r="H297" i="97"/>
  <c r="H288" i="97"/>
  <c r="H282" i="97"/>
  <c r="H278" i="97"/>
  <c r="H267" i="97"/>
  <c r="H262" i="97"/>
  <c r="H257" i="97"/>
  <c r="H242" i="97"/>
  <c r="H231" i="97"/>
  <c r="H228" i="97"/>
  <c r="H222" i="97"/>
  <c r="H218" i="97"/>
  <c r="H217" i="97"/>
  <c r="H216" i="97"/>
  <c r="H214" i="97"/>
  <c r="H209" i="97"/>
  <c r="H206" i="97"/>
  <c r="H202" i="97"/>
  <c r="H201" i="97"/>
  <c r="H198" i="97"/>
  <c r="H194" i="97"/>
  <c r="H190" i="97"/>
  <c r="H185" i="97"/>
  <c r="H182" i="97"/>
  <c r="H178" i="97"/>
  <c r="H171" i="97"/>
  <c r="H168" i="97"/>
  <c r="H157" i="97"/>
  <c r="H151" i="97"/>
  <c r="H150" i="97"/>
  <c r="H149" i="97"/>
  <c r="H148" i="97"/>
  <c r="H147" i="97"/>
  <c r="H146" i="97"/>
  <c r="H145" i="97"/>
  <c r="H144" i="97"/>
  <c r="H143" i="97"/>
  <c r="H130" i="97"/>
  <c r="H124" i="97"/>
  <c r="H115" i="97"/>
  <c r="H95" i="97"/>
  <c r="H91" i="97"/>
  <c r="H89" i="97"/>
  <c r="H70" i="97"/>
  <c r="H69" i="97"/>
  <c r="H68" i="97" s="1"/>
  <c r="H63" i="97"/>
  <c r="H59" i="97"/>
  <c r="H49" i="97"/>
  <c r="H41" i="97"/>
  <c r="H37" i="97"/>
  <c r="H33" i="97"/>
  <c r="H26" i="97"/>
  <c r="H22" i="97"/>
  <c r="H18" i="97"/>
  <c r="E76" i="116"/>
  <c r="E57" i="116"/>
  <c r="E47" i="116"/>
  <c r="E28" i="116"/>
  <c r="E17" i="116"/>
  <c r="E43" i="116" l="1"/>
  <c r="H330" i="97"/>
  <c r="E41" i="116" l="1"/>
  <c r="E42" i="116"/>
  <c r="H329" i="97"/>
  <c r="H328" i="97"/>
  <c r="H436" i="114" l="1"/>
  <c r="H435" i="114" s="1"/>
  <c r="I435" i="114" l="1"/>
  <c r="I440" i="114"/>
  <c r="H433" i="114" l="1"/>
  <c r="I434" i="114"/>
  <c r="H302" i="97"/>
  <c r="H277" i="97"/>
  <c r="I438" i="114"/>
  <c r="I439" i="114"/>
  <c r="H281" i="97"/>
  <c r="I316" i="114"/>
  <c r="I315" i="114" l="1"/>
  <c r="I313" i="114"/>
  <c r="H279" i="97"/>
  <c r="H230" i="114"/>
  <c r="I230" i="114" s="1"/>
  <c r="H17" i="114"/>
  <c r="I17" i="114" s="1"/>
  <c r="H21" i="114"/>
  <c r="H27" i="114"/>
  <c r="H31" i="114"/>
  <c r="I31" i="114" s="1"/>
  <c r="H35" i="114"/>
  <c r="H41" i="114"/>
  <c r="H44" i="114"/>
  <c r="H48" i="114"/>
  <c r="I48" i="114" s="1"/>
  <c r="H52" i="114"/>
  <c r="H55" i="114"/>
  <c r="I55" i="114" s="1"/>
  <c r="H60" i="114"/>
  <c r="H65" i="114"/>
  <c r="H72" i="114"/>
  <c r="I72" i="114" s="1"/>
  <c r="H75" i="114"/>
  <c r="H79" i="114"/>
  <c r="H82" i="114"/>
  <c r="H87" i="114"/>
  <c r="H98" i="114"/>
  <c r="H97" i="114" s="1"/>
  <c r="H106" i="114"/>
  <c r="H218" i="114"/>
  <c r="H217" i="114" s="1"/>
  <c r="H206" i="114" s="1"/>
  <c r="H200" i="114" s="1"/>
  <c r="H224" i="114"/>
  <c r="I256" i="114"/>
  <c r="I291" i="114"/>
  <c r="H332" i="114"/>
  <c r="H331" i="114" s="1"/>
  <c r="H325" i="114" s="1"/>
  <c r="H355" i="114"/>
  <c r="H370" i="114"/>
  <c r="H417" i="114"/>
  <c r="H416" i="114" s="1"/>
  <c r="H415" i="114" s="1"/>
  <c r="H421" i="114"/>
  <c r="H420" i="114" s="1"/>
  <c r="I436" i="114"/>
  <c r="H414" i="114" l="1"/>
  <c r="I414" i="114" s="1"/>
  <c r="H409" i="114"/>
  <c r="H408" i="114" s="1"/>
  <c r="H407" i="114" s="1"/>
  <c r="I348" i="114"/>
  <c r="I87" i="114"/>
  <c r="H86" i="114"/>
  <c r="I175" i="114"/>
  <c r="I411" i="114"/>
  <c r="I379" i="114"/>
  <c r="H378" i="114"/>
  <c r="H377" i="114" s="1"/>
  <c r="I335" i="114"/>
  <c r="I260" i="114"/>
  <c r="I195" i="114"/>
  <c r="H194" i="114"/>
  <c r="I106" i="114"/>
  <c r="I312" i="114"/>
  <c r="I430" i="114"/>
  <c r="I202" i="114"/>
  <c r="I417" i="114"/>
  <c r="I432" i="114"/>
  <c r="I433" i="114"/>
  <c r="I426" i="114"/>
  <c r="I422" i="114"/>
  <c r="I413" i="114"/>
  <c r="I389" i="114"/>
  <c r="H382" i="114"/>
  <c r="I383" i="114"/>
  <c r="H369" i="114"/>
  <c r="I370" i="114"/>
  <c r="I328" i="114"/>
  <c r="I279" i="114"/>
  <c r="I214" i="114"/>
  <c r="I188" i="114"/>
  <c r="H115" i="114"/>
  <c r="I116" i="114"/>
  <c r="I98" i="114"/>
  <c r="H74" i="114"/>
  <c r="I332" i="114"/>
  <c r="I309" i="114"/>
  <c r="H223" i="114"/>
  <c r="I224" i="114"/>
  <c r="I125" i="114"/>
  <c r="H78" i="114"/>
  <c r="I79" i="114"/>
  <c r="H34" i="114"/>
  <c r="I35" i="114"/>
  <c r="I366" i="114"/>
  <c r="I355" i="114"/>
  <c r="I351" i="114"/>
  <c r="I337" i="114"/>
  <c r="I324" i="114"/>
  <c r="I301" i="114"/>
  <c r="I297" i="114"/>
  <c r="I284" i="114"/>
  <c r="H229" i="114"/>
  <c r="I218" i="114"/>
  <c r="I250" i="114"/>
  <c r="I244" i="114"/>
  <c r="I234" i="114"/>
  <c r="I235" i="114"/>
  <c r="I239" i="114"/>
  <c r="I203" i="114"/>
  <c r="H198" i="114"/>
  <c r="H197" i="114" s="1"/>
  <c r="H196" i="114" s="1"/>
  <c r="I196" i="114" s="1"/>
  <c r="I199" i="114"/>
  <c r="H182" i="114"/>
  <c r="I183" i="114"/>
  <c r="H178" i="114"/>
  <c r="H174" i="114" s="1"/>
  <c r="I179" i="114"/>
  <c r="H166" i="114"/>
  <c r="I167" i="114"/>
  <c r="I151" i="114"/>
  <c r="I147" i="114"/>
  <c r="I129" i="114"/>
  <c r="I94" i="114"/>
  <c r="H81" i="114"/>
  <c r="I82" i="114"/>
  <c r="H64" i="114"/>
  <c r="I65" i="114"/>
  <c r="H59" i="114"/>
  <c r="I60" i="114"/>
  <c r="H51" i="114"/>
  <c r="I51" i="114" s="1"/>
  <c r="I52" i="114"/>
  <c r="H43" i="114"/>
  <c r="I44" i="114"/>
  <c r="H40" i="114"/>
  <c r="I41" i="114"/>
  <c r="H26" i="114"/>
  <c r="I26" i="114" s="1"/>
  <c r="I27" i="114"/>
  <c r="H20" i="114"/>
  <c r="I20" i="114" s="1"/>
  <c r="I21" i="114"/>
  <c r="H258" i="114"/>
  <c r="I220" i="114"/>
  <c r="I81" i="114" l="1"/>
  <c r="H67" i="114"/>
  <c r="I409" i="114"/>
  <c r="H165" i="114"/>
  <c r="H164" i="114" s="1"/>
  <c r="H181" i="114"/>
  <c r="H180" i="114" s="1"/>
  <c r="I180" i="114" s="1"/>
  <c r="I388" i="114"/>
  <c r="I343" i="114"/>
  <c r="I342" i="114"/>
  <c r="H193" i="114"/>
  <c r="I194" i="114"/>
  <c r="I229" i="114"/>
  <c r="H228" i="114"/>
  <c r="I223" i="114"/>
  <c r="H222" i="114"/>
  <c r="I43" i="114"/>
  <c r="I311" i="114"/>
  <c r="H310" i="114"/>
  <c r="H307" i="114" s="1"/>
  <c r="I382" i="114"/>
  <c r="H381" i="114"/>
  <c r="I323" i="114"/>
  <c r="I257" i="114"/>
  <c r="I258" i="114"/>
  <c r="I217" i="114"/>
  <c r="H19" i="114"/>
  <c r="H16" i="114" s="1"/>
  <c r="I16" i="114" s="1"/>
  <c r="I334" i="114"/>
  <c r="I428" i="114"/>
  <c r="I105" i="114"/>
  <c r="H71" i="114"/>
  <c r="I71" i="114" s="1"/>
  <c r="H85" i="114"/>
  <c r="I415" i="114"/>
  <c r="I416" i="114"/>
  <c r="I429" i="114"/>
  <c r="I425" i="114"/>
  <c r="I424" i="114"/>
  <c r="I421" i="114"/>
  <c r="I412" i="114"/>
  <c r="I408" i="114"/>
  <c r="I368" i="114"/>
  <c r="I369" i="114"/>
  <c r="I318" i="114"/>
  <c r="I361" i="114"/>
  <c r="I365" i="114"/>
  <c r="H33" i="114"/>
  <c r="I34" i="114"/>
  <c r="H77" i="114"/>
  <c r="I77" i="114" s="1"/>
  <c r="I78" i="114"/>
  <c r="H123" i="114"/>
  <c r="I124" i="114"/>
  <c r="I330" i="114"/>
  <c r="I331" i="114"/>
  <c r="H346" i="114"/>
  <c r="H345" i="114" s="1"/>
  <c r="I347" i="114"/>
  <c r="I357" i="114"/>
  <c r="I96" i="114"/>
  <c r="I97" i="114"/>
  <c r="H114" i="114"/>
  <c r="I115" i="114"/>
  <c r="I186" i="114"/>
  <c r="I187" i="114"/>
  <c r="I213" i="114"/>
  <c r="I278" i="114"/>
  <c r="I327" i="114"/>
  <c r="I353" i="114"/>
  <c r="I354" i="114"/>
  <c r="I350" i="114"/>
  <c r="I300" i="114"/>
  <c r="I296" i="114"/>
  <c r="I290" i="114"/>
  <c r="I283" i="114"/>
  <c r="I273" i="114"/>
  <c r="I255" i="114"/>
  <c r="I259" i="114"/>
  <c r="I232" i="114"/>
  <c r="I249" i="114"/>
  <c r="I243" i="114"/>
  <c r="I238" i="114"/>
  <c r="I197" i="114"/>
  <c r="I198" i="114"/>
  <c r="I182" i="114"/>
  <c r="I177" i="114"/>
  <c r="I178" i="114"/>
  <c r="I166" i="114"/>
  <c r="I165" i="114" s="1"/>
  <c r="I157" i="114"/>
  <c r="I159" i="114"/>
  <c r="I149" i="114"/>
  <c r="I150" i="114"/>
  <c r="I146" i="114"/>
  <c r="I131" i="114"/>
  <c r="I127" i="114"/>
  <c r="I128" i="114"/>
  <c r="H119" i="114"/>
  <c r="H118" i="114" s="1"/>
  <c r="H117" i="114" s="1"/>
  <c r="I117" i="114" s="1"/>
  <c r="I120" i="114"/>
  <c r="H92" i="114"/>
  <c r="H91" i="114" s="1"/>
  <c r="I93" i="114"/>
  <c r="H63" i="114"/>
  <c r="I64" i="114"/>
  <c r="H58" i="114"/>
  <c r="I59" i="114"/>
  <c r="H50" i="114"/>
  <c r="H39" i="114"/>
  <c r="I39" i="114" s="1"/>
  <c r="I40" i="114"/>
  <c r="I216" i="114"/>
  <c r="H306" i="114" l="1"/>
  <c r="I307" i="114"/>
  <c r="I344" i="114"/>
  <c r="I19" i="114"/>
  <c r="I193" i="114"/>
  <c r="H192" i="114"/>
  <c r="I123" i="114"/>
  <c r="H122" i="114"/>
  <c r="I338" i="114"/>
  <c r="I387" i="114"/>
  <c r="H386" i="114"/>
  <c r="I135" i="114"/>
  <c r="H134" i="114"/>
  <c r="I222" i="114"/>
  <c r="I221" i="114"/>
  <c r="I295" i="114"/>
  <c r="I228" i="114"/>
  <c r="H227" i="114"/>
  <c r="I85" i="114"/>
  <c r="I86" i="114"/>
  <c r="I67" i="114"/>
  <c r="I299" i="114"/>
  <c r="I310" i="114"/>
  <c r="I404" i="114"/>
  <c r="I405" i="114"/>
  <c r="I326" i="114"/>
  <c r="I325" i="114"/>
  <c r="I320" i="114"/>
  <c r="I181" i="114"/>
  <c r="I145" i="114"/>
  <c r="H144" i="114"/>
  <c r="H142" i="114" s="1"/>
  <c r="H15" i="114"/>
  <c r="I15" i="114" s="1"/>
  <c r="I381" i="114"/>
  <c r="I322" i="114"/>
  <c r="I419" i="114"/>
  <c r="I420" i="114"/>
  <c r="I407" i="114"/>
  <c r="I406" i="114"/>
  <c r="I276" i="114"/>
  <c r="I277" i="114"/>
  <c r="H266" i="114"/>
  <c r="I267" i="114"/>
  <c r="H211" i="114"/>
  <c r="H208" i="114" s="1"/>
  <c r="I212" i="114"/>
  <c r="H113" i="114"/>
  <c r="I114" i="114"/>
  <c r="I345" i="114"/>
  <c r="I346" i="114"/>
  <c r="I33" i="114"/>
  <c r="H30" i="114"/>
  <c r="I349" i="114"/>
  <c r="I289" i="114"/>
  <c r="I281" i="114"/>
  <c r="I282" i="114"/>
  <c r="H269" i="114"/>
  <c r="H268" i="114" s="1"/>
  <c r="I272" i="114"/>
  <c r="I254" i="114"/>
  <c r="I248" i="114"/>
  <c r="I241" i="114"/>
  <c r="I242" i="114"/>
  <c r="I236" i="114"/>
  <c r="I237" i="114"/>
  <c r="I205" i="114"/>
  <c r="I191" i="114"/>
  <c r="I153" i="114"/>
  <c r="I158" i="114"/>
  <c r="I119" i="114"/>
  <c r="I92" i="114"/>
  <c r="H62" i="114"/>
  <c r="I62" i="114" s="1"/>
  <c r="I63" i="114"/>
  <c r="H57" i="114"/>
  <c r="I57" i="114" s="1"/>
  <c r="I58" i="114"/>
  <c r="H47" i="114"/>
  <c r="H46" i="114" s="1"/>
  <c r="H38" i="114" s="1"/>
  <c r="H37" i="114" s="1"/>
  <c r="I50" i="114"/>
  <c r="H305" i="114" l="1"/>
  <c r="I306" i="114"/>
  <c r="I171" i="114"/>
  <c r="I192" i="114"/>
  <c r="I134" i="114"/>
  <c r="H133" i="114"/>
  <c r="H121" i="114"/>
  <c r="I121" i="114" s="1"/>
  <c r="I122" i="114"/>
  <c r="I136" i="114"/>
  <c r="I137" i="114"/>
  <c r="I294" i="114"/>
  <c r="I208" i="114"/>
  <c r="H226" i="114"/>
  <c r="I227" i="114"/>
  <c r="I386" i="114"/>
  <c r="H385" i="114"/>
  <c r="I385" i="114" s="1"/>
  <c r="I266" i="114"/>
  <c r="H265" i="114"/>
  <c r="H264" i="114" s="1"/>
  <c r="H263" i="114" s="1"/>
  <c r="I118" i="114"/>
  <c r="I113" i="114"/>
  <c r="I271" i="114"/>
  <c r="I174" i="114"/>
  <c r="I144" i="114"/>
  <c r="I253" i="114"/>
  <c r="I190" i="114"/>
  <c r="I288" i="114"/>
  <c r="I378" i="114"/>
  <c r="I393" i="114"/>
  <c r="I30" i="114"/>
  <c r="H29" i="114"/>
  <c r="I211" i="114"/>
  <c r="I252" i="114"/>
  <c r="I246" i="114"/>
  <c r="I247" i="114"/>
  <c r="I164" i="114"/>
  <c r="I91" i="114"/>
  <c r="I47" i="114"/>
  <c r="H304" i="114" l="1"/>
  <c r="I305" i="114"/>
  <c r="I226" i="114"/>
  <c r="H132" i="114"/>
  <c r="I133" i="114"/>
  <c r="I319" i="114"/>
  <c r="I274" i="114"/>
  <c r="I293" i="114"/>
  <c r="I200" i="114"/>
  <c r="I207" i="114"/>
  <c r="I265" i="114"/>
  <c r="I270" i="114"/>
  <c r="I377" i="114"/>
  <c r="I173" i="114"/>
  <c r="I172" i="114"/>
  <c r="I142" i="114"/>
  <c r="I143" i="114"/>
  <c r="I287" i="114"/>
  <c r="I391" i="114"/>
  <c r="I392" i="114"/>
  <c r="I29" i="114"/>
  <c r="H14" i="114"/>
  <c r="H13" i="114" s="1"/>
  <c r="I210" i="114"/>
  <c r="I185" i="114"/>
  <c r="I286" i="114"/>
  <c r="I163" i="114"/>
  <c r="H162" i="114"/>
  <c r="I104" i="114"/>
  <c r="I90" i="114"/>
  <c r="I46" i="114"/>
  <c r="H303" i="114" l="1"/>
  <c r="I304" i="114"/>
  <c r="I132" i="114"/>
  <c r="I201" i="114"/>
  <c r="I206" i="114"/>
  <c r="I264" i="114"/>
  <c r="I292" i="114"/>
  <c r="I268" i="114"/>
  <c r="I103" i="114"/>
  <c r="I269" i="114"/>
  <c r="I298" i="114"/>
  <c r="I390" i="114"/>
  <c r="I360" i="114"/>
  <c r="I162" i="114"/>
  <c r="H161" i="114"/>
  <c r="H160" i="114" s="1"/>
  <c r="I14" i="114"/>
  <c r="I13" i="114"/>
  <c r="I89" i="114"/>
  <c r="I84" i="114"/>
  <c r="I38" i="114"/>
  <c r="D24" i="116"/>
  <c r="D11" i="116" s="1"/>
  <c r="H383" i="97"/>
  <c r="H357" i="97"/>
  <c r="G261" i="97"/>
  <c r="G256" i="97" s="1"/>
  <c r="H241" i="97"/>
  <c r="H227" i="97"/>
  <c r="G193" i="97"/>
  <c r="H189" i="97"/>
  <c r="H169" i="97"/>
  <c r="G156" i="97"/>
  <c r="G155" i="97" s="1"/>
  <c r="H368" i="97"/>
  <c r="G361" i="97"/>
  <c r="G354" i="97" s="1"/>
  <c r="H210" i="97"/>
  <c r="H184" i="97"/>
  <c r="G94" i="97"/>
  <c r="G88" i="97"/>
  <c r="G40" i="97"/>
  <c r="G36" i="97"/>
  <c r="G32" i="97"/>
  <c r="G25" i="97"/>
  <c r="G21" i="97"/>
  <c r="G17" i="97"/>
  <c r="H24" i="121"/>
  <c r="C11" i="115"/>
  <c r="H12" i="114" l="1"/>
  <c r="I303" i="114"/>
  <c r="I112" i="114"/>
  <c r="I263" i="114"/>
  <c r="H193" i="97"/>
  <c r="G192" i="97"/>
  <c r="G191" i="97" s="1"/>
  <c r="G253" i="97"/>
  <c r="H256" i="97"/>
  <c r="H251" i="97"/>
  <c r="I359" i="114"/>
  <c r="I161" i="114"/>
  <c r="H155" i="97"/>
  <c r="H361" i="97"/>
  <c r="H208" i="97"/>
  <c r="H207" i="97"/>
  <c r="H200" i="97"/>
  <c r="H177" i="97"/>
  <c r="H167" i="97"/>
  <c r="G164" i="97"/>
  <c r="G163" i="97" s="1"/>
  <c r="G162" i="97" s="1"/>
  <c r="G160" i="97" s="1"/>
  <c r="H113" i="97"/>
  <c r="H382" i="97"/>
  <c r="H356" i="97"/>
  <c r="G20" i="97"/>
  <c r="H21" i="97"/>
  <c r="G43" i="97"/>
  <c r="H44" i="97"/>
  <c r="H62" i="97"/>
  <c r="H86" i="97"/>
  <c r="H88" i="97"/>
  <c r="H129" i="97"/>
  <c r="G335" i="97"/>
  <c r="H336" i="97"/>
  <c r="H350" i="97"/>
  <c r="H170" i="97"/>
  <c r="H221" i="97"/>
  <c r="G16" i="97"/>
  <c r="H17" i="97"/>
  <c r="G24" i="97"/>
  <c r="H25" i="97"/>
  <c r="G35" i="97"/>
  <c r="H36" i="97"/>
  <c r="G39" i="97"/>
  <c r="H40" i="97"/>
  <c r="G47" i="97"/>
  <c r="H48" i="97"/>
  <c r="H58" i="97"/>
  <c r="H94" i="97"/>
  <c r="H114" i="97"/>
  <c r="H123" i="97"/>
  <c r="H142" i="97"/>
  <c r="H255" i="97"/>
  <c r="H343" i="97"/>
  <c r="H364" i="97"/>
  <c r="H365" i="97"/>
  <c r="H156" i="97"/>
  <c r="H172" i="97"/>
  <c r="H213" i="97"/>
  <c r="H261" i="97"/>
  <c r="H317" i="97"/>
  <c r="G31" i="97"/>
  <c r="G30" i="97" s="1"/>
  <c r="H32" i="97"/>
  <c r="H205" i="97"/>
  <c r="G294" i="97"/>
  <c r="H296" i="97"/>
  <c r="H339" i="97"/>
  <c r="H265" i="97"/>
  <c r="H266" i="97"/>
  <c r="H370" i="97"/>
  <c r="H371" i="97"/>
  <c r="I110" i="114" l="1"/>
  <c r="I262" i="114"/>
  <c r="H163" i="97"/>
  <c r="H252" i="97"/>
  <c r="H160" i="97"/>
  <c r="G161" i="97"/>
  <c r="H161" i="97" s="1"/>
  <c r="I358" i="114"/>
  <c r="I160" i="114"/>
  <c r="H316" i="97"/>
  <c r="H348" i="97"/>
  <c r="H347" i="97"/>
  <c r="H294" i="97"/>
  <c r="H30" i="97"/>
  <c r="H197" i="97"/>
  <c r="H188" i="97"/>
  <c r="H166" i="97"/>
  <c r="G108" i="97"/>
  <c r="H109" i="97"/>
  <c r="E11" i="116"/>
  <c r="E80" i="116"/>
  <c r="H264" i="97"/>
  <c r="H226" i="97"/>
  <c r="H223" i="97"/>
  <c r="H240" i="97"/>
  <c r="H105" i="97"/>
  <c r="H243" i="97"/>
  <c r="H337" i="97"/>
  <c r="H338" i="97"/>
  <c r="H295" i="97"/>
  <c r="H31" i="97"/>
  <c r="H293" i="97"/>
  <c r="G285" i="97"/>
  <c r="G280" i="97" s="1"/>
  <c r="H286" i="97"/>
  <c r="H234" i="97"/>
  <c r="H341" i="97"/>
  <c r="H342" i="97"/>
  <c r="H254" i="97"/>
  <c r="G46" i="97"/>
  <c r="H47" i="97"/>
  <c r="G34" i="97"/>
  <c r="H34" i="97" s="1"/>
  <c r="H35" i="97"/>
  <c r="H260" i="97"/>
  <c r="H186" i="97"/>
  <c r="H187" i="97"/>
  <c r="H387" i="97"/>
  <c r="H204" i="97"/>
  <c r="G96" i="97"/>
  <c r="H97" i="97"/>
  <c r="H211" i="97"/>
  <c r="H196" i="97"/>
  <c r="H66" i="97"/>
  <c r="H353" i="97"/>
  <c r="H141" i="97"/>
  <c r="G119" i="97"/>
  <c r="G118" i="97" s="1"/>
  <c r="G117" i="97" s="1"/>
  <c r="H122" i="97"/>
  <c r="H93" i="97"/>
  <c r="H56" i="97"/>
  <c r="H57" i="97"/>
  <c r="H39" i="97"/>
  <c r="G23" i="97"/>
  <c r="H23" i="97" s="1"/>
  <c r="H24" i="97"/>
  <c r="G15" i="97"/>
  <c r="H15" i="97" s="1"/>
  <c r="H16" i="97"/>
  <c r="H349" i="97"/>
  <c r="G334" i="97"/>
  <c r="H335" i="97"/>
  <c r="H128" i="97"/>
  <c r="H87" i="97"/>
  <c r="H60" i="97"/>
  <c r="H61" i="97"/>
  <c r="G42" i="97"/>
  <c r="H42" i="97" s="1"/>
  <c r="H43" i="97"/>
  <c r="G19" i="97"/>
  <c r="H19" i="97" s="1"/>
  <c r="H20" i="97"/>
  <c r="I109" i="114" l="1"/>
  <c r="H108" i="97"/>
  <c r="G107" i="97"/>
  <c r="G276" i="97"/>
  <c r="H280" i="97"/>
  <c r="H117" i="97"/>
  <c r="H96" i="97"/>
  <c r="G90" i="97"/>
  <c r="H90" i="97" s="1"/>
  <c r="H327" i="97"/>
  <c r="G333" i="97"/>
  <c r="G326" i="97" s="1"/>
  <c r="H352" i="97"/>
  <c r="H351" i="97"/>
  <c r="H381" i="97"/>
  <c r="H354" i="97"/>
  <c r="H292" i="97"/>
  <c r="G287" i="97"/>
  <c r="H287" i="97" s="1"/>
  <c r="H46" i="97"/>
  <c r="G45" i="97"/>
  <c r="H45" i="97" s="1"/>
  <c r="G38" i="97"/>
  <c r="H183" i="97"/>
  <c r="H175" i="97"/>
  <c r="H165" i="97"/>
  <c r="H140" i="97"/>
  <c r="G14" i="97"/>
  <c r="G13" i="97" s="1"/>
  <c r="G12" i="97" s="1"/>
  <c r="H355" i="97"/>
  <c r="H162" i="97"/>
  <c r="H127" i="97"/>
  <c r="H121" i="97"/>
  <c r="H64" i="97"/>
  <c r="H65" i="97"/>
  <c r="H195" i="97"/>
  <c r="H385" i="97"/>
  <c r="H386" i="97"/>
  <c r="H373" i="97"/>
  <c r="H176" i="97"/>
  <c r="H285" i="97"/>
  <c r="H52" i="97"/>
  <c r="H319" i="97"/>
  <c r="H258" i="97"/>
  <c r="H259" i="97"/>
  <c r="H334" i="97"/>
  <c r="H199" i="97"/>
  <c r="H203" i="97"/>
  <c r="H158" i="97"/>
  <c r="H159" i="97"/>
  <c r="H363" i="97"/>
  <c r="H219" i="97"/>
  <c r="H215" i="97"/>
  <c r="H253" i="97"/>
  <c r="H232" i="97"/>
  <c r="H233" i="97"/>
  <c r="I108" i="114" l="1"/>
  <c r="I101" i="114"/>
  <c r="G28" i="97"/>
  <c r="G106" i="97"/>
  <c r="H106" i="97" s="1"/>
  <c r="H107" i="97"/>
  <c r="H276" i="97"/>
  <c r="G29" i="97"/>
  <c r="H326" i="97"/>
  <c r="H155" i="114"/>
  <c r="H154" i="114" s="1"/>
  <c r="H380" i="97"/>
  <c r="H378" i="97"/>
  <c r="H379" i="97"/>
  <c r="G290" i="97"/>
  <c r="H291" i="97"/>
  <c r="H14" i="97"/>
  <c r="H220" i="97"/>
  <c r="H38" i="97"/>
  <c r="H181" i="97"/>
  <c r="H154" i="97"/>
  <c r="H164" i="97"/>
  <c r="H139" i="97"/>
  <c r="H126" i="97"/>
  <c r="H125" i="97"/>
  <c r="H120" i="97"/>
  <c r="H250" i="97"/>
  <c r="H333" i="97"/>
  <c r="H284" i="97"/>
  <c r="H360" i="97"/>
  <c r="H50" i="97"/>
  <c r="H51" i="97"/>
  <c r="G237" i="97"/>
  <c r="H238" i="97"/>
  <c r="H301" i="97"/>
  <c r="H315" i="97"/>
  <c r="H192" i="97"/>
  <c r="I155" i="114" l="1"/>
  <c r="G274" i="97"/>
  <c r="G273" i="97" s="1"/>
  <c r="H275" i="97"/>
  <c r="H29" i="97"/>
  <c r="H28" i="97"/>
  <c r="H325" i="97"/>
  <c r="H212" i="97"/>
  <c r="I37" i="114"/>
  <c r="I12" i="114"/>
  <c r="I156" i="114"/>
  <c r="H377" i="97"/>
  <c r="H359" i="97"/>
  <c r="H290" i="97"/>
  <c r="G133" i="97"/>
  <c r="G132" i="97" s="1"/>
  <c r="G131" i="97" s="1"/>
  <c r="G116" i="97" s="1"/>
  <c r="G110" i="97" s="1"/>
  <c r="H134" i="97"/>
  <c r="H13" i="97"/>
  <c r="H237" i="97"/>
  <c r="H180" i="97"/>
  <c r="H138" i="97"/>
  <c r="G137" i="97"/>
  <c r="H119" i="97"/>
  <c r="G104" i="97"/>
  <c r="H104" i="97" s="1"/>
  <c r="H191" i="97"/>
  <c r="H283" i="97"/>
  <c r="H263" i="97"/>
  <c r="H332" i="97"/>
  <c r="H249" i="97"/>
  <c r="I154" i="114" l="1"/>
  <c r="I100" i="114"/>
  <c r="H132" i="97"/>
  <c r="H137" i="97"/>
  <c r="G272" i="97"/>
  <c r="H272" i="97" s="1"/>
  <c r="H273" i="97"/>
  <c r="H274" i="97"/>
  <c r="H318" i="97"/>
  <c r="H133" i="97"/>
  <c r="H12" i="97"/>
  <c r="H376" i="97"/>
  <c r="H346" i="97"/>
  <c r="H248" i="97"/>
  <c r="G247" i="97"/>
  <c r="G246" i="97" s="1"/>
  <c r="H246" i="97" s="1"/>
  <c r="H179" i="97"/>
  <c r="H103" i="97"/>
  <c r="H153" i="97"/>
  <c r="H135" i="97" l="1"/>
  <c r="H136" i="97"/>
  <c r="H131" i="97"/>
  <c r="H116" i="97"/>
  <c r="G270" i="97"/>
  <c r="H271" i="97"/>
  <c r="H300" i="97"/>
  <c r="H289" i="97"/>
  <c r="H118" i="97"/>
  <c r="H375" i="97"/>
  <c r="H247" i="97"/>
  <c r="G100" i="97"/>
  <c r="G99" i="97" s="1"/>
  <c r="H102" i="97"/>
  <c r="H152" i="97"/>
  <c r="G98" i="97" l="1"/>
  <c r="H98" i="97" s="1"/>
  <c r="H99" i="97"/>
  <c r="G269" i="97"/>
  <c r="H270" i="97"/>
  <c r="H112" i="97"/>
  <c r="G111" i="97"/>
  <c r="H374" i="97"/>
  <c r="H345" i="97"/>
  <c r="G244" i="97"/>
  <c r="G239" i="97" s="1"/>
  <c r="H245" i="97"/>
  <c r="H101" i="97"/>
  <c r="H100" i="97"/>
  <c r="H268" i="97" l="1"/>
  <c r="H269" i="97"/>
  <c r="G236" i="97"/>
  <c r="H239" i="97"/>
  <c r="H110" i="97"/>
  <c r="H111" i="97"/>
  <c r="H244" i="97"/>
  <c r="G83" i="97"/>
  <c r="G82" i="97" s="1"/>
  <c r="G81" i="97" s="1"/>
  <c r="H92" i="97"/>
  <c r="H235" i="97" l="1"/>
  <c r="H82" i="97"/>
  <c r="H85" i="97"/>
  <c r="H236" i="97"/>
  <c r="H84" i="97"/>
  <c r="H81" i="97"/>
  <c r="H229" i="97" l="1"/>
  <c r="H230" i="97"/>
  <c r="H83" i="97"/>
  <c r="H174" i="97"/>
  <c r="H173" i="97"/>
  <c r="H80" i="97"/>
  <c r="H79" i="97" l="1"/>
  <c r="H78" i="97" l="1"/>
  <c r="H77" i="97" l="1"/>
  <c r="H76" i="97" l="1"/>
  <c r="G74" i="97"/>
  <c r="H75" i="97"/>
  <c r="G73" i="97" l="1"/>
  <c r="G72" i="97" s="1"/>
  <c r="G71" i="97" s="1"/>
  <c r="H71" i="97" s="1"/>
  <c r="H74" i="97"/>
  <c r="H73" i="97" l="1"/>
  <c r="H72" i="97" l="1"/>
  <c r="G53" i="97" l="1"/>
  <c r="G27" i="97" s="1"/>
  <c r="G11" i="97" s="1"/>
  <c r="G10" i="97" s="1"/>
  <c r="H54" i="97" l="1"/>
  <c r="H53" i="97" l="1"/>
  <c r="H27" i="97" l="1"/>
  <c r="H10" i="97" l="1"/>
  <c r="H11" i="97"/>
</calcChain>
</file>

<file path=xl/sharedStrings.xml><?xml version="1.0" encoding="utf-8"?>
<sst xmlns="http://schemas.openxmlformats.org/spreadsheetml/2006/main" count="4734" uniqueCount="614">
  <si>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</si>
  <si>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</si>
  <si>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</si>
  <si>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</si>
  <si>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</si>
  <si>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</si>
  <si>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</si>
  <si>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</si>
  <si>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</si>
  <si>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</si>
  <si>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</si>
  <si>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</si>
  <si>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</si>
  <si>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</si>
  <si>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</si>
  <si>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</si>
  <si>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</si>
  <si>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</si>
  <si>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</si>
  <si>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</si>
  <si>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</si>
  <si>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</si>
  <si>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</si>
  <si>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</si>
  <si>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</si>
  <si>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</si>
  <si>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</si>
  <si>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</si>
  <si>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</si>
  <si>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</si>
  <si>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</si>
  <si>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</si>
  <si>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</si>
  <si>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</si>
  <si>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</si>
  <si>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</si>
  <si>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</si>
  <si>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</si>
  <si>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</si>
  <si>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</si>
  <si>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</si>
  <si>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</si>
  <si>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</si>
  <si>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</si>
  <si>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</si>
  <si>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</si>
  <si>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</si>
  <si>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</si>
  <si>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</si>
  <si>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</si>
  <si>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</si>
  <si>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</si>
  <si>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</si>
  <si>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</si>
  <si>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</si>
  <si>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</si>
  <si>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</si>
  <si>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</si>
  <si>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</si>
  <si>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</si>
  <si>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</si>
  <si>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</si>
  <si>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</si>
  <si>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</si>
  <si>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</si>
  <si>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</si>
  <si>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</si>
  <si>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</si>
  <si>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</si>
  <si>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</si>
  <si>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</si>
  <si>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</si>
  <si>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</si>
  <si>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</si>
  <si>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</si>
  <si>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</si>
  <si>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</si>
  <si>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</si>
  <si>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</si>
  <si>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</si>
  <si>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</si>
  <si>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</si>
  <si>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</si>
  <si>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</si>
  <si>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</si>
  <si>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</si>
  <si>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</si>
  <si>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</si>
  <si>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</si>
  <si>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</si>
  <si>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</si>
  <si>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</si>
  <si>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</si>
  <si>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</si>
  <si>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</si>
  <si>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</si>
  <si>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</si>
  <si>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</si>
  <si>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</si>
  <si>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</si>
  <si>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</si>
  <si>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</si>
  <si>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</si>
  <si>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</si>
  <si>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</si>
  <si>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</si>
  <si>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</si>
  <si>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</si>
  <si>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</si>
  <si>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</si>
  <si>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</si>
  <si>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</si>
  <si>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</si>
  <si>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</si>
  <si>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</si>
  <si>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</si>
  <si>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</si>
  <si>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</si>
  <si>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</si>
  <si>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</si>
  <si>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</si>
  <si>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</si>
  <si>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</si>
  <si>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</si>
  <si>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</si>
  <si>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</si>
  <si>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</si>
  <si>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</si>
  <si>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</si>
  <si>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</si>
  <si>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</si>
  <si>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</si>
  <si>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</si>
  <si>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</si>
  <si>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</si>
  <si>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</si>
  <si>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</si>
  <si>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</si>
  <si>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</si>
  <si>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</si>
  <si>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</si>
  <si>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</si>
  <si>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</si>
  <si>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</si>
  <si>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</si>
  <si>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</si>
  <si>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</si>
  <si>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</si>
  <si>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</si>
  <si>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</si>
  <si>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</si>
  <si>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</si>
  <si>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</si>
  <si>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</si>
  <si>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</si>
  <si>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</si>
  <si>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</si>
  <si>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</si>
  <si>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</si>
  <si>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</si>
  <si>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</si>
  <si>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</si>
  <si>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</si>
  <si>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</si>
  <si>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</si>
  <si>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</si>
  <si>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</si>
  <si>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</si>
  <si>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</si>
  <si>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</si>
  <si>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</si>
  <si>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</si>
  <si>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</si>
  <si>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</si>
  <si>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</si>
  <si>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</si>
  <si>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</si>
  <si>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</si>
  <si>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</si>
  <si>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</si>
  <si>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</si>
  <si>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</si>
  <si>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</si>
  <si>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</si>
  <si>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</si>
  <si>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</si>
  <si>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</si>
  <si>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</si>
  <si>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</si>
  <si>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</si>
  <si>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</si>
  <si>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</si>
  <si>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</si>
  <si>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</si>
  <si>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</si>
  <si>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</si>
  <si>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</si>
  <si>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</si>
  <si>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</si>
  <si>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</si>
  <si>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</si>
  <si>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</si>
  <si>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</si>
  <si>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</si>
  <si>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</si>
  <si>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</si>
  <si>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</si>
  <si>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</si>
  <si>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</si>
  <si>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</si>
  <si>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</si>
  <si>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</si>
  <si>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</si>
  <si>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</si>
  <si>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</si>
  <si>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</si>
  <si>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</si>
  <si>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</si>
  <si>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</si>
  <si>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</si>
  <si>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</si>
  <si>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</si>
  <si>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Межбюджетные трансферты общего характера бюджетам субъектов Российской Федерации и муниципальных образований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</si>
  <si>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</si>
  <si>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</si>
  <si>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</si>
  <si>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</si>
  <si>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</si>
  <si>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</si>
  <si>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</si>
  <si>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</si>
  <si>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</si>
  <si>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</si>
  <si>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</si>
  <si>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</si>
  <si>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</si>
  <si>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</si>
  <si>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</si>
  <si>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</si>
  <si>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</si>
  <si>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</si>
  <si>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</si>
  <si>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</si>
  <si>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</si>
  <si>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</si>
  <si>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</si>
  <si>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</si>
  <si>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</si>
  <si>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</si>
  <si>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</si>
  <si>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</si>
  <si>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</si>
  <si>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</si>
  <si>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</si>
  <si>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</si>
  <si>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</si>
  <si>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</si>
  <si>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</si>
  <si>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</si>
  <si>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</si>
  <si>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</si>
  <si>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</si>
  <si>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</si>
  <si>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</si>
  <si>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</si>
  <si>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</si>
  <si>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</si>
  <si>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</si>
  <si>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</si>
  <si>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</si>
  <si>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</si>
  <si>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</si>
  <si>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</si>
  <si>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</si>
  <si>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</si>
  <si>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</si>
  <si>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</si>
  <si>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</si>
  <si>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</si>
  <si>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</si>
  <si>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</si>
  <si>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</si>
  <si>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</si>
  <si>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</si>
  <si>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</si>
  <si>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</si>
  <si>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</si>
  <si>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</si>
  <si>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</si>
  <si>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</si>
  <si>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</si>
  <si>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</si>
  <si>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</si>
  <si>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</si>
  <si>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</si>
  <si>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</si>
  <si>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</si>
  <si>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</si>
  <si>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</si>
  <si>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</si>
  <si>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</si>
  <si>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</si>
  <si>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</si>
  <si>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</si>
  <si>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</si>
  <si>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</si>
  <si>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</si>
  <si>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</si>
  <si>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</si>
  <si>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</si>
  <si>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</si>
  <si>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</si>
  <si>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</si>
  <si>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</si>
  <si>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</si>
  <si>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</si>
  <si>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</si>
  <si>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</si>
  <si>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</si>
  <si>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</si>
  <si>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</si>
  <si>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</si>
  <si>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</si>
  <si>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</si>
  <si>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</si>
  <si>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</si>
  <si>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</si>
  <si>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</si>
  <si>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</si>
  <si>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</si>
  <si>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</si>
  <si>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</si>
  <si>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</si>
  <si>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</si>
  <si>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</si>
  <si>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</si>
  <si>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</si>
  <si>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</si>
  <si>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</si>
  <si>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</si>
  <si>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</si>
  <si>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</si>
  <si>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</si>
  <si>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</si>
  <si>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</si>
  <si>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</si>
  <si>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</si>
  <si>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</si>
  <si>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</si>
  <si>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</si>
  <si>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</si>
  <si>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</si>
  <si>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</si>
  <si>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</si>
  <si>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</si>
  <si>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</si>
  <si>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</si>
  <si>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</si>
  <si>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</si>
  <si>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</si>
  <si>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</si>
  <si>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</si>
  <si>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</si>
  <si>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</si>
  <si>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</si>
  <si>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</si>
  <si>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</si>
  <si>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</si>
  <si>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</si>
  <si>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</si>
  <si>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</si>
  <si>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</si>
  <si>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</si>
  <si>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</si>
  <si>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</si>
  <si>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</si>
  <si>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</si>
  <si>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</si>
  <si>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</si>
  <si>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</si>
  <si>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</si>
  <si>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</si>
  <si>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</si>
  <si>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</si>
  <si>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</si>
  <si>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</si>
  <si>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</si>
  <si>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</si>
  <si>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</si>
  <si>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</si>
  <si>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</si>
  <si>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</si>
  <si>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</si>
  <si>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</si>
  <si>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</si>
  <si>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</si>
  <si>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</si>
  <si>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</si>
  <si>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</si>
  <si>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</si>
  <si>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</si>
  <si>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</si>
  <si>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</si>
  <si>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</si>
  <si>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</si>
  <si>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</si>
  <si>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</si>
  <si>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</si>
  <si>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ПОСТУПЛЕНИЯ ДОХОДОВ, В ТОМ ЧИСЛЕ БЕЗВОЗМЕЗДНЫЕ ПОСТУПЛЕНИЯ, ПОЛУЧАЕМЫЕ ИЗ РЕСПУБЛИКАНСКОГО БЮДЖЕТА  на 2018 год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</si>
  <si>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</si>
  <si>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</si>
  <si>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</si>
  <si>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</si>
  <si>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</si>
  <si>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</si>
  <si>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</si>
  <si>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</si>
  <si>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</si>
  <si>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</si>
  <si>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</si>
  <si>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</si>
  <si>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</si>
  <si>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</si>
  <si>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</si>
  <si>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</si>
  <si>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</si>
  <si>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</si>
  <si>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</si>
  <si>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</si>
  <si>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</si>
  <si>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</si>
  <si>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</si>
  <si>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</si>
  <si>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</si>
  <si>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</si>
  <si>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</si>
  <si>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</si>
  <si>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</si>
  <si>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</si>
  <si>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</si>
  <si>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</si>
  <si>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</si>
  <si>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</si>
  <si>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</si>
  <si>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</si>
  <si>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</si>
  <si>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</si>
  <si>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</si>
  <si>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</si>
  <si>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</si>
  <si>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</si>
  <si>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</si>
  <si>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</si>
  <si>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</si>
  <si>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</si>
  <si>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</si>
  <si>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</si>
  <si>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</si>
  <si>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</si>
  <si>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</si>
  <si>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</si>
  <si>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</si>
  <si>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</si>
  <si>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</si>
  <si>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</si>
  <si>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</si>
  <si>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</si>
  <si>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</si>
  <si>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</si>
  <si>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</si>
  <si>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</si>
  <si>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</si>
  <si>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</si>
  <si>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</si>
  <si>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</si>
  <si>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</si>
  <si>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</si>
  <si>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</si>
  <si>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</si>
  <si>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</si>
  <si>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</si>
  <si>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</si>
  <si>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>Бюджет</t>
  </si>
  <si>
    <t>изм ( 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</si>
  <si>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</si>
  <si>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</si>
  <si>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</si>
  <si>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</si>
  <si>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</si>
  <si>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</si>
  <si>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</si>
  <si>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</si>
  <si>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</si>
  <si>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</si>
  <si>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</si>
  <si>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</si>
  <si>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</si>
  <si>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</si>
  <si>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</si>
  <si>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</si>
  <si>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</si>
  <si>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</si>
  <si>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</si>
  <si>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</si>
  <si>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</si>
  <si>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</si>
  <si>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</si>
  <si>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</si>
  <si>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Создание условий для развития туризма</t>
  </si>
  <si>
    <t>уточненный план</t>
  </si>
  <si>
    <t>исполнено</t>
  </si>
  <si>
    <t>% исп.</t>
  </si>
  <si>
    <t>Уточненный план</t>
  </si>
  <si>
    <t>Исполнение</t>
  </si>
  <si>
    <t>Приложение  № 16</t>
  </si>
  <si>
    <t>к  Решению Хурала представителей</t>
  </si>
  <si>
    <t>Таблица 1</t>
  </si>
  <si>
    <t xml:space="preserve"> на 2018 год дотаций на выравнивание бюджетной обеспеченности бюджетам сельских поселений</t>
  </si>
  <si>
    <t xml:space="preserve">Наименование </t>
  </si>
  <si>
    <t>Исполнено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</si>
  <si>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</si>
  <si>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</si>
  <si>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</si>
  <si>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</si>
  <si>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</si>
  <si>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</si>
  <si>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</si>
  <si>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Таблица 2</t>
  </si>
  <si>
    <t xml:space="preserve"> на 2018 год субвенций на осуществление первичного воинского учета на территориях, где отсутствуют военные комиссариаты</t>
  </si>
  <si>
    <t xml:space="preserve">"Об исполнении бюджета муниципального района </t>
  </si>
  <si>
    <t>2 02 19999 05 0000 151</t>
  </si>
  <si>
    <t>Прочие дотации бюджетам муниципальных районов</t>
  </si>
  <si>
    <t xml:space="preserve">" Об исполнении бюджета муниципального района  </t>
  </si>
  <si>
    <t>"Тес-Хемский кожуун Республики Тыва" за 9 месяцев 2018 года "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</si>
  <si>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</si>
  <si>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</si>
  <si>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02 2 02L 5110</t>
  </si>
  <si>
    <t>04 5 02L 4970</t>
  </si>
  <si>
    <t>04 5 021 7200</t>
  </si>
  <si>
    <t>Капитальные вложения в объекты государственной (муниципальной) собственности</t>
  </si>
  <si>
    <t>Бюджетные инвестиции</t>
  </si>
  <si>
    <t>Субсидии на строительство и реконструкцию локальных систем водоснабжения</t>
  </si>
  <si>
    <t>06 2 04 75030</t>
  </si>
  <si>
    <t>08 2 02 L0970</t>
  </si>
  <si>
    <t>Грант Главы Республики Тыва</t>
  </si>
  <si>
    <t>941 05 00590</t>
  </si>
  <si>
    <t>091 02 L5190</t>
  </si>
  <si>
    <t>Субсидии бюджетным учреждениям на иные цели</t>
  </si>
  <si>
    <t xml:space="preserve">"Об исполнении бюджета муниципального района  </t>
  </si>
  <si>
    <t xml:space="preserve">           " Об исполнении бюджета муниципального района </t>
  </si>
  <si>
    <t>Управление образования Тес-Хемского кожууна</t>
  </si>
  <si>
    <t xml:space="preserve">Источники внутреннего финансирования дефицита </t>
  </si>
  <si>
    <t>бюджета муниципального района "Тес-Хемский кожуун Республики Тыва"                                                                                        на  2018 год</t>
  </si>
  <si>
    <t>(тыс.руб)</t>
  </si>
  <si>
    <t>Приложение  № 1</t>
  </si>
  <si>
    <t>"Тес-Хемский кожуун Республики Тыва"за 2018 год"</t>
  </si>
  <si>
    <t xml:space="preserve">"Тес-Хемский кожуун Республики Тыва" за  2018 год" </t>
  </si>
  <si>
    <t>Межбюджетные трансферты на поощрение муниципальных образований за результаты огородничества на 2018 год</t>
  </si>
  <si>
    <t>Возврат остатков субвенций, субсидий прошлых лет</t>
  </si>
  <si>
    <t>"Тес-Хемский кожуун Республики Тыва" за  2018 год"</t>
  </si>
  <si>
    <t>НАЦИОНАЛЬНАЯ БЕЗОПАСНОСТЬ И ПРАВООХРАНИТЕЛЬНАЯ ДЕЯТЕЛЬНОСТЬ</t>
  </si>
  <si>
    <t>НАЦИОНАЛЬНАЯ ЭКОНОМИКА</t>
  </si>
  <si>
    <t>Бюджетные инвестиции в объекты капитального строительства</t>
  </si>
  <si>
    <t>03 1 03 L5670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</si>
  <si>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</si>
  <si>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</si>
  <si>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</si>
  <si>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</si>
  <si>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10 1 01 22010</t>
  </si>
  <si>
    <t>МП "Развитие здравоохранения Тес-Хемского кожууна на 2018 год"</t>
  </si>
  <si>
    <t>СОЦИАЛЬНАЯ ПОЛИТИКА</t>
  </si>
  <si>
    <t>Софинансирование программы  " Обеспечение жильем молодых семей"</t>
  </si>
  <si>
    <t>МП " Социальная поддержка граждан в ТесХемском кожууне на 2019 год"</t>
  </si>
  <si>
    <t>07 1 00 76030</t>
  </si>
  <si>
    <t>ФИЗИЧЕСКАЯ КУЛЬТУРА И СПОРТ</t>
  </si>
  <si>
    <t>ОБЩЕГОСУДАРСТВЕННЫЕ ВОПРОСЫ</t>
  </si>
  <si>
    <t>867 00 00119</t>
  </si>
  <si>
    <t>НАЦИОНАЛЬНАЯ ОБОРОНА</t>
  </si>
  <si>
    <t>Расходы на обеспечение функций  муниципального образования</t>
  </si>
  <si>
    <t xml:space="preserve">Социальное обеспечение </t>
  </si>
  <si>
    <t>97 5 00 04000</t>
  </si>
  <si>
    <t>Иные выплаты населению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</si>
  <si>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</si>
  <si>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</si>
  <si>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</t>
  </si>
  <si>
    <t>"Тес-Хемский кожуун Республики Тыва" за 2018 год "</t>
  </si>
  <si>
    <t xml:space="preserve">08 2 02 L0970
</t>
  </si>
  <si>
    <t xml:space="preserve">                                    "Тес-Хемский кожуун Республики Тыва" за 2018 год"</t>
  </si>
  <si>
    <t>01 00 00 00 00 0000 000</t>
  </si>
  <si>
    <t>Изменение остатков средств</t>
  </si>
  <si>
    <t>01 05 00 00 00 0000 000</t>
  </si>
  <si>
    <t>Изменение остатков средств на счетах по учету средств бюджетов</t>
  </si>
  <si>
    <t>01 05 00 00 00 0000 500</t>
  </si>
  <si>
    <t>01 05 02 01 00 0000 510</t>
  </si>
  <si>
    <t>Увеличение прочих остатков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</si>
  <si>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</si>
  <si>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</si>
  <si>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</si>
  <si>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прочих остатков средств бюджетов</t>
  </si>
  <si>
    <t>Уменьшение прочих остатков денежных средств бюджетов муниципальных районов</t>
  </si>
  <si>
    <t>Источники финансирования дефицита бюджетов - всего</t>
  </si>
  <si>
    <t>в том числе:</t>
  </si>
  <si>
    <t>источники внутреннего финансирования</t>
  </si>
  <si>
    <t>из них:</t>
  </si>
  <si>
    <t>увеличение остатков средств, всего</t>
  </si>
  <si>
    <t>Увеличение прочих остатков денежных средств бюджетов</t>
  </si>
  <si>
    <t>уменьшение остатков средств, всего</t>
  </si>
  <si>
    <t>Уменьшение прочих остатков денежных средств бюджетов</t>
  </si>
  <si>
    <t>X</t>
  </si>
  <si>
    <t>01 05 02 00 00 0000 500</t>
  </si>
  <si>
    <t>01 05 02 00 00 0000 600</t>
  </si>
  <si>
    <t>01 05 02 01 00 0000 610</t>
  </si>
  <si>
    <t>01 05 02 01 05 0000 610</t>
  </si>
  <si>
    <t>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</si>
</sst>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0_);_(* \(#,##0.00\);_(* &quot;-&quot;??_);_(@_)"/>
    <numFmt numFmtId="166" formatCode="#,##0.0_ ;[Red]\-#,##0.0\ "/>
    <numFmt numFmtId="167" formatCode="#,##0.0"/>
    <numFmt numFmtId="168" formatCode="0.0%"/>
    <numFmt numFmtId="169" formatCode="&quot;Да&quot;;&quot;Да&quot;;&quot;Нет&quot;"/>
    <numFmt numFmtId="170" formatCode="_(* #,##0.0_);_(* \(#,##0.0\);_(* &quot;-&quot;??_);_(@_)"/>
    <numFmt numFmtId="171" formatCode="_-* #,##0_р_._-;\-* #,##0_р_._-;_-* &quot;-&quot;??_р_._-;_-@_-"/>
    <numFmt numFmtId="172" formatCode="_-* #,##0.0_р_._-;\-* #,##0.0_р_._-;_-* &quot;-&quot;??_р_._-;_-@_-"/>
    <numFmt numFmtId="173" formatCode="0.0"/>
    <numFmt numFmtId="174" formatCode="&quot;&quot;###,##0.00"/>
  </numFmts>
  <fonts count="7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3" fillId="0" borderId="0"/>
    <xf numFmtId="0" fontId="50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316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4" fillId="0" borderId="0" xfId="45" applyFont="1" applyFill="1"/>
    <xf numFmtId="0" fontId="3" fillId="0" borderId="0" xfId="45" applyFont="1" applyFill="1"/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2" fillId="0" borderId="0" xfId="45" applyFont="1" applyFill="1" applyBorder="1" applyAlignment="1">
      <alignment horizontal="center"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7" fontId="4" fillId="0" borderId="17" xfId="44" applyNumberFormat="1" applyFont="1" applyFill="1" applyBorder="1" applyAlignment="1">
      <alignment horizontal="center" vertical="center"/>
    </xf>
    <xf numFmtId="167" fontId="3" fillId="0" borderId="17" xfId="44" applyNumberFormat="1" applyFont="1" applyBorder="1" applyAlignment="1">
      <alignment horizontal="center" vertical="center"/>
    </xf>
    <xf numFmtId="167" fontId="4" fillId="0" borderId="17" xfId="44" applyNumberFormat="1" applyFont="1" applyBorder="1" applyAlignment="1">
      <alignment horizontal="center" vertical="center"/>
    </xf>
    <xf numFmtId="167" fontId="7" fillId="0" borderId="17" xfId="44" applyNumberFormat="1" applyFont="1" applyBorder="1" applyAlignment="1">
      <alignment horizontal="center" vertical="center"/>
    </xf>
    <xf numFmtId="167" fontId="42" fillId="0" borderId="18" xfId="44" applyNumberFormat="1" applyFont="1" applyBorder="1" applyAlignment="1">
      <alignment horizontal="center" vertical="center"/>
    </xf>
    <xf numFmtId="167" fontId="5" fillId="0" borderId="0" xfId="44" applyNumberFormat="1"/>
    <xf numFmtId="168" fontId="5" fillId="0" borderId="0" xfId="44" applyNumberFormat="1"/>
    <xf numFmtId="167" fontId="5" fillId="0" borderId="0" xfId="44" applyNumberFormat="1" applyFont="1" applyAlignment="1">
      <alignment horizontal="right"/>
    </xf>
    <xf numFmtId="0" fontId="65" fillId="0" borderId="0" xfId="36" applyFont="1"/>
    <xf numFmtId="0" fontId="65" fillId="0" borderId="0" xfId="36" applyFont="1" applyAlignment="1">
      <alignment wrapText="1" shrinkToFit="1"/>
    </xf>
    <xf numFmtId="0" fontId="65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7" fontId="47" fillId="0" borderId="0" xfId="36" applyNumberFormat="1" applyFont="1" applyFill="1" applyBorder="1" applyAlignment="1">
      <alignment horizontal="right" vertical="center" wrapText="1"/>
    </xf>
    <xf numFmtId="0" fontId="66" fillId="0" borderId="0" xfId="36" applyFont="1" applyFill="1"/>
    <xf numFmtId="167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/>
    <xf numFmtId="0" fontId="13" fillId="0" borderId="0" xfId="36" applyFont="1" applyFill="1" applyAlignment="1">
      <alignment horizontal="center" vertical="top" wrapText="1"/>
    </xf>
    <xf numFmtId="0" fontId="3" fillId="0" borderId="0" xfId="36" applyFont="1" applyFill="1"/>
    <xf numFmtId="166" fontId="4" fillId="0" borderId="0" xfId="36" applyNumberFormat="1" applyFont="1" applyFill="1"/>
    <xf numFmtId="0" fontId="4" fillId="0" borderId="0" xfId="36" applyFont="1" applyFill="1"/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24" fillId="0" borderId="0" xfId="36" applyFont="1" applyAlignment="1">
      <alignment horizontal="justify" vertical="top"/>
    </xf>
    <xf numFmtId="0" fontId="24" fillId="0" borderId="0" xfId="36" applyFont="1"/>
    <xf numFmtId="0" fontId="46" fillId="0" borderId="0" xfId="36" applyFont="1"/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7" fontId="12" fillId="24" borderId="0" xfId="0" applyNumberFormat="1" applyFont="1" applyFill="1" applyBorder="1" applyAlignment="1">
      <alignment horizontal="left" vertical="center" wrapText="1"/>
    </xf>
    <xf numFmtId="0" fontId="15" fillId="24" borderId="0" xfId="36" applyNumberFormat="1" applyFont="1" applyFill="1" applyBorder="1" applyAlignment="1">
      <alignment horizontal="center" vertical="center" wrapText="1"/>
    </xf>
    <xf numFmtId="167" fontId="12" fillId="24" borderId="0" xfId="0" applyNumberFormat="1" applyFont="1" applyFill="1" applyBorder="1" applyAlignment="1">
      <alignment horizontal="right" vertical="center" wrapText="1"/>
    </xf>
    <xf numFmtId="167" fontId="4" fillId="24" borderId="0" xfId="0" applyNumberFormat="1" applyFont="1" applyFill="1" applyBorder="1" applyAlignment="1">
      <alignment horizontal="right" vertical="center" wrapText="1"/>
    </xf>
    <xf numFmtId="0" fontId="45" fillId="0" borderId="0" xfId="0" applyFont="1"/>
    <xf numFmtId="0" fontId="21" fillId="0" borderId="13" xfId="44" applyFont="1" applyBorder="1" applyAlignment="1">
      <alignment vertical="top" wrapText="1"/>
    </xf>
    <xf numFmtId="0" fontId="52" fillId="0" borderId="0" xfId="0" applyNumberFormat="1" applyFont="1" applyFill="1" applyBorder="1" applyAlignment="1">
      <alignment horizontal="left" vertical="center" wrapText="1"/>
    </xf>
    <xf numFmtId="167" fontId="52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167" fontId="48" fillId="0" borderId="0" xfId="0" applyNumberFormat="1" applyFont="1" applyFill="1" applyBorder="1" applyAlignment="1">
      <alignment horizontal="right" vertical="center" wrapText="1"/>
    </xf>
    <xf numFmtId="167" fontId="51" fillId="0" borderId="0" xfId="0" applyNumberFormat="1" applyFont="1" applyFill="1" applyBorder="1" applyAlignment="1">
      <alignment horizontal="right" vertical="center" wrapText="1"/>
    </xf>
    <xf numFmtId="167" fontId="53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7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0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0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0" fontId="11" fillId="0" borderId="12" xfId="51" applyNumberFormat="1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167" fontId="55" fillId="0" borderId="0" xfId="0" applyNumberFormat="1" applyFont="1" applyFill="1" applyBorder="1" applyAlignment="1">
      <alignment horizontal="right" vertical="center" wrapText="1"/>
    </xf>
    <xf numFmtId="0" fontId="56" fillId="0" borderId="0" xfId="0" applyFont="1"/>
    <xf numFmtId="167" fontId="56" fillId="0" borderId="0" xfId="0" applyNumberFormat="1" applyFont="1"/>
    <xf numFmtId="0" fontId="57" fillId="0" borderId="0" xfId="0" applyFont="1"/>
    <xf numFmtId="0" fontId="58" fillId="0" borderId="0" xfId="0" applyFont="1" applyAlignment="1">
      <alignment horizontal="center" wrapText="1" shrinkToFit="1"/>
    </xf>
    <xf numFmtId="0" fontId="58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58" fillId="0" borderId="0" xfId="0" applyFont="1"/>
    <xf numFmtId="49" fontId="48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vertical="center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60" fillId="0" borderId="0" xfId="0" applyNumberFormat="1" applyFont="1" applyFill="1" applyBorder="1" applyAlignment="1">
      <alignment horizontal="left" vertical="center" wrapText="1"/>
    </xf>
    <xf numFmtId="0" fontId="61" fillId="0" borderId="0" xfId="0" applyFont="1"/>
    <xf numFmtId="0" fontId="60" fillId="0" borderId="0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52" fillId="25" borderId="0" xfId="0" applyNumberFormat="1" applyFont="1" applyFill="1" applyBorder="1" applyAlignment="1">
      <alignment horizontal="left" vertical="center" wrapText="1"/>
    </xf>
    <xf numFmtId="0" fontId="52" fillId="25" borderId="0" xfId="0" applyNumberFormat="1" applyFont="1" applyFill="1" applyBorder="1" applyAlignment="1">
      <alignment horizontal="center" vertical="center" wrapText="1"/>
    </xf>
    <xf numFmtId="167" fontId="52" fillId="25" borderId="0" xfId="0" applyNumberFormat="1" applyFont="1" applyFill="1" applyBorder="1" applyAlignment="1">
      <alignment horizontal="right" vertical="center" wrapText="1"/>
    </xf>
    <xf numFmtId="0" fontId="60" fillId="2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0" fillId="0" borderId="0" xfId="0" applyFill="1"/>
    <xf numFmtId="0" fontId="48" fillId="25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49" fontId="52" fillId="25" borderId="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68" fillId="0" borderId="0" xfId="0" applyFont="1"/>
    <xf numFmtId="0" fontId="68" fillId="0" borderId="0" xfId="0" applyFont="1" applyAlignment="1">
      <alignment horizontal="right"/>
    </xf>
    <xf numFmtId="0" fontId="58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8" fillId="0" borderId="0" xfId="44" applyFont="1"/>
    <xf numFmtId="0" fontId="8" fillId="0" borderId="0" xfId="0" applyFont="1"/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4" fillId="0" borderId="29" xfId="0" applyFont="1" applyBorder="1" applyAlignment="1"/>
    <xf numFmtId="167" fontId="4" fillId="0" borderId="26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1" xfId="0" applyFont="1" applyBorder="1" applyAlignment="1"/>
    <xf numFmtId="167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left" vertical="center" wrapText="1"/>
    </xf>
    <xf numFmtId="0" fontId="70" fillId="0" borderId="0" xfId="0" applyFont="1"/>
    <xf numFmtId="49" fontId="52" fillId="0" borderId="0" xfId="0" applyNumberFormat="1" applyFont="1" applyFill="1" applyBorder="1" applyAlignment="1">
      <alignment horizontal="center" vertical="center" wrapText="1"/>
    </xf>
    <xf numFmtId="0" fontId="48" fillId="24" borderId="0" xfId="0" applyNumberFormat="1" applyFont="1" applyFill="1" applyBorder="1" applyAlignment="1">
      <alignment horizontal="left" vertical="center" wrapText="1"/>
    </xf>
    <xf numFmtId="0" fontId="48" fillId="24" borderId="0" xfId="0" applyNumberFormat="1" applyFont="1" applyFill="1" applyBorder="1" applyAlignment="1">
      <alignment horizontal="center" vertical="center" wrapText="1"/>
    </xf>
    <xf numFmtId="167" fontId="69" fillId="0" borderId="0" xfId="0" applyNumberFormat="1" applyFont="1" applyFill="1" applyBorder="1" applyAlignment="1">
      <alignment horizontal="right" vertical="center" wrapText="1"/>
    </xf>
    <xf numFmtId="167" fontId="48" fillId="24" borderId="0" xfId="0" applyNumberFormat="1" applyFont="1" applyFill="1" applyBorder="1" applyAlignment="1">
      <alignment horizontal="right" vertical="center" wrapText="1"/>
    </xf>
    <xf numFmtId="0" fontId="0" fillId="24" borderId="0" xfId="0" applyFill="1"/>
    <xf numFmtId="0" fontId="58" fillId="24" borderId="0" xfId="0" applyNumberFormat="1" applyFont="1" applyFill="1" applyBorder="1" applyAlignment="1">
      <alignment horizontal="right" vertical="center" wrapText="1" shrinkToFit="1"/>
    </xf>
    <xf numFmtId="0" fontId="67" fillId="24" borderId="0" xfId="0" applyFont="1" applyFill="1" applyAlignment="1">
      <alignment horizontal="right"/>
    </xf>
    <xf numFmtId="0" fontId="2" fillId="24" borderId="0" xfId="0" applyFont="1" applyFill="1" applyAlignment="1">
      <alignment horizontal="right"/>
    </xf>
    <xf numFmtId="167" fontId="53" fillId="24" borderId="0" xfId="0" applyNumberFormat="1" applyFont="1" applyFill="1" applyBorder="1" applyAlignment="1">
      <alignment horizontal="right" vertical="center" wrapText="1"/>
    </xf>
    <xf numFmtId="167" fontId="52" fillId="24" borderId="0" xfId="0" applyNumberFormat="1" applyFont="1" applyFill="1" applyBorder="1" applyAlignment="1">
      <alignment horizontal="right" vertical="center" wrapText="1"/>
    </xf>
    <xf numFmtId="167" fontId="51" fillId="24" borderId="0" xfId="0" applyNumberFormat="1" applyFont="1" applyFill="1" applyBorder="1" applyAlignment="1">
      <alignment horizontal="right" vertical="center" wrapText="1"/>
    </xf>
    <xf numFmtId="167" fontId="60" fillId="24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58" fillId="0" borderId="0" xfId="0" applyNumberFormat="1" applyFont="1" applyFill="1" applyBorder="1" applyAlignment="1">
      <alignment vertical="center" wrapText="1" shrinkToFit="1"/>
    </xf>
    <xf numFmtId="173" fontId="52" fillId="25" borderId="0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right" vertical="center" wrapText="1"/>
    </xf>
    <xf numFmtId="167" fontId="6" fillId="26" borderId="0" xfId="0" applyNumberFormat="1" applyFont="1" applyFill="1" applyBorder="1" applyAlignment="1">
      <alignment horizontal="right" vertical="center" wrapText="1"/>
    </xf>
    <xf numFmtId="167" fontId="48" fillId="25" borderId="0" xfId="0" applyNumberFormat="1" applyFont="1" applyFill="1" applyBorder="1" applyAlignment="1">
      <alignment horizontal="right" vertical="center" wrapText="1"/>
    </xf>
    <xf numFmtId="167" fontId="52" fillId="26" borderId="0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6" fillId="26" borderId="0" xfId="0" applyNumberFormat="1" applyFont="1" applyFill="1" applyBorder="1" applyAlignment="1">
      <alignment horizontal="left" vertical="center" wrapText="1"/>
    </xf>
    <xf numFmtId="0" fontId="6" fillId="26" borderId="0" xfId="0" applyNumberFormat="1" applyFont="1" applyFill="1" applyBorder="1" applyAlignment="1">
      <alignment horizontal="center" vertical="center" wrapText="1"/>
    </xf>
    <xf numFmtId="0" fontId="48" fillId="27" borderId="0" xfId="0" applyNumberFormat="1" applyFont="1" applyFill="1" applyBorder="1" applyAlignment="1">
      <alignment horizontal="center" vertical="center" wrapText="1"/>
    </xf>
    <xf numFmtId="0" fontId="52" fillId="27" borderId="0" xfId="0" applyNumberFormat="1" applyFont="1" applyFill="1" applyBorder="1" applyAlignment="1">
      <alignment horizontal="center" vertical="center" wrapText="1"/>
    </xf>
    <xf numFmtId="0" fontId="56" fillId="27" borderId="0" xfId="0" applyFont="1" applyFill="1"/>
    <xf numFmtId="0" fontId="48" fillId="25" borderId="0" xfId="0" applyNumberFormat="1" applyFont="1" applyFill="1" applyBorder="1" applyAlignment="1">
      <alignment horizontal="left" vertical="center" wrapText="1"/>
    </xf>
    <xf numFmtId="0" fontId="71" fillId="0" borderId="0" xfId="0" applyNumberFormat="1" applyFont="1" applyFill="1" applyBorder="1" applyAlignment="1">
      <alignment horizontal="center" vertical="center" wrapText="1"/>
    </xf>
    <xf numFmtId="0" fontId="52" fillId="28" borderId="0" xfId="0" applyNumberFormat="1" applyFont="1" applyFill="1" applyBorder="1" applyAlignment="1">
      <alignment horizontal="center" vertical="center" wrapText="1"/>
    </xf>
    <xf numFmtId="0" fontId="3" fillId="26" borderId="0" xfId="0" applyNumberFormat="1" applyFont="1" applyFill="1" applyBorder="1" applyAlignment="1">
      <alignment horizontal="left" vertical="center" wrapText="1"/>
    </xf>
    <xf numFmtId="0" fontId="3" fillId="26" borderId="0" xfId="0" applyNumberFormat="1" applyFont="1" applyFill="1" applyBorder="1" applyAlignment="1">
      <alignment horizontal="center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0" fontId="48" fillId="26" borderId="0" xfId="0" applyNumberFormat="1" applyFont="1" applyFill="1" applyBorder="1" applyAlignment="1">
      <alignment horizontal="center" vertical="center" wrapText="1"/>
    </xf>
    <xf numFmtId="0" fontId="12" fillId="26" borderId="0" xfId="0" applyNumberFormat="1" applyFont="1" applyFill="1" applyBorder="1" applyAlignment="1">
      <alignment horizontal="center" vertical="center" wrapText="1"/>
    </xf>
    <xf numFmtId="167" fontId="44" fillId="26" borderId="0" xfId="0" applyNumberFormat="1" applyFont="1" applyFill="1" applyBorder="1" applyAlignment="1">
      <alignment horizontal="right" vertical="center" wrapText="1"/>
    </xf>
    <xf numFmtId="167" fontId="52" fillId="27" borderId="0" xfId="0" applyNumberFormat="1" applyFont="1" applyFill="1" applyBorder="1" applyAlignment="1">
      <alignment horizontal="right" vertical="center" wrapText="1"/>
    </xf>
    <xf numFmtId="167" fontId="47" fillId="24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167" fontId="3" fillId="0" borderId="13" xfId="44" applyNumberFormat="1" applyFont="1" applyBorder="1" applyAlignment="1">
      <alignment horizontal="center" vertical="center"/>
    </xf>
    <xf numFmtId="167" fontId="4" fillId="0" borderId="13" xfId="44" applyNumberFormat="1" applyFont="1" applyBorder="1" applyAlignment="1">
      <alignment horizontal="center" vertical="center"/>
    </xf>
    <xf numFmtId="0" fontId="44" fillId="0" borderId="0" xfId="36" applyFont="1" applyFill="1" applyAlignment="1">
      <alignment horizontal="center" vertical="center" wrapText="1"/>
    </xf>
    <xf numFmtId="167" fontId="72" fillId="0" borderId="0" xfId="0" applyNumberFormat="1" applyFont="1"/>
    <xf numFmtId="167" fontId="73" fillId="0" borderId="0" xfId="0" applyNumberFormat="1" applyFont="1"/>
    <xf numFmtId="167" fontId="48" fillId="27" borderId="0" xfId="0" applyNumberFormat="1" applyFont="1" applyFill="1" applyBorder="1" applyAlignment="1">
      <alignment horizontal="right" vertical="center" wrapText="1"/>
    </xf>
    <xf numFmtId="167" fontId="58" fillId="0" borderId="0" xfId="0" applyNumberFormat="1" applyFont="1" applyFill="1" applyBorder="1" applyAlignment="1">
      <alignment horizontal="right" vertical="center" wrapText="1"/>
    </xf>
    <xf numFmtId="0" fontId="48" fillId="28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center" vertical="top" wrapText="1"/>
    </xf>
    <xf numFmtId="167" fontId="52" fillId="0" borderId="0" xfId="0" applyNumberFormat="1" applyFont="1" applyFill="1" applyBorder="1" applyAlignment="1">
      <alignment vertical="center" wrapText="1"/>
    </xf>
    <xf numFmtId="167" fontId="71" fillId="27" borderId="0" xfId="0" applyNumberFormat="1" applyFont="1" applyFill="1" applyBorder="1" applyAlignment="1">
      <alignment horizontal="right" vertical="center" wrapText="1"/>
    </xf>
    <xf numFmtId="167" fontId="62" fillId="24" borderId="0" xfId="0" applyNumberFormat="1" applyFont="1" applyFill="1" applyBorder="1" applyAlignment="1">
      <alignment horizontal="right" vertical="center" wrapText="1"/>
    </xf>
    <xf numFmtId="167" fontId="60" fillId="25" borderId="0" xfId="0" applyNumberFormat="1" applyFont="1" applyFill="1" applyBorder="1" applyAlignment="1">
      <alignment horizontal="right" vertical="center" wrapText="1"/>
    </xf>
    <xf numFmtId="167" fontId="73" fillId="27" borderId="0" xfId="0" applyNumberFormat="1" applyFont="1" applyFill="1" applyAlignment="1">
      <alignment horizontal="right" vertical="center"/>
    </xf>
    <xf numFmtId="167" fontId="8" fillId="0" borderId="26" xfId="0" applyNumberFormat="1" applyFont="1" applyBorder="1" applyAlignment="1">
      <alignment horizontal="center"/>
    </xf>
    <xf numFmtId="167" fontId="8" fillId="0" borderId="13" xfId="0" applyNumberFormat="1" applyFont="1" applyBorder="1" applyAlignment="1">
      <alignment horizontal="center"/>
    </xf>
    <xf numFmtId="167" fontId="18" fillId="0" borderId="16" xfId="0" applyNumberFormat="1" applyFont="1" applyBorder="1" applyAlignment="1">
      <alignment horizontal="center"/>
    </xf>
    <xf numFmtId="0" fontId="0" fillId="0" borderId="0" xfId="0" applyBorder="1"/>
    <xf numFmtId="174" fontId="12" fillId="0" borderId="17" xfId="0" applyNumberFormat="1" applyFont="1" applyBorder="1" applyAlignment="1">
      <alignment horizontal="center" wrapText="1"/>
    </xf>
    <xf numFmtId="174" fontId="12" fillId="0" borderId="17" xfId="0" applyNumberFormat="1" applyFont="1" applyBorder="1" applyAlignment="1">
      <alignment horizontal="right" wrapText="1"/>
    </xf>
    <xf numFmtId="174" fontId="12" fillId="0" borderId="13" xfId="0" applyNumberFormat="1" applyFont="1" applyBorder="1" applyAlignment="1">
      <alignment horizontal="left" wrapText="1"/>
    </xf>
    <xf numFmtId="174" fontId="12" fillId="0" borderId="16" xfId="0" applyNumberFormat="1" applyFont="1" applyBorder="1" applyAlignment="1">
      <alignment horizontal="left" wrapText="1"/>
    </xf>
    <xf numFmtId="0" fontId="4" fillId="0" borderId="0" xfId="0" applyFont="1"/>
    <xf numFmtId="49" fontId="12" fillId="0" borderId="17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right" wrapText="1"/>
    </xf>
    <xf numFmtId="49" fontId="12" fillId="0" borderId="18" xfId="0" applyNumberFormat="1" applyFont="1" applyBorder="1" applyAlignment="1">
      <alignment horizontal="center" wrapText="1"/>
    </xf>
    <xf numFmtId="173" fontId="3" fillId="0" borderId="0" xfId="0" applyNumberFormat="1" applyFont="1"/>
    <xf numFmtId="167" fontId="4" fillId="0" borderId="16" xfId="44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8" fillId="0" borderId="0" xfId="44" applyFont="1" applyAlignment="1">
      <alignment horizontal="center" wrapText="1"/>
    </xf>
    <xf numFmtId="0" fontId="51" fillId="0" borderId="2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48" fillId="24" borderId="22" xfId="0" applyNumberFormat="1" applyFont="1" applyFill="1" applyBorder="1" applyAlignment="1">
      <alignment horizontal="center" vertical="center" wrapText="1"/>
    </xf>
    <xf numFmtId="0" fontId="48" fillId="24" borderId="23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51" fillId="24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8" fillId="0" borderId="26" xfId="0" applyNumberFormat="1" applyFont="1" applyFill="1" applyBorder="1" applyAlignment="1">
      <alignment horizontal="center" vertical="center" wrapText="1"/>
    </xf>
    <xf numFmtId="0" fontId="48" fillId="0" borderId="16" xfId="0" applyNumberFormat="1" applyFont="1" applyFill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49" fillId="0" borderId="0" xfId="0" applyFont="1" applyAlignment="1">
      <alignment horizontal="center" wrapText="1" shrinkToFit="1"/>
    </xf>
    <xf numFmtId="0" fontId="49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wrapText="1" shrinkToFi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0" borderId="24" xfId="0" applyNumberFormat="1" applyFont="1" applyFill="1" applyBorder="1" applyAlignment="1">
      <alignment horizontal="center" vertical="center" wrapText="1" shrinkToFit="1"/>
    </xf>
    <xf numFmtId="0" fontId="58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36" applyFont="1" applyFill="1" applyAlignment="1">
      <alignment horizontal="center"/>
    </xf>
    <xf numFmtId="0" fontId="5" fillId="0" borderId="0" xfId="44" applyFont="1"/>
    <xf numFmtId="0" fontId="2" fillId="0" borderId="0" xfId="45" applyFont="1" applyFill="1"/>
    <xf numFmtId="0" fontId="11" fillId="0" borderId="0" xfId="45" applyFont="1" applyFill="1" applyAlignment="1">
      <alignment horizontal="center" wrapText="1"/>
    </xf>
    <xf numFmtId="0" fontId="11" fillId="0" borderId="0" xfId="45" applyFont="1" applyFill="1"/>
    <xf numFmtId="0" fontId="2" fillId="0" borderId="0" xfId="45" applyFont="1" applyFill="1" applyAlignment="1">
      <alignment horizontal="right"/>
    </xf>
    <xf numFmtId="0" fontId="11" fillId="0" borderId="10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top" wrapText="1"/>
    </xf>
    <xf numFmtId="0" fontId="2" fillId="0" borderId="11" xfId="45" applyFont="1" applyFill="1" applyBorder="1" applyAlignment="1">
      <alignment horizontal="center"/>
    </xf>
    <xf numFmtId="0" fontId="2" fillId="0" borderId="21" xfId="45" applyFont="1" applyFill="1" applyBorder="1" applyAlignment="1">
      <alignment horizontal="center"/>
    </xf>
    <xf numFmtId="0" fontId="2" fillId="0" borderId="20" xfId="45" applyFont="1" applyFill="1" applyBorder="1" applyAlignment="1">
      <alignment horizontal="center"/>
    </xf>
    <xf numFmtId="0" fontId="2" fillId="0" borderId="10" xfId="45" applyFont="1" applyFill="1" applyBorder="1" applyAlignment="1">
      <alignment horizontal="center"/>
    </xf>
    <xf numFmtId="0" fontId="11" fillId="0" borderId="0" xfId="45" applyFont="1" applyFill="1" applyAlignment="1">
      <alignment vertical="top" wrapText="1"/>
    </xf>
    <xf numFmtId="172" fontId="11" fillId="0" borderId="0" xfId="55" applyNumberFormat="1" applyFont="1" applyFill="1" applyBorder="1" applyAlignment="1">
      <alignment horizontal="center" vertical="center" wrapText="1"/>
    </xf>
    <xf numFmtId="171" fontId="11" fillId="0" borderId="0" xfId="55" applyNumberFormat="1" applyFont="1" applyFill="1" applyBorder="1" applyAlignment="1">
      <alignment horizontal="center" vertical="center" wrapText="1"/>
    </xf>
    <xf numFmtId="0" fontId="2" fillId="0" borderId="0" xfId="45" applyFont="1" applyFill="1" applyAlignment="1">
      <alignment vertical="top" wrapText="1"/>
    </xf>
    <xf numFmtId="171" fontId="2" fillId="0" borderId="0" xfId="55" applyNumberFormat="1" applyFont="1" applyFill="1" applyBorder="1" applyAlignment="1">
      <alignment horizontal="center" vertical="center" wrapText="1"/>
    </xf>
    <xf numFmtId="172" fontId="2" fillId="0" borderId="0" xfId="55" applyNumberFormat="1" applyFont="1" applyFill="1" applyBorder="1" applyAlignment="1">
      <alignment horizontal="center" vertical="center" wrapText="1"/>
    </xf>
    <xf numFmtId="0" fontId="44" fillId="0" borderId="0" xfId="45" applyFont="1" applyFill="1" applyBorder="1" applyAlignment="1">
      <alignment vertical="top" wrapText="1"/>
    </xf>
    <xf numFmtId="171" fontId="44" fillId="0" borderId="0" xfId="55" applyNumberFormat="1" applyFont="1" applyFill="1" applyBorder="1" applyAlignment="1">
      <alignment horizontal="center" vertical="center" wrapText="1"/>
    </xf>
    <xf numFmtId="172" fontId="44" fillId="0" borderId="0" xfId="55" applyNumberFormat="1" applyFont="1" applyFill="1" applyBorder="1" applyAlignment="1">
      <alignment horizontal="center" vertical="center" wrapText="1"/>
    </xf>
    <xf numFmtId="0" fontId="13" fillId="0" borderId="0" xfId="45" applyFont="1" applyFill="1" applyBorder="1" applyAlignment="1">
      <alignment vertical="top" wrapText="1"/>
    </xf>
    <xf numFmtId="171" fontId="13" fillId="0" borderId="0" xfId="55" applyNumberFormat="1" applyFont="1" applyFill="1" applyBorder="1" applyAlignment="1">
      <alignment horizontal="center" vertical="center" wrapText="1"/>
    </xf>
    <xf numFmtId="172" fontId="13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vertical="top" wrapText="1"/>
    </xf>
    <xf numFmtId="0" fontId="2" fillId="0" borderId="0" xfId="45" applyFont="1" applyFill="1" applyAlignment="1">
      <alignment horizontal="left" wrapText="1"/>
    </xf>
    <xf numFmtId="0" fontId="44" fillId="0" borderId="0" xfId="36" applyFont="1" applyFill="1" applyAlignment="1">
      <alignment horizontal="justify" vertical="top" wrapText="1"/>
    </xf>
    <xf numFmtId="166" fontId="11" fillId="0" borderId="0" xfId="36" applyNumberFormat="1" applyFont="1" applyFill="1" applyAlignment="1">
      <alignment horizontal="right" vertical="center"/>
    </xf>
    <xf numFmtId="166" fontId="2" fillId="0" borderId="0" xfId="36" applyNumberFormat="1" applyFont="1" applyFill="1" applyAlignment="1">
      <alignment horizontal="right" vertical="center"/>
    </xf>
    <xf numFmtId="0" fontId="74" fillId="0" borderId="0" xfId="36" applyFont="1" applyFill="1" applyAlignment="1">
      <alignment vertical="top" wrapText="1"/>
    </xf>
    <xf numFmtId="166" fontId="14" fillId="0" borderId="0" xfId="36" applyNumberFormat="1" applyFont="1" applyFill="1" applyAlignment="1">
      <alignment horizontal="right" vertical="center"/>
    </xf>
    <xf numFmtId="172" fontId="14" fillId="0" borderId="0" xfId="55" applyNumberFormat="1" applyFont="1" applyFill="1" applyBorder="1" applyAlignment="1">
      <alignment horizontal="center" vertical="center" wrapText="1"/>
    </xf>
    <xf numFmtId="172" fontId="2" fillId="0" borderId="0" xfId="36" applyNumberFormat="1" applyFont="1" applyFill="1" applyAlignment="1">
      <alignment horizontal="right" vertical="center"/>
    </xf>
    <xf numFmtId="0" fontId="13" fillId="0" borderId="0" xfId="36" applyFont="1" applyFill="1" applyAlignment="1">
      <alignment vertical="center" wrapText="1"/>
    </xf>
    <xf numFmtId="0" fontId="74" fillId="0" borderId="0" xfId="36" applyFont="1" applyFill="1" applyAlignment="1">
      <alignment vertical="center" wrapText="1"/>
    </xf>
    <xf numFmtId="0" fontId="2" fillId="0" borderId="0" xfId="36" applyFont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40" applyFont="1" applyFill="1" applyBorder="1" applyAlignment="1">
      <alignment vertical="top" wrapText="1"/>
    </xf>
    <xf numFmtId="0" fontId="14" fillId="0" borderId="0" xfId="40" applyFont="1" applyFill="1" applyBorder="1" applyAlignment="1">
      <alignment vertical="top" wrapText="1"/>
    </xf>
    <xf numFmtId="172" fontId="14" fillId="0" borderId="0" xfId="36" applyNumberFormat="1" applyFont="1" applyFill="1" applyAlignment="1">
      <alignment horizontal="right" vertical="center"/>
    </xf>
    <xf numFmtId="0" fontId="44" fillId="0" borderId="0" xfId="45" applyFont="1" applyFill="1" applyBorder="1" applyAlignment="1">
      <alignment horizontal="justify" vertical="top" wrapText="1"/>
    </xf>
    <xf numFmtId="0" fontId="2" fillId="0" borderId="0" xfId="45" applyFont="1" applyFill="1" applyBorder="1" applyAlignment="1">
      <alignment horizontal="justify" wrapText="1"/>
    </xf>
    <xf numFmtId="172" fontId="2" fillId="0" borderId="0" xfId="45" applyNumberFormat="1" applyFont="1" applyFill="1" applyAlignment="1">
      <alignment horizontal="right"/>
    </xf>
    <xf numFmtId="0" fontId="2" fillId="0" borderId="0" xfId="45" applyFont="1" applyFill="1" applyAlignment="1">
      <alignment horizontal="justify"/>
    </xf>
    <xf numFmtId="166" fontId="2" fillId="0" borderId="0" xfId="45" applyNumberFormat="1" applyFont="1" applyFill="1"/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9" customWidth="1"/>
    <col min="2" max="2" width="53.5703125" style="9" customWidth="1"/>
    <col min="3" max="3" width="13.42578125" style="9" customWidth="1"/>
    <col min="4" max="16384" width="9.140625" style="9"/>
  </cols>
  <sheetData>
    <row r="1" spans="1:3" ht="15.75" x14ac:dyDescent="0.25">
      <c r="C1" s="2" t="s">
        <v>83</v>
      </c>
    </row>
    <row r="2" spans="1:3" ht="15.75" x14ac:dyDescent="0.25">
      <c r="C2" s="2" t="s">
        <v>319</v>
      </c>
    </row>
    <row r="3" spans="1:3" ht="15.75" x14ac:dyDescent="0.25">
      <c r="C3" s="2" t="s">
        <v>233</v>
      </c>
    </row>
    <row r="4" spans="1:3" ht="15.75" x14ac:dyDescent="0.25">
      <c r="C4" s="2" t="s">
        <v>124</v>
      </c>
    </row>
    <row r="5" spans="1:3" ht="17.25" customHeight="1" x14ac:dyDescent="0.2"/>
    <row r="6" spans="1:3" ht="33.75" customHeight="1" x14ac:dyDescent="0.25">
      <c r="A6" s="241" t="s">
        <v>179</v>
      </c>
      <c r="B6" s="241"/>
      <c r="C6" s="241"/>
    </row>
    <row r="7" spans="1:3" ht="15.75" x14ac:dyDescent="0.25">
      <c r="A7" s="26"/>
      <c r="B7" s="26"/>
      <c r="C7" s="26"/>
    </row>
    <row r="8" spans="1:3" ht="16.5" customHeight="1" x14ac:dyDescent="0.25">
      <c r="C8" s="10" t="s">
        <v>4</v>
      </c>
    </row>
    <row r="9" spans="1:3" ht="19.5" customHeight="1" x14ac:dyDescent="0.2">
      <c r="A9" s="11" t="s">
        <v>21</v>
      </c>
      <c r="B9" s="11" t="s">
        <v>71</v>
      </c>
      <c r="C9" s="11" t="s">
        <v>22</v>
      </c>
    </row>
    <row r="10" spans="1:3" ht="35.25" customHeight="1" x14ac:dyDescent="0.2">
      <c r="A10" s="24" t="s">
        <v>174</v>
      </c>
      <c r="B10" s="12" t="s">
        <v>23</v>
      </c>
      <c r="C10" s="28">
        <v>1311.3</v>
      </c>
    </row>
    <row r="11" spans="1:3" ht="51.75" customHeight="1" x14ac:dyDescent="0.2">
      <c r="A11" s="24" t="s">
        <v>291</v>
      </c>
      <c r="B11" s="25" t="s">
        <v>290</v>
      </c>
      <c r="C11" s="29">
        <v>1411.3</v>
      </c>
    </row>
    <row r="12" spans="1:3" ht="45.75" customHeight="1" x14ac:dyDescent="0.2">
      <c r="A12" s="13" t="s">
        <v>292</v>
      </c>
      <c r="B12" s="25" t="s">
        <v>175</v>
      </c>
      <c r="C12" s="29">
        <v>1411.3</v>
      </c>
    </row>
    <row r="13" spans="1:3" ht="45.75" customHeight="1" x14ac:dyDescent="0.2">
      <c r="A13" s="13" t="s">
        <v>170</v>
      </c>
      <c r="B13" s="25" t="s">
        <v>175</v>
      </c>
      <c r="C13" s="29">
        <v>1411.3</v>
      </c>
    </row>
    <row r="14" spans="1:3" s="15" customFormat="1" ht="47.25" x14ac:dyDescent="0.2">
      <c r="A14" s="13" t="s">
        <v>171</v>
      </c>
      <c r="B14" s="63" t="s">
        <v>176</v>
      </c>
      <c r="C14" s="29">
        <v>-100</v>
      </c>
    </row>
    <row r="15" spans="1:3" ht="36.75" customHeight="1" x14ac:dyDescent="0.2">
      <c r="A15" s="13" t="s">
        <v>24</v>
      </c>
      <c r="B15" s="14" t="s">
        <v>25</v>
      </c>
      <c r="C15" s="27"/>
    </row>
    <row r="16" spans="1:3" ht="72.75" customHeight="1" x14ac:dyDescent="0.2">
      <c r="A16" s="13" t="s">
        <v>172</v>
      </c>
      <c r="B16" s="14" t="s">
        <v>177</v>
      </c>
      <c r="C16" s="27">
        <v>150.19999999999999</v>
      </c>
    </row>
    <row r="17" spans="1:7" ht="77.25" customHeight="1" x14ac:dyDescent="0.25">
      <c r="A17" s="13" t="s">
        <v>173</v>
      </c>
      <c r="B17" s="16" t="s">
        <v>178</v>
      </c>
      <c r="C17" s="30">
        <v>-150.19999999999999</v>
      </c>
    </row>
    <row r="18" spans="1:7" ht="15.75" x14ac:dyDescent="0.2">
      <c r="A18" s="17"/>
      <c r="B18" s="18" t="s">
        <v>26</v>
      </c>
      <c r="C18" s="31">
        <v>1311.3</v>
      </c>
      <c r="G18" s="21"/>
    </row>
    <row r="19" spans="1:7" x14ac:dyDescent="0.2">
      <c r="A19" s="19"/>
      <c r="B19" s="20"/>
      <c r="C19" s="32"/>
    </row>
    <row r="20" spans="1:7" x14ac:dyDescent="0.2">
      <c r="A20" s="21"/>
      <c r="B20" s="21"/>
      <c r="C20" s="32"/>
    </row>
    <row r="21" spans="1:7" x14ac:dyDescent="0.2">
      <c r="A21" s="21"/>
      <c r="B21" s="21"/>
      <c r="C21" s="33"/>
    </row>
    <row r="22" spans="1:7" x14ac:dyDescent="0.2">
      <c r="A22" s="21"/>
      <c r="B22" s="22"/>
    </row>
    <row r="23" spans="1:7" x14ac:dyDescent="0.2">
      <c r="A23" s="21"/>
      <c r="B23" s="21"/>
      <c r="C23" s="34"/>
    </row>
    <row r="24" spans="1:7" x14ac:dyDescent="0.2">
      <c r="A24" s="21"/>
      <c r="B24" s="21"/>
      <c r="C24" s="34"/>
    </row>
    <row r="25" spans="1:7" x14ac:dyDescent="0.2">
      <c r="A25" s="21"/>
      <c r="B25" s="21"/>
      <c r="C25" s="23"/>
    </row>
    <row r="26" spans="1:7" x14ac:dyDescent="0.2">
      <c r="A26" s="21"/>
      <c r="B26" s="21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5" sqref="B15"/>
    </sheetView>
  </sheetViews>
  <sheetFormatPr defaultRowHeight="12.75" x14ac:dyDescent="0.2"/>
  <cols>
    <col min="1" max="1" width="24.140625" customWidth="1"/>
    <col min="2" max="2" width="37" customWidth="1"/>
    <col min="3" max="3" width="11.7109375" customWidth="1"/>
    <col min="4" max="4" width="12.28515625" customWidth="1"/>
    <col min="5" max="5" width="10.28515625" customWidth="1"/>
  </cols>
  <sheetData>
    <row r="1" spans="1:6" x14ac:dyDescent="0.2">
      <c r="B1" s="268" t="s">
        <v>554</v>
      </c>
      <c r="C1" s="268"/>
      <c r="D1" s="268"/>
      <c r="E1" s="268"/>
    </row>
    <row r="2" spans="1:6" x14ac:dyDescent="0.2">
      <c r="B2" s="250" t="s">
        <v>515</v>
      </c>
      <c r="C2" s="250"/>
      <c r="D2" s="250"/>
      <c r="E2" s="250"/>
    </row>
    <row r="3" spans="1:6" x14ac:dyDescent="0.2">
      <c r="B3" s="250" t="s">
        <v>456</v>
      </c>
      <c r="C3" s="250"/>
      <c r="D3" s="250"/>
      <c r="E3" s="250"/>
    </row>
    <row r="4" spans="1:6" x14ac:dyDescent="0.2">
      <c r="B4" s="250" t="s">
        <v>548</v>
      </c>
      <c r="C4" s="250"/>
      <c r="D4" s="250"/>
      <c r="E4" s="250"/>
    </row>
    <row r="5" spans="1:6" x14ac:dyDescent="0.2">
      <c r="B5" s="250" t="s">
        <v>555</v>
      </c>
      <c r="C5" s="250"/>
      <c r="D5" s="250"/>
      <c r="E5" s="250"/>
    </row>
    <row r="7" spans="1:6" ht="15.75" x14ac:dyDescent="0.25">
      <c r="A7" s="241" t="s">
        <v>551</v>
      </c>
      <c r="B7" s="241"/>
      <c r="C7" s="241"/>
      <c r="D7" s="241"/>
      <c r="E7" s="241"/>
    </row>
    <row r="8" spans="1:6" ht="15.75" x14ac:dyDescent="0.25">
      <c r="A8" s="241" t="s">
        <v>552</v>
      </c>
      <c r="B8" s="241"/>
      <c r="C8" s="241"/>
      <c r="D8" s="241"/>
      <c r="E8" s="241"/>
    </row>
    <row r="9" spans="1:6" x14ac:dyDescent="0.2">
      <c r="A9" s="9"/>
      <c r="B9" s="9"/>
      <c r="C9" s="9"/>
      <c r="D9" s="9"/>
      <c r="E9" s="207" t="s">
        <v>553</v>
      </c>
    </row>
    <row r="10" spans="1:6" ht="14.25" x14ac:dyDescent="0.2">
      <c r="A10" s="11" t="s">
        <v>21</v>
      </c>
      <c r="B10" s="11" t="s">
        <v>71</v>
      </c>
      <c r="C10" s="11" t="s">
        <v>398</v>
      </c>
      <c r="D10" s="151" t="s">
        <v>519</v>
      </c>
      <c r="E10" s="152" t="s">
        <v>511</v>
      </c>
    </row>
    <row r="11" spans="1:6" ht="30" x14ac:dyDescent="0.25">
      <c r="A11" s="228" t="s">
        <v>608</v>
      </c>
      <c r="B11" s="230" t="s">
        <v>600</v>
      </c>
      <c r="C11" s="208">
        <v>2304.1999999999998</v>
      </c>
      <c r="D11" s="208">
        <v>-1725.3</v>
      </c>
      <c r="E11" s="208">
        <f>D11/C11%</f>
        <v>-74.87631282006771</v>
      </c>
      <c r="F11" s="227"/>
    </row>
    <row r="12" spans="1:6" ht="15" x14ac:dyDescent="0.25">
      <c r="A12" s="229"/>
      <c r="B12" s="230" t="s">
        <v>601</v>
      </c>
      <c r="C12" s="208"/>
      <c r="D12" s="208"/>
      <c r="E12" s="208"/>
      <c r="F12" s="227"/>
    </row>
    <row r="13" spans="1:6" ht="30" x14ac:dyDescent="0.25">
      <c r="A13" s="228" t="s">
        <v>608</v>
      </c>
      <c r="B13" s="230" t="s">
        <v>602</v>
      </c>
      <c r="C13" s="208"/>
      <c r="D13" s="208"/>
      <c r="E13" s="208"/>
      <c r="F13" s="227"/>
    </row>
    <row r="14" spans="1:6" ht="15" x14ac:dyDescent="0.25">
      <c r="A14" s="229"/>
      <c r="B14" s="230" t="s">
        <v>603</v>
      </c>
      <c r="C14" s="208"/>
      <c r="D14" s="208"/>
      <c r="E14" s="208"/>
      <c r="F14" s="227"/>
    </row>
    <row r="15" spans="1:6" ht="15" x14ac:dyDescent="0.25">
      <c r="A15" s="233" t="s">
        <v>588</v>
      </c>
      <c r="B15" s="230" t="s">
        <v>589</v>
      </c>
      <c r="C15" s="209">
        <v>2304.1999999999998</v>
      </c>
      <c r="D15" s="209">
        <v>-1725.3</v>
      </c>
      <c r="E15" s="209">
        <f t="shared" ref="E15:E26" si="0">D15/C15%</f>
        <v>-74.87631282006771</v>
      </c>
      <c r="F15" s="227"/>
    </row>
    <row r="16" spans="1:6" ht="30" x14ac:dyDescent="0.25">
      <c r="A16" s="233" t="s">
        <v>590</v>
      </c>
      <c r="B16" s="230" t="s">
        <v>591</v>
      </c>
      <c r="C16" s="209">
        <v>2304.1999999999998</v>
      </c>
      <c r="D16" s="209">
        <v>-1725.3</v>
      </c>
      <c r="E16" s="209">
        <f t="shared" si="0"/>
        <v>-74.87631282006771</v>
      </c>
      <c r="F16" s="227"/>
    </row>
    <row r="17" spans="1:6" ht="15" x14ac:dyDescent="0.25">
      <c r="A17" s="233" t="s">
        <v>592</v>
      </c>
      <c r="B17" s="230" t="s">
        <v>604</v>
      </c>
      <c r="C17" s="209">
        <v>-538033.80000000005</v>
      </c>
      <c r="D17" s="209">
        <v>-549474.9</v>
      </c>
      <c r="E17" s="209">
        <f t="shared" si="0"/>
        <v>102.12646491725984</v>
      </c>
      <c r="F17" s="227"/>
    </row>
    <row r="18" spans="1:6" ht="15" x14ac:dyDescent="0.25">
      <c r="A18" s="234"/>
      <c r="B18" s="230" t="s">
        <v>601</v>
      </c>
      <c r="C18" s="209"/>
      <c r="D18" s="209"/>
      <c r="E18" s="209"/>
      <c r="F18" s="227"/>
    </row>
    <row r="19" spans="1:6" ht="30" x14ac:dyDescent="0.25">
      <c r="A19" s="233" t="s">
        <v>609</v>
      </c>
      <c r="B19" s="230" t="s">
        <v>594</v>
      </c>
      <c r="C19" s="209">
        <v>-538033.80000000005</v>
      </c>
      <c r="D19" s="209">
        <v>-549474.9</v>
      </c>
      <c r="E19" s="209">
        <f t="shared" si="0"/>
        <v>102.12646491725984</v>
      </c>
      <c r="F19" s="227"/>
    </row>
    <row r="20" spans="1:6" ht="30" x14ac:dyDescent="0.25">
      <c r="A20" s="233" t="s">
        <v>593</v>
      </c>
      <c r="B20" s="230" t="s">
        <v>605</v>
      </c>
      <c r="C20" s="209">
        <v>-538033.80000000005</v>
      </c>
      <c r="D20" s="209">
        <v>-549474.9</v>
      </c>
      <c r="E20" s="209">
        <f t="shared" si="0"/>
        <v>102.12646491725984</v>
      </c>
      <c r="F20" s="227"/>
    </row>
    <row r="21" spans="1:6" ht="45" x14ac:dyDescent="0.25">
      <c r="A21" s="233" t="s">
        <v>595</v>
      </c>
      <c r="B21" s="230" t="s">
        <v>596</v>
      </c>
      <c r="C21" s="209">
        <v>-538033.80000000005</v>
      </c>
      <c r="D21" s="209">
        <v>-549474.9</v>
      </c>
      <c r="E21" s="209">
        <f t="shared" si="0"/>
        <v>102.12646491725984</v>
      </c>
      <c r="F21" s="227"/>
    </row>
    <row r="22" spans="1:6" ht="15" x14ac:dyDescent="0.25">
      <c r="A22" s="233" t="s">
        <v>597</v>
      </c>
      <c r="B22" s="230" t="s">
        <v>606</v>
      </c>
      <c r="C22" s="209">
        <v>540338</v>
      </c>
      <c r="D22" s="209">
        <v>547749.6</v>
      </c>
      <c r="E22" s="209">
        <f t="shared" si="0"/>
        <v>101.37165996098737</v>
      </c>
      <c r="F22" s="227"/>
    </row>
    <row r="23" spans="1:6" ht="15" x14ac:dyDescent="0.25">
      <c r="A23" s="234"/>
      <c r="B23" s="230" t="s">
        <v>601</v>
      </c>
      <c r="C23" s="209"/>
      <c r="D23" s="238"/>
      <c r="E23" s="209"/>
      <c r="F23" s="227"/>
    </row>
    <row r="24" spans="1:6" ht="30" x14ac:dyDescent="0.25">
      <c r="A24" s="233" t="s">
        <v>610</v>
      </c>
      <c r="B24" s="230" t="s">
        <v>598</v>
      </c>
      <c r="C24" s="209">
        <v>540338</v>
      </c>
      <c r="D24" s="209">
        <v>547749.6</v>
      </c>
      <c r="E24" s="209">
        <f t="shared" si="0"/>
        <v>101.37165996098737</v>
      </c>
      <c r="F24" s="227"/>
    </row>
    <row r="25" spans="1:6" ht="30" x14ac:dyDescent="0.25">
      <c r="A25" s="233" t="s">
        <v>611</v>
      </c>
      <c r="B25" s="230" t="s">
        <v>607</v>
      </c>
      <c r="C25" s="209">
        <v>540338</v>
      </c>
      <c r="D25" s="209">
        <v>547749.6</v>
      </c>
      <c r="E25" s="209">
        <f t="shared" si="0"/>
        <v>101.37165996098737</v>
      </c>
      <c r="F25" s="227"/>
    </row>
    <row r="26" spans="1:6" ht="45" x14ac:dyDescent="0.25">
      <c r="A26" s="235" t="s">
        <v>612</v>
      </c>
      <c r="B26" s="231" t="s">
        <v>599</v>
      </c>
      <c r="C26" s="237">
        <v>540338</v>
      </c>
      <c r="D26" s="237">
        <v>547749.6</v>
      </c>
      <c r="E26" s="237">
        <f t="shared" si="0"/>
        <v>101.37165996098737</v>
      </c>
      <c r="F26" s="227"/>
    </row>
    <row r="27" spans="1:6" ht="15" x14ac:dyDescent="0.25">
      <c r="A27" s="232"/>
      <c r="B27" s="232"/>
      <c r="C27" s="236">
        <v>2304.1999999999998</v>
      </c>
      <c r="D27" s="236">
        <v>-1725.3</v>
      </c>
      <c r="E27" s="236">
        <f>D27/C27%</f>
        <v>-74.87631282006771</v>
      </c>
    </row>
    <row r="28" spans="1:6" ht="15" x14ac:dyDescent="0.25">
      <c r="A28" s="232"/>
      <c r="B28" s="232"/>
      <c r="C28" s="232"/>
      <c r="D28" s="232"/>
      <c r="E28" s="232"/>
    </row>
    <row r="29" spans="1:6" ht="15" x14ac:dyDescent="0.25">
      <c r="A29" s="232"/>
      <c r="B29" s="232"/>
      <c r="C29" s="232"/>
      <c r="D29" s="232"/>
      <c r="E29" s="232"/>
    </row>
    <row r="30" spans="1:6" ht="15" x14ac:dyDescent="0.25">
      <c r="A30" s="232"/>
      <c r="B30" s="232"/>
      <c r="C30" s="232"/>
      <c r="D30" s="232"/>
      <c r="E30" s="232"/>
    </row>
  </sheetData>
  <mergeCells count="7">
    <mergeCell ref="A7:E7"/>
    <mergeCell ref="A8:E8"/>
    <mergeCell ref="B1:E1"/>
    <mergeCell ref="B2:E2"/>
    <mergeCell ref="B4:E4"/>
    <mergeCell ref="B5:E5"/>
    <mergeCell ref="B3:E3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0"/>
  <sheetViews>
    <sheetView topLeftCell="A72" zoomScaleNormal="100" zoomScaleSheetLayoutView="100" workbookViewId="0">
      <selection activeCell="B21" sqref="B21"/>
    </sheetView>
  </sheetViews>
  <sheetFormatPr defaultColWidth="9.140625" defaultRowHeight="15" x14ac:dyDescent="0.25"/>
  <cols>
    <col min="1" max="1" width="21.5703125" style="272" customWidth="1"/>
    <col min="2" max="2" width="53.28515625" style="272" customWidth="1"/>
    <col min="3" max="3" width="15.42578125" style="272" customWidth="1"/>
    <col min="4" max="4" width="12.7109375" style="272" customWidth="1"/>
    <col min="5" max="5" width="10.5703125" style="272" customWidth="1"/>
    <col min="6" max="6" width="11" style="3" bestFit="1" customWidth="1"/>
    <col min="7" max="16384" width="9.140625" style="3"/>
  </cols>
  <sheetData>
    <row r="1" spans="1:8" x14ac:dyDescent="0.25">
      <c r="A1" s="270"/>
      <c r="B1" s="271"/>
      <c r="C1" s="271"/>
      <c r="D1" s="271"/>
      <c r="E1" s="240" t="s">
        <v>459</v>
      </c>
      <c r="F1" s="45"/>
      <c r="G1" s="1"/>
    </row>
    <row r="2" spans="1:8" x14ac:dyDescent="0.25">
      <c r="A2" s="270"/>
      <c r="B2" s="271"/>
      <c r="C2" s="271"/>
      <c r="D2" s="271"/>
      <c r="E2" s="240" t="s">
        <v>319</v>
      </c>
      <c r="F2" s="1"/>
      <c r="H2" s="1"/>
    </row>
    <row r="3" spans="1:8" x14ac:dyDescent="0.25">
      <c r="A3" s="270"/>
      <c r="B3" s="271"/>
      <c r="C3" s="271"/>
      <c r="D3" s="271"/>
      <c r="E3" s="239" t="s">
        <v>456</v>
      </c>
      <c r="F3" s="1"/>
      <c r="H3" s="1"/>
    </row>
    <row r="4" spans="1:8" ht="15" customHeight="1" x14ac:dyDescent="0.25">
      <c r="B4" s="268" t="s">
        <v>529</v>
      </c>
      <c r="C4" s="268"/>
      <c r="D4" s="268"/>
      <c r="E4" s="268"/>
      <c r="F4" s="45"/>
      <c r="G4" s="45"/>
      <c r="H4" s="1"/>
    </row>
    <row r="5" spans="1:8" ht="15" customHeight="1" x14ac:dyDescent="0.25">
      <c r="B5" s="240"/>
      <c r="C5" s="240"/>
      <c r="D5" s="240"/>
      <c r="E5" s="240" t="s">
        <v>556</v>
      </c>
      <c r="F5" s="45"/>
      <c r="G5" s="45"/>
      <c r="H5" s="1"/>
    </row>
    <row r="6" spans="1:8" ht="11.25" customHeight="1" x14ac:dyDescent="0.25">
      <c r="A6" s="273" t="s">
        <v>408</v>
      </c>
      <c r="B6" s="273"/>
      <c r="C6" s="273"/>
      <c r="D6" s="273"/>
      <c r="E6" s="273"/>
    </row>
    <row r="7" spans="1:8" ht="24.6" customHeight="1" x14ac:dyDescent="0.25">
      <c r="A7" s="273"/>
      <c r="B7" s="273"/>
      <c r="C7" s="273"/>
      <c r="D7" s="273"/>
      <c r="E7" s="273"/>
    </row>
    <row r="8" spans="1:8" ht="15.75" thickBot="1" x14ac:dyDescent="0.3">
      <c r="A8" s="274"/>
      <c r="B8" s="274"/>
      <c r="C8" s="274"/>
      <c r="D8" s="274"/>
      <c r="E8" s="275" t="s">
        <v>4</v>
      </c>
    </row>
    <row r="9" spans="1:8" ht="26.25" thickBot="1" x14ac:dyDescent="0.3">
      <c r="A9" s="276" t="s">
        <v>5</v>
      </c>
      <c r="B9" s="276" t="s">
        <v>6</v>
      </c>
      <c r="C9" s="276" t="s">
        <v>509</v>
      </c>
      <c r="D9" s="276" t="s">
        <v>510</v>
      </c>
      <c r="E9" s="276" t="s">
        <v>511</v>
      </c>
    </row>
    <row r="10" spans="1:8" ht="15.75" thickBot="1" x14ac:dyDescent="0.3">
      <c r="A10" s="277">
        <v>1</v>
      </c>
      <c r="B10" s="278">
        <v>2</v>
      </c>
      <c r="C10" s="279">
        <v>3</v>
      </c>
      <c r="D10" s="280">
        <v>4</v>
      </c>
      <c r="E10" s="281">
        <v>5</v>
      </c>
    </row>
    <row r="11" spans="1:8" s="5" customFormat="1" ht="14.25" x14ac:dyDescent="0.2">
      <c r="A11" s="6" t="s">
        <v>7</v>
      </c>
      <c r="B11" s="282" t="s">
        <v>8</v>
      </c>
      <c r="C11" s="283">
        <f>C12+C14+C17+C24+C26+C28+C32+C34+C37+C39</f>
        <v>36275</v>
      </c>
      <c r="D11" s="283">
        <f>D12+D14+D17+D24+D26+D28+D32+D34+D37+D39</f>
        <v>39644.800000000003</v>
      </c>
      <c r="E11" s="283">
        <f>D11/C11%</f>
        <v>109.2895933838732</v>
      </c>
    </row>
    <row r="12" spans="1:8" s="5" customFormat="1" ht="14.25" x14ac:dyDescent="0.2">
      <c r="A12" s="6" t="s">
        <v>9</v>
      </c>
      <c r="B12" s="282" t="s">
        <v>10</v>
      </c>
      <c r="C12" s="284">
        <v>25485</v>
      </c>
      <c r="D12" s="283">
        <f>D13</f>
        <v>28143.599999999999</v>
      </c>
      <c r="E12" s="283">
        <f t="shared" ref="E12:E76" si="0">D12/C12%</f>
        <v>110.43201883460858</v>
      </c>
    </row>
    <row r="13" spans="1:8" s="5" customFormat="1" ht="17.45" customHeight="1" x14ac:dyDescent="0.2">
      <c r="A13" s="7" t="s">
        <v>468</v>
      </c>
      <c r="B13" s="285" t="s">
        <v>11</v>
      </c>
      <c r="C13" s="286">
        <v>25485</v>
      </c>
      <c r="D13" s="287">
        <v>28143.599999999999</v>
      </c>
      <c r="E13" s="287">
        <f t="shared" si="0"/>
        <v>110.43201883460858</v>
      </c>
    </row>
    <row r="14" spans="1:8" s="5" customFormat="1" ht="44.45" customHeight="1" x14ac:dyDescent="0.2">
      <c r="A14" s="138" t="s">
        <v>12</v>
      </c>
      <c r="B14" s="282" t="s">
        <v>13</v>
      </c>
      <c r="C14" s="284">
        <v>4975</v>
      </c>
      <c r="D14" s="283">
        <f>D15</f>
        <v>5378.6</v>
      </c>
      <c r="E14" s="283">
        <f t="shared" si="0"/>
        <v>108.11256281407036</v>
      </c>
    </row>
    <row r="15" spans="1:8" s="5" customFormat="1" ht="29.45" customHeight="1" x14ac:dyDescent="0.2">
      <c r="A15" s="136" t="s">
        <v>14</v>
      </c>
      <c r="B15" s="285" t="s">
        <v>275</v>
      </c>
      <c r="C15" s="286">
        <v>4975</v>
      </c>
      <c r="D15" s="287">
        <v>5378.6</v>
      </c>
      <c r="E15" s="287">
        <f t="shared" si="0"/>
        <v>108.11256281407036</v>
      </c>
    </row>
    <row r="16" spans="1:8" s="5" customFormat="1" ht="63.75" x14ac:dyDescent="0.2">
      <c r="A16" s="136" t="s">
        <v>276</v>
      </c>
      <c r="B16" s="285" t="s">
        <v>277</v>
      </c>
      <c r="C16" s="286">
        <v>4975</v>
      </c>
      <c r="D16" s="287">
        <v>5378.6</v>
      </c>
      <c r="E16" s="287">
        <f t="shared" si="0"/>
        <v>108.11256281407036</v>
      </c>
    </row>
    <row r="17" spans="1:5" s="5" customFormat="1" ht="15" customHeight="1" x14ac:dyDescent="0.2">
      <c r="A17" s="6" t="s">
        <v>15</v>
      </c>
      <c r="B17" s="282" t="s">
        <v>16</v>
      </c>
      <c r="C17" s="284">
        <f>C18+C20+C22</f>
        <v>1495</v>
      </c>
      <c r="D17" s="283">
        <f>D18+D20+D22</f>
        <v>1620.3</v>
      </c>
      <c r="E17" s="283">
        <f t="shared" si="0"/>
        <v>108.38127090301003</v>
      </c>
    </row>
    <row r="18" spans="1:5" s="5" customFormat="1" ht="29.45" customHeight="1" x14ac:dyDescent="0.2">
      <c r="A18" s="136" t="s">
        <v>466</v>
      </c>
      <c r="B18" s="285" t="s">
        <v>147</v>
      </c>
      <c r="C18" s="286">
        <v>165</v>
      </c>
      <c r="D18" s="287">
        <v>236.6</v>
      </c>
      <c r="E18" s="287">
        <f t="shared" si="0"/>
        <v>143.39393939393941</v>
      </c>
    </row>
    <row r="19" spans="1:5" s="5" customFormat="1" ht="45" customHeight="1" x14ac:dyDescent="0.2">
      <c r="A19" s="136" t="s">
        <v>467</v>
      </c>
      <c r="B19" s="285" t="s">
        <v>278</v>
      </c>
      <c r="C19" s="286">
        <v>165</v>
      </c>
      <c r="D19" s="287">
        <v>236.6</v>
      </c>
      <c r="E19" s="287">
        <f t="shared" si="0"/>
        <v>143.39393939393941</v>
      </c>
    </row>
    <row r="20" spans="1:5" s="5" customFormat="1" ht="31.15" customHeight="1" x14ac:dyDescent="0.2">
      <c r="A20" s="136" t="s">
        <v>169</v>
      </c>
      <c r="B20" s="285" t="s">
        <v>148</v>
      </c>
      <c r="C20" s="286">
        <v>1188</v>
      </c>
      <c r="D20" s="287">
        <v>1216.7</v>
      </c>
      <c r="E20" s="287">
        <f t="shared" si="0"/>
        <v>102.41582491582491</v>
      </c>
    </row>
    <row r="21" spans="1:5" s="5" customFormat="1" ht="25.5" x14ac:dyDescent="0.2">
      <c r="A21" s="136" t="s">
        <v>279</v>
      </c>
      <c r="B21" s="285" t="s">
        <v>148</v>
      </c>
      <c r="C21" s="286">
        <v>1188</v>
      </c>
      <c r="D21" s="287">
        <v>1216.7</v>
      </c>
      <c r="E21" s="287">
        <f t="shared" si="0"/>
        <v>102.41582491582491</v>
      </c>
    </row>
    <row r="22" spans="1:5" s="5" customFormat="1" ht="15.6" customHeight="1" x14ac:dyDescent="0.2">
      <c r="A22" s="7" t="s">
        <v>280</v>
      </c>
      <c r="B22" s="285" t="s">
        <v>149</v>
      </c>
      <c r="C22" s="286">
        <v>142</v>
      </c>
      <c r="D22" s="287">
        <v>167</v>
      </c>
      <c r="E22" s="287">
        <f t="shared" si="0"/>
        <v>117.60563380281691</v>
      </c>
    </row>
    <row r="23" spans="1:5" s="5" customFormat="1" ht="14.45" customHeight="1" x14ac:dyDescent="0.2">
      <c r="A23" s="7" t="s">
        <v>281</v>
      </c>
      <c r="B23" s="285" t="s">
        <v>149</v>
      </c>
      <c r="C23" s="286">
        <v>142</v>
      </c>
      <c r="D23" s="287">
        <v>167</v>
      </c>
      <c r="E23" s="287">
        <f t="shared" si="0"/>
        <v>117.60563380281691</v>
      </c>
    </row>
    <row r="24" spans="1:5" s="5" customFormat="1" ht="14.25" x14ac:dyDescent="0.2">
      <c r="A24" s="6" t="s">
        <v>17</v>
      </c>
      <c r="B24" s="282" t="s">
        <v>18</v>
      </c>
      <c r="C24" s="284">
        <f>C25</f>
        <v>0</v>
      </c>
      <c r="D24" s="283">
        <f>D25</f>
        <v>-291.2</v>
      </c>
      <c r="E24" s="283"/>
    </row>
    <row r="25" spans="1:5" s="5" customFormat="1" ht="16.5" customHeight="1" x14ac:dyDescent="0.2">
      <c r="A25" s="7" t="s">
        <v>469</v>
      </c>
      <c r="B25" s="285" t="s">
        <v>19</v>
      </c>
      <c r="C25" s="286">
        <v>0</v>
      </c>
      <c r="D25" s="287">
        <v>-291.2</v>
      </c>
      <c r="E25" s="287"/>
    </row>
    <row r="26" spans="1:5" s="5" customFormat="1" ht="14.25" x14ac:dyDescent="0.2">
      <c r="A26" s="8" t="s">
        <v>470</v>
      </c>
      <c r="B26" s="288" t="s">
        <v>20</v>
      </c>
      <c r="C26" s="289">
        <v>910</v>
      </c>
      <c r="D26" s="290">
        <v>1035.4000000000001</v>
      </c>
      <c r="E26" s="283">
        <f>D26/C26%</f>
        <v>113.7802197802198</v>
      </c>
    </row>
    <row r="27" spans="1:5" s="5" customFormat="1" ht="45" hidden="1" customHeight="1" x14ac:dyDescent="0.2">
      <c r="A27" s="6" t="s">
        <v>87</v>
      </c>
      <c r="B27" s="288" t="s">
        <v>88</v>
      </c>
      <c r="C27" s="289"/>
      <c r="D27" s="290"/>
      <c r="E27" s="283" t="e">
        <f t="shared" si="0"/>
        <v>#DIV/0!</v>
      </c>
    </row>
    <row r="28" spans="1:5" s="5" customFormat="1" ht="46.15" customHeight="1" x14ac:dyDescent="0.2">
      <c r="A28" s="138" t="s">
        <v>89</v>
      </c>
      <c r="B28" s="288" t="s">
        <v>90</v>
      </c>
      <c r="C28" s="289">
        <f>C29+C30</f>
        <v>935</v>
      </c>
      <c r="D28" s="290">
        <f>D29+D30</f>
        <v>1097.2</v>
      </c>
      <c r="E28" s="283">
        <f t="shared" si="0"/>
        <v>117.34759358288771</v>
      </c>
    </row>
    <row r="29" spans="1:5" s="5" customFormat="1" ht="15.6" customHeight="1" x14ac:dyDescent="0.2">
      <c r="A29" s="136" t="s">
        <v>167</v>
      </c>
      <c r="B29" s="291" t="s">
        <v>321</v>
      </c>
      <c r="C29" s="292">
        <v>759</v>
      </c>
      <c r="D29" s="293">
        <v>864.2</v>
      </c>
      <c r="E29" s="287">
        <f t="shared" si="0"/>
        <v>113.86034255599473</v>
      </c>
    </row>
    <row r="30" spans="1:5" s="5" customFormat="1" ht="17.45" customHeight="1" x14ac:dyDescent="0.2">
      <c r="A30" s="136" t="s">
        <v>166</v>
      </c>
      <c r="B30" s="291" t="s">
        <v>150</v>
      </c>
      <c r="C30" s="292">
        <v>176</v>
      </c>
      <c r="D30" s="293">
        <v>233</v>
      </c>
      <c r="E30" s="287">
        <f t="shared" si="0"/>
        <v>132.38636363636363</v>
      </c>
    </row>
    <row r="31" spans="1:5" s="5" customFormat="1" ht="82.9" hidden="1" customHeight="1" x14ac:dyDescent="0.2">
      <c r="A31" s="46" t="s">
        <v>91</v>
      </c>
      <c r="B31" s="294" t="s">
        <v>64</v>
      </c>
      <c r="C31" s="292"/>
      <c r="D31" s="293"/>
      <c r="E31" s="283" t="e">
        <f t="shared" si="0"/>
        <v>#DIV/0!</v>
      </c>
    </row>
    <row r="32" spans="1:5" s="5" customFormat="1" ht="25.5" x14ac:dyDescent="0.2">
      <c r="A32" s="138" t="s">
        <v>92</v>
      </c>
      <c r="B32" s="288" t="s">
        <v>93</v>
      </c>
      <c r="C32" s="289">
        <v>260</v>
      </c>
      <c r="D32" s="290">
        <v>484</v>
      </c>
      <c r="E32" s="283">
        <f t="shared" si="0"/>
        <v>186.15384615384616</v>
      </c>
    </row>
    <row r="33" spans="1:8" s="5" customFormat="1" ht="20.25" customHeight="1" x14ac:dyDescent="0.2">
      <c r="A33" s="136" t="s">
        <v>471</v>
      </c>
      <c r="B33" s="291" t="s">
        <v>94</v>
      </c>
      <c r="C33" s="292">
        <v>260</v>
      </c>
      <c r="D33" s="293">
        <v>484</v>
      </c>
      <c r="E33" s="287">
        <f t="shared" si="0"/>
        <v>186.15384615384616</v>
      </c>
    </row>
    <row r="34" spans="1:8" s="5" customFormat="1" ht="31.5" customHeight="1" x14ac:dyDescent="0.2">
      <c r="A34" s="138" t="s">
        <v>282</v>
      </c>
      <c r="B34" s="288" t="s">
        <v>65</v>
      </c>
      <c r="C34" s="289">
        <v>1540</v>
      </c>
      <c r="D34" s="290">
        <v>1453.3</v>
      </c>
      <c r="E34" s="283">
        <f t="shared" si="0"/>
        <v>94.370129870129858</v>
      </c>
    </row>
    <row r="35" spans="1:8" s="5" customFormat="1" ht="30" hidden="1" customHeight="1" x14ac:dyDescent="0.2">
      <c r="A35" s="6" t="s">
        <v>48</v>
      </c>
      <c r="B35" s="288" t="s">
        <v>49</v>
      </c>
      <c r="C35" s="289"/>
      <c r="D35" s="290"/>
      <c r="E35" s="283" t="e">
        <f t="shared" si="0"/>
        <v>#DIV/0!</v>
      </c>
    </row>
    <row r="36" spans="1:8" s="5" customFormat="1" ht="35.25" customHeight="1" x14ac:dyDescent="0.2">
      <c r="A36" s="136" t="s">
        <v>283</v>
      </c>
      <c r="B36" s="291" t="s">
        <v>284</v>
      </c>
      <c r="C36" s="292">
        <v>1540</v>
      </c>
      <c r="D36" s="293">
        <v>1453.3</v>
      </c>
      <c r="E36" s="287">
        <f t="shared" si="0"/>
        <v>94.370129870129858</v>
      </c>
    </row>
    <row r="37" spans="1:8" s="5" customFormat="1" ht="30.6" customHeight="1" x14ac:dyDescent="0.2">
      <c r="A37" s="210" t="s">
        <v>285</v>
      </c>
      <c r="B37" s="288" t="s">
        <v>49</v>
      </c>
      <c r="C37" s="289">
        <v>110</v>
      </c>
      <c r="D37" s="290">
        <v>119.6</v>
      </c>
      <c r="E37" s="283">
        <f t="shared" si="0"/>
        <v>108.72727272727272</v>
      </c>
    </row>
    <row r="38" spans="1:8" s="5" customFormat="1" ht="60.6" customHeight="1" x14ac:dyDescent="0.2">
      <c r="A38" s="139" t="s">
        <v>168</v>
      </c>
      <c r="B38" s="291" t="s">
        <v>286</v>
      </c>
      <c r="C38" s="292">
        <v>110</v>
      </c>
      <c r="D38" s="293">
        <v>119.6</v>
      </c>
      <c r="E38" s="287">
        <f t="shared" si="0"/>
        <v>108.72727272727272</v>
      </c>
    </row>
    <row r="39" spans="1:8" s="5" customFormat="1" ht="19.899999999999999" customHeight="1" x14ac:dyDescent="0.2">
      <c r="A39" s="138" t="s">
        <v>50</v>
      </c>
      <c r="B39" s="288" t="s">
        <v>51</v>
      </c>
      <c r="C39" s="289">
        <v>565</v>
      </c>
      <c r="D39" s="290">
        <v>604</v>
      </c>
      <c r="E39" s="283">
        <f t="shared" si="0"/>
        <v>106.90265486725663</v>
      </c>
    </row>
    <row r="40" spans="1:8" ht="42" customHeight="1" x14ac:dyDescent="0.25">
      <c r="A40" s="138" t="s">
        <v>288</v>
      </c>
      <c r="B40" s="295" t="s">
        <v>287</v>
      </c>
      <c r="C40" s="292">
        <v>565</v>
      </c>
      <c r="D40" s="293">
        <v>604</v>
      </c>
      <c r="E40" s="287">
        <f t="shared" si="0"/>
        <v>106.90265486725663</v>
      </c>
    </row>
    <row r="41" spans="1:8" s="47" customFormat="1" ht="18.600000000000001" customHeight="1" x14ac:dyDescent="0.2">
      <c r="A41" s="138" t="s">
        <v>52</v>
      </c>
      <c r="B41" s="296" t="s">
        <v>53</v>
      </c>
      <c r="C41" s="297">
        <f>C42+C76+C79</f>
        <v>501758.81599999999</v>
      </c>
      <c r="D41" s="297">
        <f>D42+D76+D79</f>
        <v>500169.2</v>
      </c>
      <c r="E41" s="283">
        <f t="shared" si="0"/>
        <v>99.683191216713965</v>
      </c>
    </row>
    <row r="42" spans="1:8" s="49" customFormat="1" ht="25.5" x14ac:dyDescent="0.25">
      <c r="A42" s="136" t="s">
        <v>54</v>
      </c>
      <c r="B42" s="294" t="s">
        <v>55</v>
      </c>
      <c r="C42" s="298">
        <f>C43+C47+C57</f>
        <v>500676.91599999997</v>
      </c>
      <c r="D42" s="298">
        <f>D43+D47+D57</f>
        <v>499711.3</v>
      </c>
      <c r="E42" s="287">
        <f t="shared" si="0"/>
        <v>99.807137902878665</v>
      </c>
      <c r="F42" s="48"/>
    </row>
    <row r="43" spans="1:8" s="50" customFormat="1" ht="32.450000000000003" customHeight="1" x14ac:dyDescent="0.25">
      <c r="A43" s="137" t="s">
        <v>472</v>
      </c>
      <c r="B43" s="299" t="s">
        <v>1</v>
      </c>
      <c r="C43" s="300">
        <f t="shared" ref="C43" si="1">C44+C45+C46</f>
        <v>153616.79999999999</v>
      </c>
      <c r="D43" s="300">
        <f>D44+D45+D46</f>
        <v>153616.79999999999</v>
      </c>
      <c r="E43" s="301">
        <f t="shared" si="0"/>
        <v>100</v>
      </c>
    </row>
    <row r="44" spans="1:8" s="49" customFormat="1" ht="16.899999999999999" customHeight="1" x14ac:dyDescent="0.25">
      <c r="A44" s="136" t="s">
        <v>473</v>
      </c>
      <c r="B44" s="294" t="s">
        <v>2</v>
      </c>
      <c r="C44" s="298">
        <v>93240.3</v>
      </c>
      <c r="D44" s="302">
        <v>93240.3</v>
      </c>
      <c r="E44" s="287">
        <f t="shared" si="0"/>
        <v>100</v>
      </c>
      <c r="G44" s="51"/>
      <c r="H44" s="52"/>
    </row>
    <row r="45" spans="1:8" s="49" customFormat="1" ht="30" customHeight="1" x14ac:dyDescent="0.25">
      <c r="A45" s="136" t="s">
        <v>474</v>
      </c>
      <c r="B45" s="303" t="s">
        <v>30</v>
      </c>
      <c r="C45" s="298">
        <v>59976.5</v>
      </c>
      <c r="D45" s="302">
        <v>59976.5</v>
      </c>
      <c r="E45" s="287">
        <f t="shared" si="0"/>
        <v>100</v>
      </c>
      <c r="G45" s="51"/>
      <c r="H45" s="52"/>
    </row>
    <row r="46" spans="1:8" s="49" customFormat="1" ht="22.5" customHeight="1" x14ac:dyDescent="0.25">
      <c r="A46" s="136" t="s">
        <v>530</v>
      </c>
      <c r="B46" s="303" t="s">
        <v>531</v>
      </c>
      <c r="C46" s="298">
        <v>400</v>
      </c>
      <c r="D46" s="302">
        <v>400</v>
      </c>
      <c r="E46" s="287">
        <f t="shared" si="0"/>
        <v>100</v>
      </c>
      <c r="G46" s="51"/>
      <c r="H46" s="52"/>
    </row>
    <row r="47" spans="1:8" s="50" customFormat="1" ht="31.5" customHeight="1" x14ac:dyDescent="0.25">
      <c r="A47" s="137" t="s">
        <v>480</v>
      </c>
      <c r="B47" s="304" t="s">
        <v>3</v>
      </c>
      <c r="C47" s="300">
        <f t="shared" ref="C47" si="2">C48+C49+C54+C56+C50+C51+C52+C53+C55</f>
        <v>44572.705999999998</v>
      </c>
      <c r="D47" s="300">
        <f t="shared" ref="D47" si="3">D48+D49+D54+D56+D50+D51+D52+D53+D55</f>
        <v>43972.7</v>
      </c>
      <c r="E47" s="301">
        <f t="shared" si="0"/>
        <v>98.653871272702176</v>
      </c>
    </row>
    <row r="48" spans="1:8" s="50" customFormat="1" ht="80.25" customHeight="1" x14ac:dyDescent="0.25">
      <c r="A48" s="136" t="s">
        <v>475</v>
      </c>
      <c r="B48" s="305" t="s">
        <v>151</v>
      </c>
      <c r="C48" s="298">
        <v>11627.1</v>
      </c>
      <c r="D48" s="302">
        <v>11627.1</v>
      </c>
      <c r="E48" s="287">
        <f t="shared" si="0"/>
        <v>100</v>
      </c>
      <c r="F48" s="133"/>
      <c r="G48" s="53"/>
    </row>
    <row r="49" spans="1:7" s="50" customFormat="1" ht="33" customHeight="1" x14ac:dyDescent="0.25">
      <c r="A49" s="136" t="s">
        <v>475</v>
      </c>
      <c r="B49" s="305" t="s">
        <v>152</v>
      </c>
      <c r="C49" s="298">
        <v>4410.6000000000004</v>
      </c>
      <c r="D49" s="302">
        <v>4410.6000000000004</v>
      </c>
      <c r="E49" s="287">
        <f t="shared" si="0"/>
        <v>100</v>
      </c>
      <c r="F49" s="133"/>
      <c r="G49" s="53"/>
    </row>
    <row r="50" spans="1:7" s="50" customFormat="1" ht="45.6" customHeight="1" x14ac:dyDescent="0.25">
      <c r="A50" s="136" t="s">
        <v>499</v>
      </c>
      <c r="B50" s="305" t="s">
        <v>412</v>
      </c>
      <c r="C50" s="298">
        <v>1717</v>
      </c>
      <c r="D50" s="302">
        <v>1717</v>
      </c>
      <c r="E50" s="287">
        <f t="shared" si="0"/>
        <v>99.999999999999986</v>
      </c>
      <c r="F50" s="133"/>
      <c r="G50" s="53"/>
    </row>
    <row r="51" spans="1:7" s="50" customFormat="1" ht="61.9" customHeight="1" x14ac:dyDescent="0.25">
      <c r="A51" s="136" t="s">
        <v>475</v>
      </c>
      <c r="B51" s="305" t="s">
        <v>487</v>
      </c>
      <c r="C51" s="298">
        <v>867</v>
      </c>
      <c r="D51" s="302">
        <v>867</v>
      </c>
      <c r="E51" s="287">
        <f t="shared" si="0"/>
        <v>100</v>
      </c>
      <c r="F51" s="133"/>
      <c r="G51" s="53"/>
    </row>
    <row r="52" spans="1:7" s="50" customFormat="1" ht="19.899999999999999" customHeight="1" x14ac:dyDescent="0.25">
      <c r="A52" s="7" t="s">
        <v>505</v>
      </c>
      <c r="B52" s="305" t="s">
        <v>488</v>
      </c>
      <c r="C52" s="298">
        <v>227.33099999999999</v>
      </c>
      <c r="D52" s="302">
        <v>227.3</v>
      </c>
      <c r="E52" s="287">
        <f t="shared" si="0"/>
        <v>99.986363496399534</v>
      </c>
      <c r="F52" s="133"/>
      <c r="G52" s="53"/>
    </row>
    <row r="53" spans="1:7" s="50" customFormat="1" ht="48.6" customHeight="1" x14ac:dyDescent="0.25">
      <c r="A53" s="7" t="s">
        <v>506</v>
      </c>
      <c r="B53" s="305" t="s">
        <v>489</v>
      </c>
      <c r="C53" s="298">
        <v>16175.475</v>
      </c>
      <c r="D53" s="302">
        <v>15575.5</v>
      </c>
      <c r="E53" s="287">
        <f t="shared" si="0"/>
        <v>96.290835354139517</v>
      </c>
      <c r="F53" s="133"/>
      <c r="G53" s="53"/>
    </row>
    <row r="54" spans="1:7" s="50" customFormat="1" ht="31.5" customHeight="1" x14ac:dyDescent="0.25">
      <c r="A54" s="7" t="s">
        <v>475</v>
      </c>
      <c r="B54" s="305" t="s">
        <v>490</v>
      </c>
      <c r="C54" s="298">
        <v>957.6</v>
      </c>
      <c r="D54" s="302">
        <v>957.6</v>
      </c>
      <c r="E54" s="287">
        <f t="shared" si="0"/>
        <v>100</v>
      </c>
      <c r="F54" s="133"/>
      <c r="G54" s="53"/>
    </row>
    <row r="55" spans="1:7" s="50" customFormat="1" ht="31.5" customHeight="1" x14ac:dyDescent="0.25">
      <c r="A55" s="7" t="s">
        <v>507</v>
      </c>
      <c r="B55" s="305" t="s">
        <v>504</v>
      </c>
      <c r="C55" s="298">
        <v>6328.1</v>
      </c>
      <c r="D55" s="302">
        <v>6328.1</v>
      </c>
      <c r="E55" s="287">
        <f t="shared" si="0"/>
        <v>100</v>
      </c>
      <c r="F55" s="133"/>
      <c r="G55" s="53"/>
    </row>
    <row r="56" spans="1:7" s="50" customFormat="1" ht="18" customHeight="1" x14ac:dyDescent="0.25">
      <c r="A56" s="7" t="s">
        <v>475</v>
      </c>
      <c r="B56" s="305" t="s">
        <v>153</v>
      </c>
      <c r="C56" s="298">
        <v>2262.5</v>
      </c>
      <c r="D56" s="302">
        <v>2262.5</v>
      </c>
      <c r="E56" s="287">
        <f t="shared" si="0"/>
        <v>100</v>
      </c>
      <c r="F56" s="133"/>
      <c r="G56" s="53"/>
    </row>
    <row r="57" spans="1:7" s="50" customFormat="1" ht="33" customHeight="1" x14ac:dyDescent="0.25">
      <c r="A57" s="137" t="s">
        <v>476</v>
      </c>
      <c r="B57" s="299" t="s">
        <v>66</v>
      </c>
      <c r="C57" s="300">
        <f t="shared" ref="C57" si="4">C58+C59+C60+C61+C62+C63+C65+C64+C66+C67+C68+C69+C70+C71+C72+C73+C75+C74</f>
        <v>302487.40999999997</v>
      </c>
      <c r="D57" s="300">
        <f>D58+D59+D60+D61+D62+D63+D64+D65+D66+D67+D68+D69+D70+D71+D72+D73+D75+D74</f>
        <v>302121.8</v>
      </c>
      <c r="E57" s="301">
        <f t="shared" si="0"/>
        <v>99.879132159583122</v>
      </c>
    </row>
    <row r="58" spans="1:7" s="49" customFormat="1" ht="31.5" customHeight="1" x14ac:dyDescent="0.25">
      <c r="A58" s="136" t="s">
        <v>481</v>
      </c>
      <c r="B58" s="306" t="s">
        <v>0</v>
      </c>
      <c r="C58" s="298">
        <v>4202</v>
      </c>
      <c r="D58" s="302">
        <v>4202</v>
      </c>
      <c r="E58" s="287">
        <f t="shared" si="0"/>
        <v>99.999999999999986</v>
      </c>
    </row>
    <row r="59" spans="1:7" s="49" customFormat="1" ht="89.45" customHeight="1" x14ac:dyDescent="0.25">
      <c r="A59" s="136" t="s">
        <v>478</v>
      </c>
      <c r="B59" s="306" t="s">
        <v>154</v>
      </c>
      <c r="C59" s="298">
        <v>182215</v>
      </c>
      <c r="D59" s="302">
        <v>182215</v>
      </c>
      <c r="E59" s="287">
        <f t="shared" si="0"/>
        <v>100</v>
      </c>
    </row>
    <row r="60" spans="1:7" s="49" customFormat="1" ht="90" customHeight="1" x14ac:dyDescent="0.25">
      <c r="A60" s="136" t="s">
        <v>478</v>
      </c>
      <c r="B60" s="306" t="s">
        <v>155</v>
      </c>
      <c r="C60" s="298">
        <v>61495.3</v>
      </c>
      <c r="D60" s="302">
        <v>61495.3</v>
      </c>
      <c r="E60" s="287">
        <f t="shared" si="0"/>
        <v>100.00000000000001</v>
      </c>
    </row>
    <row r="61" spans="1:7" s="49" customFormat="1" ht="44.45" customHeight="1" x14ac:dyDescent="0.25">
      <c r="A61" s="136" t="s">
        <v>478</v>
      </c>
      <c r="B61" s="306" t="s">
        <v>156</v>
      </c>
      <c r="C61" s="298">
        <v>3093.6</v>
      </c>
      <c r="D61" s="302">
        <v>3093.6</v>
      </c>
      <c r="E61" s="287">
        <f t="shared" si="0"/>
        <v>100</v>
      </c>
    </row>
    <row r="62" spans="1:7" s="49" customFormat="1" ht="43.5" customHeight="1" x14ac:dyDescent="0.3">
      <c r="A62" s="136" t="s">
        <v>478</v>
      </c>
      <c r="B62" s="306" t="s">
        <v>157</v>
      </c>
      <c r="C62" s="298">
        <v>6103.7</v>
      </c>
      <c r="D62" s="302">
        <v>5933.1</v>
      </c>
      <c r="E62" s="287">
        <f t="shared" si="0"/>
        <v>97.204974032144449</v>
      </c>
      <c r="F62" s="134"/>
    </row>
    <row r="63" spans="1:7" s="49" customFormat="1" ht="75" customHeight="1" x14ac:dyDescent="0.25">
      <c r="A63" s="136" t="s">
        <v>478</v>
      </c>
      <c r="B63" s="307" t="s">
        <v>158</v>
      </c>
      <c r="C63" s="298">
        <v>4954.6000000000004</v>
      </c>
      <c r="D63" s="302">
        <v>4954.6000000000004</v>
      </c>
      <c r="E63" s="287">
        <f t="shared" si="0"/>
        <v>100</v>
      </c>
    </row>
    <row r="64" spans="1:7" s="49" customFormat="1" ht="48.6" customHeight="1" x14ac:dyDescent="0.25">
      <c r="A64" s="136" t="s">
        <v>478</v>
      </c>
      <c r="B64" s="306" t="s">
        <v>159</v>
      </c>
      <c r="C64" s="298">
        <v>7</v>
      </c>
      <c r="D64" s="302">
        <v>7</v>
      </c>
      <c r="E64" s="287">
        <f t="shared" si="0"/>
        <v>99.999999999999986</v>
      </c>
    </row>
    <row r="65" spans="1:7" s="49" customFormat="1" ht="42.75" customHeight="1" x14ac:dyDescent="0.25">
      <c r="A65" s="136" t="s">
        <v>453</v>
      </c>
      <c r="B65" s="308" t="s">
        <v>105</v>
      </c>
      <c r="C65" s="298">
        <v>801.5</v>
      </c>
      <c r="D65" s="302">
        <v>801.5</v>
      </c>
      <c r="E65" s="287">
        <f t="shared" si="0"/>
        <v>100</v>
      </c>
    </row>
    <row r="66" spans="1:7" s="49" customFormat="1" ht="64.150000000000006" customHeight="1" x14ac:dyDescent="0.3">
      <c r="A66" s="136" t="s">
        <v>478</v>
      </c>
      <c r="B66" s="306" t="s">
        <v>160</v>
      </c>
      <c r="C66" s="298">
        <v>3333.6</v>
      </c>
      <c r="D66" s="302">
        <v>3333.6</v>
      </c>
      <c r="E66" s="287">
        <f t="shared" si="0"/>
        <v>100</v>
      </c>
      <c r="F66" s="134"/>
    </row>
    <row r="67" spans="1:7" s="49" customFormat="1" ht="63" customHeight="1" x14ac:dyDescent="0.25">
      <c r="A67" s="136" t="s">
        <v>478</v>
      </c>
      <c r="B67" s="306" t="s">
        <v>113</v>
      </c>
      <c r="C67" s="298">
        <v>295.3</v>
      </c>
      <c r="D67" s="302">
        <v>295.3</v>
      </c>
      <c r="E67" s="287">
        <f t="shared" si="0"/>
        <v>100</v>
      </c>
    </row>
    <row r="68" spans="1:7" s="49" customFormat="1" ht="48.6" customHeight="1" x14ac:dyDescent="0.3">
      <c r="A68" s="136" t="s">
        <v>500</v>
      </c>
      <c r="B68" s="306" t="s">
        <v>413</v>
      </c>
      <c r="C68" s="298">
        <v>160</v>
      </c>
      <c r="D68" s="302">
        <v>160</v>
      </c>
      <c r="E68" s="287">
        <f t="shared" si="0"/>
        <v>100</v>
      </c>
      <c r="F68" s="135"/>
      <c r="G68" s="54"/>
    </row>
    <row r="69" spans="1:7" s="49" customFormat="1" ht="32.450000000000003" customHeight="1" x14ac:dyDescent="0.25">
      <c r="A69" s="136" t="s">
        <v>478</v>
      </c>
      <c r="B69" s="308" t="s">
        <v>161</v>
      </c>
      <c r="C69" s="298">
        <v>433.2</v>
      </c>
      <c r="D69" s="302">
        <v>420</v>
      </c>
      <c r="E69" s="287">
        <f t="shared" si="0"/>
        <v>96.952908587257625</v>
      </c>
    </row>
    <row r="70" spans="1:7" s="49" customFormat="1" ht="45" customHeight="1" x14ac:dyDescent="0.3">
      <c r="A70" s="136" t="s">
        <v>478</v>
      </c>
      <c r="B70" s="308" t="s">
        <v>111</v>
      </c>
      <c r="C70" s="298">
        <v>393.9</v>
      </c>
      <c r="D70" s="302">
        <v>393.9</v>
      </c>
      <c r="E70" s="287">
        <f t="shared" si="0"/>
        <v>100</v>
      </c>
      <c r="G70" s="55"/>
    </row>
    <row r="71" spans="1:7" s="49" customFormat="1" ht="33.75" customHeight="1" x14ac:dyDescent="0.3">
      <c r="A71" s="136" t="s">
        <v>477</v>
      </c>
      <c r="B71" s="308" t="s">
        <v>112</v>
      </c>
      <c r="C71" s="298">
        <v>6357.2</v>
      </c>
      <c r="D71" s="302">
        <v>6357.2</v>
      </c>
      <c r="E71" s="287">
        <f t="shared" si="0"/>
        <v>100</v>
      </c>
      <c r="G71" s="55"/>
    </row>
    <row r="72" spans="1:7" s="50" customFormat="1" ht="30.75" customHeight="1" x14ac:dyDescent="0.25">
      <c r="A72" s="136" t="s">
        <v>478</v>
      </c>
      <c r="B72" s="308" t="s">
        <v>162</v>
      </c>
      <c r="C72" s="300">
        <v>93.5</v>
      </c>
      <c r="D72" s="302">
        <v>77.400000000000006</v>
      </c>
      <c r="E72" s="287">
        <f t="shared" si="0"/>
        <v>82.780748663101605</v>
      </c>
    </row>
    <row r="73" spans="1:7" s="50" customFormat="1" ht="105" customHeight="1" x14ac:dyDescent="0.25">
      <c r="A73" s="136" t="s">
        <v>479</v>
      </c>
      <c r="B73" s="308" t="s">
        <v>164</v>
      </c>
      <c r="C73" s="298">
        <v>23726.5</v>
      </c>
      <c r="D73" s="302">
        <v>23726.1</v>
      </c>
      <c r="E73" s="287">
        <f t="shared" si="0"/>
        <v>99.99831412134111</v>
      </c>
    </row>
    <row r="74" spans="1:7" s="50" customFormat="1" ht="61.15" customHeight="1" x14ac:dyDescent="0.25">
      <c r="A74" s="136" t="s">
        <v>478</v>
      </c>
      <c r="B74" s="308" t="s">
        <v>484</v>
      </c>
      <c r="C74" s="298">
        <v>1256.0999999999999</v>
      </c>
      <c r="D74" s="302">
        <v>1090.8</v>
      </c>
      <c r="E74" s="287">
        <f t="shared" si="0"/>
        <v>86.84021972772868</v>
      </c>
    </row>
    <row r="75" spans="1:7" s="50" customFormat="1" ht="72" customHeight="1" x14ac:dyDescent="0.25">
      <c r="A75" s="136" t="s">
        <v>485</v>
      </c>
      <c r="B75" s="308" t="s">
        <v>486</v>
      </c>
      <c r="C75" s="298">
        <v>3565.41</v>
      </c>
      <c r="D75" s="302">
        <v>3565.4</v>
      </c>
      <c r="E75" s="287">
        <f t="shared" si="0"/>
        <v>99.999719527347494</v>
      </c>
    </row>
    <row r="76" spans="1:7" s="50" customFormat="1" ht="17.25" customHeight="1" x14ac:dyDescent="0.25">
      <c r="A76" s="136" t="s">
        <v>289</v>
      </c>
      <c r="B76" s="309" t="s">
        <v>81</v>
      </c>
      <c r="C76" s="300">
        <f t="shared" ref="C76" si="5">C78+C77</f>
        <v>1639</v>
      </c>
      <c r="D76" s="310">
        <v>1015</v>
      </c>
      <c r="E76" s="301">
        <f t="shared" si="0"/>
        <v>61.928004881025011</v>
      </c>
    </row>
    <row r="77" spans="1:7" s="50" customFormat="1" ht="25.5" x14ac:dyDescent="0.25">
      <c r="A77" s="136"/>
      <c r="B77" s="308" t="s">
        <v>557</v>
      </c>
      <c r="C77" s="298">
        <v>15</v>
      </c>
      <c r="D77" s="302">
        <v>15</v>
      </c>
      <c r="E77" s="287">
        <f t="shared" ref="E77:E80" si="6">D77/C77%</f>
        <v>100</v>
      </c>
    </row>
    <row r="78" spans="1:7" s="50" customFormat="1" ht="51.75" x14ac:dyDescent="0.25">
      <c r="A78" s="136" t="s">
        <v>501</v>
      </c>
      <c r="B78" s="307" t="s">
        <v>163</v>
      </c>
      <c r="C78" s="298">
        <v>1624</v>
      </c>
      <c r="D78" s="302">
        <v>1000</v>
      </c>
      <c r="E78" s="287">
        <f t="shared" si="6"/>
        <v>61.576354679802961</v>
      </c>
    </row>
    <row r="79" spans="1:7" s="50" customFormat="1" x14ac:dyDescent="0.25">
      <c r="A79" s="136"/>
      <c r="B79" s="307" t="s">
        <v>558</v>
      </c>
      <c r="C79" s="298">
        <v>-557.1</v>
      </c>
      <c r="D79" s="302">
        <v>-557.1</v>
      </c>
      <c r="E79" s="287">
        <f t="shared" si="6"/>
        <v>100</v>
      </c>
    </row>
    <row r="80" spans="1:7" s="4" customFormat="1" ht="15.75" customHeight="1" x14ac:dyDescent="0.2">
      <c r="A80" s="6"/>
      <c r="B80" s="311" t="s">
        <v>82</v>
      </c>
      <c r="C80" s="297">
        <f>C41+C11</f>
        <v>538033.81599999999</v>
      </c>
      <c r="D80" s="297">
        <f>D41+D11</f>
        <v>539814</v>
      </c>
      <c r="E80" s="283">
        <f t="shared" si="6"/>
        <v>100.33086842259</v>
      </c>
    </row>
    <row r="81" spans="2:5" ht="19.5" customHeight="1" x14ac:dyDescent="0.25">
      <c r="B81" s="312"/>
      <c r="C81" s="312"/>
      <c r="D81" s="312"/>
      <c r="E81" s="313"/>
    </row>
    <row r="82" spans="2:5" x14ac:dyDescent="0.25">
      <c r="B82" s="314"/>
      <c r="C82" s="314"/>
      <c r="D82" s="314"/>
    </row>
    <row r="83" spans="2:5" x14ac:dyDescent="0.25">
      <c r="B83" s="314"/>
      <c r="C83" s="314"/>
      <c r="D83" s="314"/>
      <c r="E83" s="315"/>
    </row>
    <row r="84" spans="2:5" x14ac:dyDescent="0.25">
      <c r="B84" s="314"/>
      <c r="C84" s="314"/>
      <c r="D84" s="314"/>
    </row>
    <row r="85" spans="2:5" x14ac:dyDescent="0.25">
      <c r="B85" s="314"/>
      <c r="C85" s="314"/>
      <c r="D85" s="314"/>
    </row>
    <row r="86" spans="2:5" x14ac:dyDescent="0.25">
      <c r="B86" s="314"/>
      <c r="C86" s="314"/>
      <c r="D86" s="314"/>
    </row>
    <row r="87" spans="2:5" x14ac:dyDescent="0.25">
      <c r="B87" s="314"/>
      <c r="C87" s="314"/>
      <c r="D87" s="314"/>
    </row>
    <row r="88" spans="2:5" x14ac:dyDescent="0.25">
      <c r="B88" s="314"/>
      <c r="C88" s="314"/>
      <c r="D88" s="314"/>
    </row>
    <row r="89" spans="2:5" x14ac:dyDescent="0.25">
      <c r="B89" s="314"/>
      <c r="C89" s="314"/>
      <c r="D89" s="314"/>
    </row>
    <row r="90" spans="2:5" x14ac:dyDescent="0.25">
      <c r="B90" s="314" t="s">
        <v>452</v>
      </c>
      <c r="C90" s="314"/>
      <c r="D90" s="314"/>
    </row>
    <row r="91" spans="2:5" x14ac:dyDescent="0.25">
      <c r="B91" s="314"/>
      <c r="C91" s="314"/>
      <c r="D91" s="314"/>
    </row>
    <row r="92" spans="2:5" x14ac:dyDescent="0.25">
      <c r="B92" s="314"/>
      <c r="C92" s="314"/>
      <c r="D92" s="314"/>
    </row>
    <row r="93" spans="2:5" x14ac:dyDescent="0.25">
      <c r="B93" s="314"/>
      <c r="C93" s="314"/>
      <c r="D93" s="314"/>
    </row>
    <row r="94" spans="2:5" x14ac:dyDescent="0.25">
      <c r="B94" s="314"/>
      <c r="C94" s="314"/>
      <c r="D94" s="314"/>
    </row>
    <row r="95" spans="2:5" x14ac:dyDescent="0.25">
      <c r="B95" s="314"/>
      <c r="C95" s="314"/>
      <c r="D95" s="314"/>
    </row>
    <row r="96" spans="2:5" x14ac:dyDescent="0.25">
      <c r="B96" s="314"/>
      <c r="C96" s="314"/>
      <c r="D96" s="314"/>
    </row>
    <row r="97" spans="2:4" x14ac:dyDescent="0.25">
      <c r="B97" s="314"/>
      <c r="C97" s="314"/>
      <c r="D97" s="314"/>
    </row>
    <row r="98" spans="2:4" x14ac:dyDescent="0.25">
      <c r="B98" s="314"/>
      <c r="C98" s="314"/>
      <c r="D98" s="314"/>
    </row>
    <row r="99" spans="2:4" x14ac:dyDescent="0.25">
      <c r="B99" s="314"/>
      <c r="C99" s="314"/>
      <c r="D99" s="314"/>
    </row>
    <row r="100" spans="2:4" x14ac:dyDescent="0.25">
      <c r="B100" s="314"/>
      <c r="C100" s="314"/>
      <c r="D100" s="314"/>
    </row>
    <row r="101" spans="2:4" x14ac:dyDescent="0.25">
      <c r="B101" s="314"/>
      <c r="C101" s="314"/>
      <c r="D101" s="314"/>
    </row>
    <row r="102" spans="2:4" x14ac:dyDescent="0.25">
      <c r="B102" s="314"/>
      <c r="C102" s="314"/>
      <c r="D102" s="314"/>
    </row>
    <row r="103" spans="2:4" x14ac:dyDescent="0.25">
      <c r="B103" s="314"/>
      <c r="C103" s="314"/>
      <c r="D103" s="314"/>
    </row>
    <row r="104" spans="2:4" x14ac:dyDescent="0.25">
      <c r="B104" s="314"/>
      <c r="C104" s="314"/>
      <c r="D104" s="314"/>
    </row>
    <row r="105" spans="2:4" x14ac:dyDescent="0.25">
      <c r="B105" s="314"/>
      <c r="C105" s="314"/>
      <c r="D105" s="314"/>
    </row>
    <row r="106" spans="2:4" x14ac:dyDescent="0.25">
      <c r="B106" s="314"/>
      <c r="C106" s="314"/>
      <c r="D106" s="314"/>
    </row>
    <row r="107" spans="2:4" x14ac:dyDescent="0.25">
      <c r="B107" s="314"/>
      <c r="C107" s="314"/>
      <c r="D107" s="314"/>
    </row>
    <row r="108" spans="2:4" x14ac:dyDescent="0.25">
      <c r="B108" s="314"/>
      <c r="C108" s="314"/>
      <c r="D108" s="314"/>
    </row>
    <row r="109" spans="2:4" x14ac:dyDescent="0.25">
      <c r="B109" s="314"/>
      <c r="C109" s="314"/>
      <c r="D109" s="314"/>
    </row>
    <row r="110" spans="2:4" x14ac:dyDescent="0.25">
      <c r="B110" s="314"/>
      <c r="C110" s="314"/>
      <c r="D110" s="314"/>
    </row>
    <row r="111" spans="2:4" x14ac:dyDescent="0.25">
      <c r="B111" s="314"/>
      <c r="C111" s="314"/>
      <c r="D111" s="314"/>
    </row>
    <row r="112" spans="2:4" x14ac:dyDescent="0.25">
      <c r="B112" s="314"/>
      <c r="C112" s="314"/>
      <c r="D112" s="314"/>
    </row>
    <row r="113" spans="2:4" x14ac:dyDescent="0.25">
      <c r="B113" s="314"/>
      <c r="C113" s="314"/>
      <c r="D113" s="314"/>
    </row>
    <row r="114" spans="2:4" x14ac:dyDescent="0.25">
      <c r="B114" s="314"/>
      <c r="C114" s="314"/>
      <c r="D114" s="314"/>
    </row>
    <row r="115" spans="2:4" x14ac:dyDescent="0.25">
      <c r="B115" s="314"/>
      <c r="C115" s="314"/>
      <c r="D115" s="314"/>
    </row>
    <row r="116" spans="2:4" x14ac:dyDescent="0.25">
      <c r="B116" s="314"/>
      <c r="C116" s="314"/>
      <c r="D116" s="314"/>
    </row>
    <row r="117" spans="2:4" x14ac:dyDescent="0.25">
      <c r="B117" s="314"/>
      <c r="C117" s="314"/>
      <c r="D117" s="314"/>
    </row>
    <row r="118" spans="2:4" x14ac:dyDescent="0.25">
      <c r="B118" s="314"/>
      <c r="C118" s="314"/>
      <c r="D118" s="314"/>
    </row>
    <row r="119" spans="2:4" x14ac:dyDescent="0.25">
      <c r="B119" s="314"/>
      <c r="C119" s="314"/>
      <c r="D119" s="314"/>
    </row>
    <row r="120" spans="2:4" x14ac:dyDescent="0.25">
      <c r="B120" s="314"/>
      <c r="C120" s="314"/>
      <c r="D120" s="314"/>
    </row>
    <row r="121" spans="2:4" x14ac:dyDescent="0.25">
      <c r="B121" s="314"/>
      <c r="C121" s="314"/>
      <c r="D121" s="314"/>
    </row>
    <row r="122" spans="2:4" x14ac:dyDescent="0.25">
      <c r="B122" s="314"/>
      <c r="C122" s="314"/>
      <c r="D122" s="314"/>
    </row>
    <row r="123" spans="2:4" x14ac:dyDescent="0.25">
      <c r="B123" s="314"/>
      <c r="C123" s="314"/>
      <c r="D123" s="314"/>
    </row>
    <row r="124" spans="2:4" x14ac:dyDescent="0.25">
      <c r="B124" s="314"/>
      <c r="C124" s="314"/>
      <c r="D124" s="314"/>
    </row>
    <row r="125" spans="2:4" x14ac:dyDescent="0.25">
      <c r="B125" s="314"/>
      <c r="C125" s="314"/>
      <c r="D125" s="314"/>
    </row>
    <row r="126" spans="2:4" x14ac:dyDescent="0.25">
      <c r="B126" s="314"/>
      <c r="C126" s="314"/>
      <c r="D126" s="314"/>
    </row>
    <row r="127" spans="2:4" x14ac:dyDescent="0.25">
      <c r="B127" s="314"/>
      <c r="C127" s="314"/>
      <c r="D127" s="314"/>
    </row>
    <row r="128" spans="2:4" x14ac:dyDescent="0.25">
      <c r="B128" s="314"/>
      <c r="C128" s="314"/>
      <c r="D128" s="314"/>
    </row>
    <row r="129" spans="2:4" x14ac:dyDescent="0.25">
      <c r="B129" s="314"/>
      <c r="C129" s="314"/>
      <c r="D129" s="314"/>
    </row>
    <row r="130" spans="2:4" x14ac:dyDescent="0.25">
      <c r="B130" s="314"/>
      <c r="C130" s="314"/>
      <c r="D130" s="314"/>
    </row>
    <row r="131" spans="2:4" x14ac:dyDescent="0.25">
      <c r="B131" s="314"/>
      <c r="C131" s="314"/>
      <c r="D131" s="314"/>
    </row>
    <row r="132" spans="2:4" x14ac:dyDescent="0.25">
      <c r="B132" s="314"/>
      <c r="C132" s="314"/>
      <c r="D132" s="314"/>
    </row>
    <row r="133" spans="2:4" x14ac:dyDescent="0.25">
      <c r="B133" s="314"/>
      <c r="C133" s="314"/>
      <c r="D133" s="314"/>
    </row>
    <row r="134" spans="2:4" x14ac:dyDescent="0.25">
      <c r="B134" s="314"/>
      <c r="C134" s="314"/>
      <c r="D134" s="314"/>
    </row>
    <row r="135" spans="2:4" x14ac:dyDescent="0.25">
      <c r="B135" s="314"/>
      <c r="C135" s="314"/>
      <c r="D135" s="314"/>
    </row>
    <row r="136" spans="2:4" x14ac:dyDescent="0.25">
      <c r="B136" s="314"/>
      <c r="C136" s="314"/>
      <c r="D136" s="314"/>
    </row>
    <row r="137" spans="2:4" x14ac:dyDescent="0.25">
      <c r="B137" s="314"/>
      <c r="C137" s="314"/>
      <c r="D137" s="314"/>
    </row>
    <row r="138" spans="2:4" x14ac:dyDescent="0.25">
      <c r="B138" s="314"/>
      <c r="C138" s="314"/>
      <c r="D138" s="314"/>
    </row>
    <row r="139" spans="2:4" x14ac:dyDescent="0.25">
      <c r="B139" s="314"/>
      <c r="C139" s="314"/>
      <c r="D139" s="314"/>
    </row>
    <row r="140" spans="2:4" x14ac:dyDescent="0.25">
      <c r="B140" s="314"/>
      <c r="C140" s="314"/>
      <c r="D140" s="314"/>
    </row>
    <row r="141" spans="2:4" x14ac:dyDescent="0.25">
      <c r="B141" s="314"/>
      <c r="C141" s="314"/>
      <c r="D141" s="314"/>
    </row>
    <row r="142" spans="2:4" x14ac:dyDescent="0.25">
      <c r="B142" s="314"/>
      <c r="C142" s="314"/>
      <c r="D142" s="314"/>
    </row>
    <row r="143" spans="2:4" x14ac:dyDescent="0.25">
      <c r="B143" s="314"/>
      <c r="C143" s="314"/>
      <c r="D143" s="314"/>
    </row>
    <row r="144" spans="2:4" x14ac:dyDescent="0.25">
      <c r="B144" s="314"/>
      <c r="C144" s="314"/>
      <c r="D144" s="314"/>
    </row>
    <row r="145" spans="2:4" x14ac:dyDescent="0.25">
      <c r="B145" s="314"/>
      <c r="C145" s="314"/>
      <c r="D145" s="314"/>
    </row>
    <row r="146" spans="2:4" x14ac:dyDescent="0.25">
      <c r="B146" s="314"/>
      <c r="C146" s="314"/>
      <c r="D146" s="314"/>
    </row>
    <row r="147" spans="2:4" x14ac:dyDescent="0.25">
      <c r="B147" s="314"/>
      <c r="C147" s="314"/>
      <c r="D147" s="314"/>
    </row>
    <row r="148" spans="2:4" x14ac:dyDescent="0.25">
      <c r="B148" s="314"/>
      <c r="C148" s="314"/>
      <c r="D148" s="314"/>
    </row>
    <row r="149" spans="2:4" x14ac:dyDescent="0.25">
      <c r="B149" s="314"/>
      <c r="C149" s="314"/>
      <c r="D149" s="314"/>
    </row>
    <row r="150" spans="2:4" x14ac:dyDescent="0.25">
      <c r="B150" s="314"/>
      <c r="C150" s="314"/>
      <c r="D150" s="314"/>
    </row>
    <row r="151" spans="2:4" x14ac:dyDescent="0.25">
      <c r="B151" s="314"/>
      <c r="C151" s="314"/>
      <c r="D151" s="314"/>
    </row>
    <row r="152" spans="2:4" x14ac:dyDescent="0.25">
      <c r="B152" s="314"/>
      <c r="C152" s="314"/>
      <c r="D152" s="314"/>
    </row>
    <row r="153" spans="2:4" x14ac:dyDescent="0.25">
      <c r="B153" s="314"/>
      <c r="C153" s="314"/>
      <c r="D153" s="314"/>
    </row>
    <row r="154" spans="2:4" x14ac:dyDescent="0.25">
      <c r="B154" s="314"/>
      <c r="C154" s="314"/>
      <c r="D154" s="314"/>
    </row>
    <row r="155" spans="2:4" x14ac:dyDescent="0.25">
      <c r="B155" s="314"/>
      <c r="C155" s="314"/>
      <c r="D155" s="314"/>
    </row>
    <row r="156" spans="2:4" x14ac:dyDescent="0.25">
      <c r="B156" s="314"/>
      <c r="C156" s="314"/>
      <c r="D156" s="314"/>
    </row>
    <row r="157" spans="2:4" x14ac:dyDescent="0.25">
      <c r="B157" s="314"/>
      <c r="C157" s="314"/>
      <c r="D157" s="314"/>
    </row>
    <row r="158" spans="2:4" x14ac:dyDescent="0.25">
      <c r="B158" s="314"/>
      <c r="C158" s="314"/>
      <c r="D158" s="314"/>
    </row>
    <row r="159" spans="2:4" x14ac:dyDescent="0.25">
      <c r="B159" s="314"/>
      <c r="C159" s="314"/>
      <c r="D159" s="314"/>
    </row>
    <row r="160" spans="2:4" x14ac:dyDescent="0.25">
      <c r="B160" s="314"/>
      <c r="C160" s="314"/>
      <c r="D160" s="314"/>
    </row>
    <row r="161" spans="2:4" x14ac:dyDescent="0.25">
      <c r="B161" s="314"/>
      <c r="C161" s="314"/>
      <c r="D161" s="314"/>
    </row>
    <row r="162" spans="2:4" x14ac:dyDescent="0.25">
      <c r="B162" s="314"/>
      <c r="C162" s="314"/>
      <c r="D162" s="314"/>
    </row>
    <row r="163" spans="2:4" x14ac:dyDescent="0.25">
      <c r="B163" s="314"/>
      <c r="C163" s="314"/>
      <c r="D163" s="314"/>
    </row>
    <row r="164" spans="2:4" x14ac:dyDescent="0.25">
      <c r="B164" s="314"/>
      <c r="C164" s="314"/>
      <c r="D164" s="314"/>
    </row>
    <row r="165" spans="2:4" x14ac:dyDescent="0.25">
      <c r="B165" s="314"/>
      <c r="C165" s="314"/>
      <c r="D165" s="314"/>
    </row>
    <row r="166" spans="2:4" x14ac:dyDescent="0.25">
      <c r="B166" s="314"/>
      <c r="C166" s="314"/>
      <c r="D166" s="314"/>
    </row>
    <row r="167" spans="2:4" x14ac:dyDescent="0.25">
      <c r="B167" s="314"/>
      <c r="C167" s="314"/>
      <c r="D167" s="314"/>
    </row>
    <row r="168" spans="2:4" x14ac:dyDescent="0.25">
      <c r="B168" s="314"/>
      <c r="C168" s="314"/>
      <c r="D168" s="314"/>
    </row>
    <row r="169" spans="2:4" x14ac:dyDescent="0.25">
      <c r="B169" s="314"/>
      <c r="C169" s="314"/>
      <c r="D169" s="314"/>
    </row>
    <row r="170" spans="2:4" x14ac:dyDescent="0.25">
      <c r="B170" s="314"/>
      <c r="C170" s="314"/>
      <c r="D170" s="314"/>
    </row>
    <row r="171" spans="2:4" x14ac:dyDescent="0.25">
      <c r="B171" s="314"/>
      <c r="C171" s="314"/>
      <c r="D171" s="314"/>
    </row>
    <row r="172" spans="2:4" x14ac:dyDescent="0.25">
      <c r="B172" s="314"/>
      <c r="C172" s="314"/>
      <c r="D172" s="314"/>
    </row>
    <row r="173" spans="2:4" x14ac:dyDescent="0.25">
      <c r="B173" s="314"/>
      <c r="C173" s="314"/>
      <c r="D173" s="314"/>
    </row>
    <row r="174" spans="2:4" x14ac:dyDescent="0.25">
      <c r="B174" s="314"/>
      <c r="C174" s="314"/>
      <c r="D174" s="314"/>
    </row>
    <row r="175" spans="2:4" x14ac:dyDescent="0.25">
      <c r="B175" s="314"/>
      <c r="C175" s="314"/>
      <c r="D175" s="314"/>
    </row>
    <row r="176" spans="2:4" x14ac:dyDescent="0.25">
      <c r="B176" s="314"/>
      <c r="C176" s="314"/>
      <c r="D176" s="314"/>
    </row>
    <row r="177" spans="2:4" x14ac:dyDescent="0.25">
      <c r="B177" s="314"/>
      <c r="C177" s="314"/>
      <c r="D177" s="314"/>
    </row>
    <row r="178" spans="2:4" x14ac:dyDescent="0.25">
      <c r="B178" s="314"/>
      <c r="C178" s="314"/>
      <c r="D178" s="314"/>
    </row>
    <row r="179" spans="2:4" x14ac:dyDescent="0.25">
      <c r="B179" s="314"/>
      <c r="C179" s="314"/>
      <c r="D179" s="314"/>
    </row>
    <row r="180" spans="2:4" x14ac:dyDescent="0.25">
      <c r="B180" s="314"/>
      <c r="C180" s="314"/>
      <c r="D180" s="314"/>
    </row>
    <row r="181" spans="2:4" x14ac:dyDescent="0.25">
      <c r="B181" s="314"/>
      <c r="C181" s="314"/>
      <c r="D181" s="314"/>
    </row>
    <row r="182" spans="2:4" x14ac:dyDescent="0.25">
      <c r="B182" s="314"/>
      <c r="C182" s="314"/>
      <c r="D182" s="314"/>
    </row>
    <row r="183" spans="2:4" x14ac:dyDescent="0.25">
      <c r="B183" s="314"/>
      <c r="C183" s="314"/>
      <c r="D183" s="314"/>
    </row>
    <row r="184" spans="2:4" x14ac:dyDescent="0.25">
      <c r="B184" s="314"/>
      <c r="C184" s="314"/>
      <c r="D184" s="314"/>
    </row>
    <row r="185" spans="2:4" x14ac:dyDescent="0.25">
      <c r="B185" s="314"/>
      <c r="C185" s="314"/>
      <c r="D185" s="314"/>
    </row>
    <row r="186" spans="2:4" x14ac:dyDescent="0.25">
      <c r="B186" s="314"/>
      <c r="C186" s="314"/>
      <c r="D186" s="314"/>
    </row>
    <row r="187" spans="2:4" x14ac:dyDescent="0.25">
      <c r="B187" s="314"/>
      <c r="C187" s="314"/>
      <c r="D187" s="314"/>
    </row>
    <row r="188" spans="2:4" x14ac:dyDescent="0.25">
      <c r="B188" s="314"/>
      <c r="C188" s="314"/>
      <c r="D188" s="314"/>
    </row>
    <row r="189" spans="2:4" x14ac:dyDescent="0.25">
      <c r="B189" s="314"/>
      <c r="C189" s="314"/>
      <c r="D189" s="314"/>
    </row>
    <row r="190" spans="2:4" x14ac:dyDescent="0.25">
      <c r="B190" s="314"/>
      <c r="C190" s="314"/>
      <c r="D190" s="314"/>
    </row>
    <row r="191" spans="2:4" x14ac:dyDescent="0.25">
      <c r="B191" s="314"/>
      <c r="C191" s="314"/>
      <c r="D191" s="314"/>
    </row>
    <row r="192" spans="2:4" x14ac:dyDescent="0.25">
      <c r="B192" s="314"/>
      <c r="C192" s="314"/>
      <c r="D192" s="314"/>
    </row>
    <row r="193" spans="2:4" x14ac:dyDescent="0.25">
      <c r="B193" s="314"/>
      <c r="C193" s="314"/>
      <c r="D193" s="314"/>
    </row>
    <row r="194" spans="2:4" x14ac:dyDescent="0.25">
      <c r="B194" s="314"/>
      <c r="C194" s="314"/>
      <c r="D194" s="314"/>
    </row>
    <row r="195" spans="2:4" x14ac:dyDescent="0.25">
      <c r="B195" s="314"/>
      <c r="C195" s="314"/>
      <c r="D195" s="314"/>
    </row>
    <row r="196" spans="2:4" x14ac:dyDescent="0.25">
      <c r="B196" s="314"/>
      <c r="C196" s="314"/>
      <c r="D196" s="314"/>
    </row>
    <row r="197" spans="2:4" x14ac:dyDescent="0.25">
      <c r="B197" s="314"/>
      <c r="C197" s="314"/>
      <c r="D197" s="314"/>
    </row>
    <row r="198" spans="2:4" x14ac:dyDescent="0.25">
      <c r="B198" s="314"/>
      <c r="C198" s="314"/>
      <c r="D198" s="314"/>
    </row>
    <row r="199" spans="2:4" x14ac:dyDescent="0.25">
      <c r="B199" s="314"/>
      <c r="C199" s="314"/>
      <c r="D199" s="314"/>
    </row>
    <row r="200" spans="2:4" x14ac:dyDescent="0.25">
      <c r="B200" s="314"/>
      <c r="C200" s="314"/>
      <c r="D200" s="314"/>
    </row>
    <row r="201" spans="2:4" x14ac:dyDescent="0.25">
      <c r="B201" s="314"/>
      <c r="C201" s="314"/>
      <c r="D201" s="314"/>
    </row>
    <row r="202" spans="2:4" x14ac:dyDescent="0.25">
      <c r="B202" s="314"/>
      <c r="C202" s="314"/>
      <c r="D202" s="314"/>
    </row>
    <row r="203" spans="2:4" x14ac:dyDescent="0.25">
      <c r="B203" s="314"/>
      <c r="C203" s="314"/>
      <c r="D203" s="314"/>
    </row>
    <row r="204" spans="2:4" x14ac:dyDescent="0.25">
      <c r="B204" s="314"/>
      <c r="C204" s="314"/>
      <c r="D204" s="314"/>
    </row>
    <row r="205" spans="2:4" x14ac:dyDescent="0.25">
      <c r="B205" s="314"/>
      <c r="C205" s="314"/>
      <c r="D205" s="314"/>
    </row>
    <row r="206" spans="2:4" x14ac:dyDescent="0.25">
      <c r="B206" s="314"/>
      <c r="C206" s="314"/>
      <c r="D206" s="314"/>
    </row>
    <row r="207" spans="2:4" x14ac:dyDescent="0.25">
      <c r="B207" s="314"/>
      <c r="C207" s="314"/>
      <c r="D207" s="314"/>
    </row>
    <row r="208" spans="2:4" x14ac:dyDescent="0.25">
      <c r="B208" s="314"/>
      <c r="C208" s="314"/>
      <c r="D208" s="314"/>
    </row>
    <row r="209" spans="2:4" x14ac:dyDescent="0.25">
      <c r="B209" s="314"/>
      <c r="C209" s="314"/>
      <c r="D209" s="314"/>
    </row>
    <row r="210" spans="2:4" x14ac:dyDescent="0.25">
      <c r="B210" s="314"/>
      <c r="C210" s="314"/>
      <c r="D210" s="314"/>
    </row>
    <row r="211" spans="2:4" x14ac:dyDescent="0.25">
      <c r="B211" s="314"/>
      <c r="C211" s="314"/>
      <c r="D211" s="314"/>
    </row>
    <row r="212" spans="2:4" x14ac:dyDescent="0.25">
      <c r="B212" s="314"/>
      <c r="C212" s="314"/>
      <c r="D212" s="314"/>
    </row>
    <row r="213" spans="2:4" x14ac:dyDescent="0.25">
      <c r="B213" s="314"/>
      <c r="C213" s="314"/>
      <c r="D213" s="314"/>
    </row>
    <row r="214" spans="2:4" x14ac:dyDescent="0.25">
      <c r="B214" s="314"/>
      <c r="C214" s="314"/>
      <c r="D214" s="314"/>
    </row>
    <row r="215" spans="2:4" x14ac:dyDescent="0.25">
      <c r="B215" s="314"/>
      <c r="C215" s="314"/>
      <c r="D215" s="314"/>
    </row>
    <row r="216" spans="2:4" x14ac:dyDescent="0.25">
      <c r="B216" s="314"/>
      <c r="C216" s="314"/>
      <c r="D216" s="314"/>
    </row>
    <row r="217" spans="2:4" x14ac:dyDescent="0.25">
      <c r="B217" s="314"/>
      <c r="C217" s="314"/>
      <c r="D217" s="314"/>
    </row>
    <row r="218" spans="2:4" x14ac:dyDescent="0.25">
      <c r="B218" s="314"/>
      <c r="C218" s="314"/>
      <c r="D218" s="314"/>
    </row>
    <row r="219" spans="2:4" x14ac:dyDescent="0.25">
      <c r="B219" s="314"/>
      <c r="C219" s="314"/>
      <c r="D219" s="314"/>
    </row>
    <row r="220" spans="2:4" x14ac:dyDescent="0.25">
      <c r="B220" s="314"/>
      <c r="C220" s="314"/>
      <c r="D220" s="314"/>
    </row>
    <row r="221" spans="2:4" x14ac:dyDescent="0.25">
      <c r="B221" s="314"/>
      <c r="C221" s="314"/>
      <c r="D221" s="314"/>
    </row>
    <row r="222" spans="2:4" x14ac:dyDescent="0.25">
      <c r="B222" s="314"/>
      <c r="C222" s="314"/>
      <c r="D222" s="314"/>
    </row>
    <row r="223" spans="2:4" x14ac:dyDescent="0.25">
      <c r="B223" s="314"/>
      <c r="C223" s="314"/>
      <c r="D223" s="314"/>
    </row>
    <row r="224" spans="2:4" x14ac:dyDescent="0.25">
      <c r="B224" s="314"/>
      <c r="C224" s="314"/>
      <c r="D224" s="314"/>
    </row>
    <row r="225" spans="2:4" x14ac:dyDescent="0.25">
      <c r="B225" s="314"/>
      <c r="C225" s="314"/>
      <c r="D225" s="314"/>
    </row>
    <row r="226" spans="2:4" x14ac:dyDescent="0.25">
      <c r="B226" s="314"/>
      <c r="C226" s="314"/>
      <c r="D226" s="314"/>
    </row>
    <row r="227" spans="2:4" x14ac:dyDescent="0.25">
      <c r="B227" s="314"/>
      <c r="C227" s="314"/>
      <c r="D227" s="314"/>
    </row>
    <row r="228" spans="2:4" x14ac:dyDescent="0.25">
      <c r="B228" s="314"/>
      <c r="C228" s="314"/>
      <c r="D228" s="314"/>
    </row>
    <row r="229" spans="2:4" x14ac:dyDescent="0.25">
      <c r="B229" s="314"/>
      <c r="C229" s="314"/>
      <c r="D229" s="314"/>
    </row>
    <row r="230" spans="2:4" x14ac:dyDescent="0.25">
      <c r="B230" s="314"/>
      <c r="C230" s="314"/>
      <c r="D230" s="314"/>
    </row>
    <row r="231" spans="2:4" x14ac:dyDescent="0.25">
      <c r="B231" s="314"/>
      <c r="C231" s="314"/>
      <c r="D231" s="314"/>
    </row>
    <row r="232" spans="2:4" x14ac:dyDescent="0.25">
      <c r="B232" s="314"/>
      <c r="C232" s="314"/>
      <c r="D232" s="314"/>
    </row>
    <row r="233" spans="2:4" x14ac:dyDescent="0.25">
      <c r="B233" s="314"/>
      <c r="C233" s="314"/>
      <c r="D233" s="314"/>
    </row>
    <row r="234" spans="2:4" x14ac:dyDescent="0.25">
      <c r="B234" s="314"/>
      <c r="C234" s="314"/>
      <c r="D234" s="314"/>
    </row>
    <row r="235" spans="2:4" x14ac:dyDescent="0.25">
      <c r="B235" s="314"/>
      <c r="C235" s="314"/>
      <c r="D235" s="314"/>
    </row>
    <row r="236" spans="2:4" x14ac:dyDescent="0.25">
      <c r="B236" s="314"/>
      <c r="C236" s="314"/>
      <c r="D236" s="314"/>
    </row>
    <row r="237" spans="2:4" x14ac:dyDescent="0.25">
      <c r="B237" s="314"/>
      <c r="C237" s="314"/>
      <c r="D237" s="314"/>
    </row>
    <row r="238" spans="2:4" x14ac:dyDescent="0.25">
      <c r="B238" s="314"/>
      <c r="C238" s="314"/>
      <c r="D238" s="314"/>
    </row>
    <row r="239" spans="2:4" x14ac:dyDescent="0.25">
      <c r="B239" s="314"/>
      <c r="C239" s="314"/>
      <c r="D239" s="314"/>
    </row>
    <row r="240" spans="2:4" x14ac:dyDescent="0.25">
      <c r="B240" s="314"/>
      <c r="C240" s="314"/>
      <c r="D240" s="314"/>
    </row>
    <row r="241" spans="2:4" x14ac:dyDescent="0.25">
      <c r="B241" s="314"/>
      <c r="C241" s="314"/>
      <c r="D241" s="314"/>
    </row>
    <row r="242" spans="2:4" x14ac:dyDescent="0.25">
      <c r="B242" s="314"/>
      <c r="C242" s="314"/>
      <c r="D242" s="314"/>
    </row>
    <row r="243" spans="2:4" x14ac:dyDescent="0.25">
      <c r="B243" s="314"/>
      <c r="C243" s="314"/>
      <c r="D243" s="314"/>
    </row>
    <row r="244" spans="2:4" x14ac:dyDescent="0.25">
      <c r="B244" s="314"/>
      <c r="C244" s="314"/>
      <c r="D244" s="314"/>
    </row>
    <row r="245" spans="2:4" x14ac:dyDescent="0.25">
      <c r="B245" s="314"/>
      <c r="C245" s="314"/>
      <c r="D245" s="314"/>
    </row>
    <row r="246" spans="2:4" x14ac:dyDescent="0.25">
      <c r="B246" s="314"/>
      <c r="C246" s="314"/>
      <c r="D246" s="314"/>
    </row>
    <row r="247" spans="2:4" x14ac:dyDescent="0.25">
      <c r="B247" s="314"/>
      <c r="C247" s="314"/>
      <c r="D247" s="314"/>
    </row>
    <row r="248" spans="2:4" x14ac:dyDescent="0.25">
      <c r="B248" s="314"/>
      <c r="C248" s="314"/>
      <c r="D248" s="314"/>
    </row>
    <row r="249" spans="2:4" x14ac:dyDescent="0.25">
      <c r="B249" s="314"/>
      <c r="C249" s="314"/>
      <c r="D249" s="314"/>
    </row>
    <row r="250" spans="2:4" x14ac:dyDescent="0.25">
      <c r="B250" s="314"/>
      <c r="C250" s="314"/>
      <c r="D250" s="314"/>
    </row>
    <row r="251" spans="2:4" x14ac:dyDescent="0.25">
      <c r="B251" s="314"/>
      <c r="C251" s="314"/>
      <c r="D251" s="314"/>
    </row>
    <row r="252" spans="2:4" x14ac:dyDescent="0.25">
      <c r="B252" s="314"/>
      <c r="C252" s="314"/>
      <c r="D252" s="314"/>
    </row>
    <row r="253" spans="2:4" x14ac:dyDescent="0.25">
      <c r="B253" s="314"/>
      <c r="C253" s="314"/>
      <c r="D253" s="314"/>
    </row>
    <row r="254" spans="2:4" x14ac:dyDescent="0.25">
      <c r="B254" s="314"/>
      <c r="C254" s="314"/>
      <c r="D254" s="314"/>
    </row>
    <row r="255" spans="2:4" x14ac:dyDescent="0.25">
      <c r="B255" s="314"/>
      <c r="C255" s="314"/>
      <c r="D255" s="314"/>
    </row>
    <row r="256" spans="2:4" x14ac:dyDescent="0.25">
      <c r="B256" s="314"/>
      <c r="C256" s="314"/>
      <c r="D256" s="314"/>
    </row>
    <row r="257" spans="2:4" x14ac:dyDescent="0.25">
      <c r="B257" s="314"/>
      <c r="C257" s="314"/>
      <c r="D257" s="314"/>
    </row>
    <row r="258" spans="2:4" x14ac:dyDescent="0.25">
      <c r="B258" s="314"/>
      <c r="C258" s="314"/>
      <c r="D258" s="314"/>
    </row>
    <row r="259" spans="2:4" x14ac:dyDescent="0.25">
      <c r="B259" s="314"/>
      <c r="C259" s="314"/>
      <c r="D259" s="314"/>
    </row>
    <row r="260" spans="2:4" x14ac:dyDescent="0.25">
      <c r="B260" s="314"/>
      <c r="C260" s="314"/>
      <c r="D260" s="314"/>
    </row>
    <row r="261" spans="2:4" x14ac:dyDescent="0.25">
      <c r="B261" s="314"/>
      <c r="C261" s="314"/>
      <c r="D261" s="314"/>
    </row>
    <row r="262" spans="2:4" x14ac:dyDescent="0.25">
      <c r="B262" s="314"/>
      <c r="C262" s="314"/>
      <c r="D262" s="314"/>
    </row>
    <row r="263" spans="2:4" x14ac:dyDescent="0.25">
      <c r="B263" s="314"/>
      <c r="C263" s="314"/>
      <c r="D263" s="314"/>
    </row>
    <row r="264" spans="2:4" x14ac:dyDescent="0.25">
      <c r="B264" s="314"/>
      <c r="C264" s="314"/>
      <c r="D264" s="314"/>
    </row>
    <row r="265" spans="2:4" x14ac:dyDescent="0.25">
      <c r="B265" s="314"/>
      <c r="C265" s="314"/>
      <c r="D265" s="314"/>
    </row>
    <row r="266" spans="2:4" x14ac:dyDescent="0.25">
      <c r="B266" s="314"/>
      <c r="C266" s="314"/>
      <c r="D266" s="314"/>
    </row>
    <row r="267" spans="2:4" x14ac:dyDescent="0.25">
      <c r="B267" s="314"/>
      <c r="C267" s="314"/>
      <c r="D267" s="314"/>
    </row>
    <row r="268" spans="2:4" x14ac:dyDescent="0.25">
      <c r="B268" s="314"/>
      <c r="C268" s="314"/>
      <c r="D268" s="314"/>
    </row>
    <row r="269" spans="2:4" x14ac:dyDescent="0.25">
      <c r="B269" s="314"/>
      <c r="C269" s="314"/>
      <c r="D269" s="314"/>
    </row>
    <row r="270" spans="2:4" x14ac:dyDescent="0.25">
      <c r="B270" s="314"/>
      <c r="C270" s="314"/>
      <c r="D270" s="314"/>
    </row>
    <row r="271" spans="2:4" x14ac:dyDescent="0.25">
      <c r="B271" s="314"/>
      <c r="C271" s="314"/>
      <c r="D271" s="314"/>
    </row>
    <row r="272" spans="2:4" x14ac:dyDescent="0.25">
      <c r="B272" s="314"/>
      <c r="C272" s="314"/>
      <c r="D272" s="314"/>
    </row>
    <row r="273" spans="2:4" x14ac:dyDescent="0.25">
      <c r="B273" s="314"/>
      <c r="C273" s="314"/>
      <c r="D273" s="314"/>
    </row>
    <row r="274" spans="2:4" x14ac:dyDescent="0.25">
      <c r="B274" s="314"/>
      <c r="C274" s="314"/>
      <c r="D274" s="314"/>
    </row>
    <row r="275" spans="2:4" x14ac:dyDescent="0.25">
      <c r="B275" s="314"/>
      <c r="C275" s="314"/>
      <c r="D275" s="314"/>
    </row>
    <row r="276" spans="2:4" x14ac:dyDescent="0.25">
      <c r="B276" s="314"/>
      <c r="C276" s="314"/>
      <c r="D276" s="314"/>
    </row>
    <row r="277" spans="2:4" x14ac:dyDescent="0.25">
      <c r="B277" s="314"/>
      <c r="C277" s="314"/>
      <c r="D277" s="314"/>
    </row>
    <row r="278" spans="2:4" x14ac:dyDescent="0.25">
      <c r="B278" s="314"/>
      <c r="C278" s="314"/>
      <c r="D278" s="314"/>
    </row>
    <row r="279" spans="2:4" x14ac:dyDescent="0.25">
      <c r="B279" s="314"/>
      <c r="C279" s="314"/>
      <c r="D279" s="314"/>
    </row>
    <row r="280" spans="2:4" x14ac:dyDescent="0.25">
      <c r="B280" s="314"/>
      <c r="C280" s="314"/>
      <c r="D280" s="314"/>
    </row>
    <row r="281" spans="2:4" x14ac:dyDescent="0.25">
      <c r="B281" s="314"/>
      <c r="C281" s="314"/>
      <c r="D281" s="314"/>
    </row>
    <row r="282" spans="2:4" x14ac:dyDescent="0.25">
      <c r="B282" s="314"/>
      <c r="C282" s="314"/>
      <c r="D282" s="314"/>
    </row>
    <row r="283" spans="2:4" x14ac:dyDescent="0.25">
      <c r="B283" s="314"/>
      <c r="C283" s="314"/>
      <c r="D283" s="314"/>
    </row>
    <row r="284" spans="2:4" x14ac:dyDescent="0.25">
      <c r="B284" s="314"/>
      <c r="C284" s="314"/>
      <c r="D284" s="314"/>
    </row>
    <row r="285" spans="2:4" x14ac:dyDescent="0.25">
      <c r="B285" s="314"/>
      <c r="C285" s="314"/>
      <c r="D285" s="314"/>
    </row>
    <row r="286" spans="2:4" x14ac:dyDescent="0.25">
      <c r="B286" s="314"/>
      <c r="C286" s="314"/>
      <c r="D286" s="314"/>
    </row>
    <row r="287" spans="2:4" x14ac:dyDescent="0.25">
      <c r="B287" s="314"/>
      <c r="C287" s="314"/>
      <c r="D287" s="314"/>
    </row>
    <row r="288" spans="2:4" x14ac:dyDescent="0.25">
      <c r="B288" s="314"/>
      <c r="C288" s="314"/>
      <c r="D288" s="314"/>
    </row>
    <row r="289" spans="2:4" x14ac:dyDescent="0.25">
      <c r="B289" s="314"/>
      <c r="C289" s="314"/>
      <c r="D289" s="314"/>
    </row>
    <row r="290" spans="2:4" x14ac:dyDescent="0.25">
      <c r="B290" s="314"/>
      <c r="C290" s="314"/>
      <c r="D290" s="314"/>
    </row>
  </sheetData>
  <mergeCells count="2">
    <mergeCell ref="B4:E4"/>
    <mergeCell ref="A6:E7"/>
  </mergeCells>
  <pageMargins left="0.51181102362204722" right="0" top="0.14000000000000001" bottom="7.874015748031496E-2" header="0.14000000000000001" footer="0.15748031496062992"/>
  <pageSetup paperSize="9" scale="86" fitToHeight="0" orientation="portrait" useFirstPageNumber="1" r:id="rId1"/>
  <headerFooter alignWithMargins="0">
    <oddHeader>&amp;R&amp;P</oddHeader>
  </headerFooter>
  <rowBreaks count="2" manualBreakCount="2">
    <brk id="39" max="4" man="1"/>
    <brk id="6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3"/>
  <sheetViews>
    <sheetView topLeftCell="A367" zoomScaleNormal="100" zoomScaleSheetLayoutView="100" workbookViewId="0">
      <selection activeCell="A10" sqref="A10:H228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11.42578125" customWidth="1"/>
    <col min="5" max="5" width="4.7109375" customWidth="1"/>
    <col min="6" max="6" width="10.85546875" customWidth="1"/>
    <col min="7" max="7" width="10.28515625" style="174" customWidth="1"/>
    <col min="8" max="8" width="11.28515625" style="174" customWidth="1"/>
  </cols>
  <sheetData>
    <row r="1" spans="1:8" ht="12.75" customHeight="1" x14ac:dyDescent="0.2">
      <c r="A1" s="142"/>
      <c r="B1" s="142"/>
      <c r="C1" s="142"/>
      <c r="D1" s="143"/>
      <c r="E1" s="246" t="s">
        <v>461</v>
      </c>
      <c r="F1" s="246"/>
      <c r="G1" s="246"/>
      <c r="H1" s="246"/>
    </row>
    <row r="2" spans="1:8" ht="12.75" customHeight="1" x14ac:dyDescent="0.2">
      <c r="A2" s="142"/>
      <c r="B2" s="246" t="s">
        <v>460</v>
      </c>
      <c r="C2" s="246"/>
      <c r="D2" s="246"/>
      <c r="E2" s="246"/>
      <c r="F2" s="246"/>
      <c r="G2" s="246"/>
      <c r="H2" s="246"/>
    </row>
    <row r="3" spans="1:8" ht="12.75" customHeight="1" x14ac:dyDescent="0.2">
      <c r="A3" s="142"/>
      <c r="B3" s="144"/>
      <c r="C3" s="144"/>
      <c r="D3" s="144"/>
      <c r="E3" s="144"/>
      <c r="F3" s="144"/>
      <c r="G3" s="175"/>
      <c r="H3" s="176" t="s">
        <v>456</v>
      </c>
    </row>
    <row r="4" spans="1:8" ht="12.75" customHeight="1" x14ac:dyDescent="0.2">
      <c r="A4" s="246" t="s">
        <v>532</v>
      </c>
      <c r="B4" s="246"/>
      <c r="C4" s="246"/>
      <c r="D4" s="246"/>
      <c r="E4" s="246"/>
      <c r="F4" s="246"/>
      <c r="G4" s="246"/>
      <c r="H4" s="246"/>
    </row>
    <row r="5" spans="1:8" ht="12.75" customHeight="1" x14ac:dyDescent="0.2">
      <c r="A5" s="246" t="s">
        <v>559</v>
      </c>
      <c r="B5" s="246"/>
      <c r="C5" s="246"/>
      <c r="D5" s="246"/>
      <c r="E5" s="246"/>
      <c r="F5" s="246"/>
      <c r="G5" s="246"/>
      <c r="H5" s="246"/>
    </row>
    <row r="6" spans="1:8" ht="50.25" customHeight="1" x14ac:dyDescent="0.2">
      <c r="A6" s="247" t="s">
        <v>464</v>
      </c>
      <c r="B6" s="247"/>
      <c r="C6" s="247"/>
      <c r="D6" s="247"/>
      <c r="E6" s="247"/>
      <c r="F6" s="247"/>
      <c r="G6" s="247"/>
      <c r="H6" s="247"/>
    </row>
    <row r="7" spans="1:8" x14ac:dyDescent="0.2">
      <c r="H7" s="177" t="s">
        <v>35</v>
      </c>
    </row>
    <row r="8" spans="1:8" ht="12.75" customHeight="1" x14ac:dyDescent="0.2">
      <c r="A8" s="242" t="s">
        <v>71</v>
      </c>
      <c r="B8" s="242" t="s">
        <v>37</v>
      </c>
      <c r="C8" s="242" t="s">
        <v>38</v>
      </c>
      <c r="D8" s="242" t="s">
        <v>39</v>
      </c>
      <c r="E8" s="242" t="s">
        <v>40</v>
      </c>
      <c r="F8" s="248" t="s">
        <v>512</v>
      </c>
      <c r="G8" s="244" t="s">
        <v>513</v>
      </c>
      <c r="H8" s="244" t="s">
        <v>511</v>
      </c>
    </row>
    <row r="9" spans="1:8" x14ac:dyDescent="0.2">
      <c r="A9" s="243"/>
      <c r="B9" s="243"/>
      <c r="C9" s="243"/>
      <c r="D9" s="243"/>
      <c r="E9" s="243"/>
      <c r="F9" s="243"/>
      <c r="G9" s="249"/>
      <c r="H9" s="245"/>
    </row>
    <row r="10" spans="1:8" ht="15" x14ac:dyDescent="0.2">
      <c r="A10" s="167" t="s">
        <v>41</v>
      </c>
      <c r="B10" s="168"/>
      <c r="C10" s="168"/>
      <c r="D10" s="168"/>
      <c r="E10" s="168"/>
      <c r="F10" s="172">
        <f>F11+F229</f>
        <v>540337.95000000007</v>
      </c>
      <c r="G10" s="172">
        <f>G11+G229</f>
        <v>538094.34999999986</v>
      </c>
      <c r="H10" s="172">
        <f>G10/F10%</f>
        <v>99.584778378050217</v>
      </c>
    </row>
    <row r="11" spans="1:8" x14ac:dyDescent="0.2">
      <c r="A11" s="106" t="s">
        <v>301</v>
      </c>
      <c r="B11" s="106"/>
      <c r="C11" s="106"/>
      <c r="D11" s="106"/>
      <c r="E11" s="106"/>
      <c r="F11" s="107">
        <f>F12+F27+F81+F110+F160++F183+F224+F179</f>
        <v>447883.60000000003</v>
      </c>
      <c r="G11" s="107">
        <f>G12+G27+G81+G110+G160++G183+G224+G179</f>
        <v>446140.5799999999</v>
      </c>
      <c r="H11" s="107">
        <f>G11/F11%</f>
        <v>99.610831921508151</v>
      </c>
    </row>
    <row r="12" spans="1:8" ht="21" x14ac:dyDescent="0.2">
      <c r="A12" s="64" t="s">
        <v>560</v>
      </c>
      <c r="B12" s="66" t="s">
        <v>47</v>
      </c>
      <c r="C12" s="169"/>
      <c r="D12" s="106"/>
      <c r="E12" s="106"/>
      <c r="F12" s="211">
        <f t="shared" ref="F12:G13" si="0">F13</f>
        <v>131.6</v>
      </c>
      <c r="G12" s="211">
        <f t="shared" si="0"/>
        <v>121.64</v>
      </c>
      <c r="H12" s="179">
        <f t="shared" ref="H12" si="1">G12/F12%</f>
        <v>92.43161094224925</v>
      </c>
    </row>
    <row r="13" spans="1:8" x14ac:dyDescent="0.2">
      <c r="A13" s="118" t="s">
        <v>418</v>
      </c>
      <c r="B13" s="66" t="s">
        <v>47</v>
      </c>
      <c r="C13" s="66">
        <v>10</v>
      </c>
      <c r="D13" s="106"/>
      <c r="E13" s="106"/>
      <c r="F13" s="212">
        <f t="shared" si="0"/>
        <v>131.6</v>
      </c>
      <c r="G13" s="212">
        <f t="shared" si="0"/>
        <v>121.64</v>
      </c>
      <c r="H13" s="179">
        <f t="shared" ref="H13" si="2">G13/F13%</f>
        <v>92.43161094224925</v>
      </c>
    </row>
    <row r="14" spans="1:8" ht="31.5" x14ac:dyDescent="0.2">
      <c r="A14" s="123" t="s">
        <v>409</v>
      </c>
      <c r="B14" s="124" t="s">
        <v>47</v>
      </c>
      <c r="C14" s="124">
        <v>10</v>
      </c>
      <c r="D14" s="124" t="s">
        <v>399</v>
      </c>
      <c r="E14" s="124"/>
      <c r="F14" s="125">
        <f t="shared" ref="F14" si="3">F15+F19+F23</f>
        <v>131.6</v>
      </c>
      <c r="G14" s="125">
        <f>G15+G19+G23</f>
        <v>121.64</v>
      </c>
      <c r="H14" s="125">
        <f>G14/F14%</f>
        <v>92.43161094224925</v>
      </c>
    </row>
    <row r="15" spans="1:8" ht="31.5" x14ac:dyDescent="0.2">
      <c r="A15" s="64" t="s">
        <v>234</v>
      </c>
      <c r="B15" s="66" t="s">
        <v>47</v>
      </c>
      <c r="C15" s="66">
        <v>10</v>
      </c>
      <c r="D15" s="66" t="s">
        <v>345</v>
      </c>
      <c r="E15" s="66"/>
      <c r="F15" s="65">
        <f>F16</f>
        <v>50.7</v>
      </c>
      <c r="G15" s="178">
        <f t="shared" ref="G15:G17" si="4">G16</f>
        <v>50.71</v>
      </c>
      <c r="H15" s="179">
        <f>G15/F15%</f>
        <v>100.01972386587771</v>
      </c>
    </row>
    <row r="16" spans="1:8" ht="22.5" x14ac:dyDescent="0.2">
      <c r="A16" s="70" t="s">
        <v>439</v>
      </c>
      <c r="B16" s="71" t="s">
        <v>47</v>
      </c>
      <c r="C16" s="71">
        <v>10</v>
      </c>
      <c r="D16" s="71" t="s">
        <v>345</v>
      </c>
      <c r="E16" s="71">
        <v>200</v>
      </c>
      <c r="F16" s="67">
        <f>F17</f>
        <v>50.7</v>
      </c>
      <c r="G16" s="180">
        <f t="shared" si="4"/>
        <v>50.71</v>
      </c>
      <c r="H16" s="173">
        <f>G16/F16%</f>
        <v>100.01972386587771</v>
      </c>
    </row>
    <row r="17" spans="1:8" ht="22.5" x14ac:dyDescent="0.2">
      <c r="A17" s="70" t="s">
        <v>440</v>
      </c>
      <c r="B17" s="71" t="s">
        <v>47</v>
      </c>
      <c r="C17" s="71">
        <v>10</v>
      </c>
      <c r="D17" s="71" t="s">
        <v>345</v>
      </c>
      <c r="E17" s="71">
        <v>240</v>
      </c>
      <c r="F17" s="67">
        <f>F18</f>
        <v>50.7</v>
      </c>
      <c r="G17" s="180">
        <f t="shared" si="4"/>
        <v>50.71</v>
      </c>
      <c r="H17" s="173">
        <f t="shared" ref="H17:H75" si="5">G17/F17%</f>
        <v>100.01972386587771</v>
      </c>
    </row>
    <row r="18" spans="1:8" ht="22.5" x14ac:dyDescent="0.2">
      <c r="A18" s="70" t="s">
        <v>441</v>
      </c>
      <c r="B18" s="71" t="s">
        <v>47</v>
      </c>
      <c r="C18" s="71">
        <v>10</v>
      </c>
      <c r="D18" s="71" t="s">
        <v>345</v>
      </c>
      <c r="E18" s="71">
        <v>244</v>
      </c>
      <c r="F18" s="67">
        <v>50.7</v>
      </c>
      <c r="G18" s="180">
        <v>50.71</v>
      </c>
      <c r="H18" s="173">
        <f t="shared" si="5"/>
        <v>100.01972386587771</v>
      </c>
    </row>
    <row r="19" spans="1:8" x14ac:dyDescent="0.2">
      <c r="A19" s="64" t="s">
        <v>340</v>
      </c>
      <c r="B19" s="66" t="s">
        <v>47</v>
      </c>
      <c r="C19" s="66">
        <v>10</v>
      </c>
      <c r="D19" s="66" t="s">
        <v>346</v>
      </c>
      <c r="E19" s="66"/>
      <c r="F19" s="65">
        <f>F20</f>
        <v>42.5</v>
      </c>
      <c r="G19" s="178">
        <f t="shared" ref="G19:G21" si="6">G20</f>
        <v>42.52</v>
      </c>
      <c r="H19" s="179">
        <f t="shared" si="5"/>
        <v>100.04705882352943</v>
      </c>
    </row>
    <row r="20" spans="1:8" ht="22.5" x14ac:dyDescent="0.2">
      <c r="A20" s="70" t="s">
        <v>439</v>
      </c>
      <c r="B20" s="71" t="s">
        <v>47</v>
      </c>
      <c r="C20" s="71">
        <v>10</v>
      </c>
      <c r="D20" s="71" t="s">
        <v>346</v>
      </c>
      <c r="E20" s="71">
        <v>200</v>
      </c>
      <c r="F20" s="67">
        <f>F21</f>
        <v>42.5</v>
      </c>
      <c r="G20" s="180">
        <f t="shared" si="6"/>
        <v>42.52</v>
      </c>
      <c r="H20" s="173">
        <f t="shared" si="5"/>
        <v>100.04705882352943</v>
      </c>
    </row>
    <row r="21" spans="1:8" ht="22.5" x14ac:dyDescent="0.2">
      <c r="A21" s="70" t="s">
        <v>440</v>
      </c>
      <c r="B21" s="71" t="s">
        <v>47</v>
      </c>
      <c r="C21" s="71">
        <v>10</v>
      </c>
      <c r="D21" s="71" t="s">
        <v>346</v>
      </c>
      <c r="E21" s="71">
        <v>240</v>
      </c>
      <c r="F21" s="67">
        <f>F22</f>
        <v>42.5</v>
      </c>
      <c r="G21" s="180">
        <f t="shared" si="6"/>
        <v>42.52</v>
      </c>
      <c r="H21" s="173">
        <f t="shared" si="5"/>
        <v>100.04705882352943</v>
      </c>
    </row>
    <row r="22" spans="1:8" ht="22.5" x14ac:dyDescent="0.2">
      <c r="A22" s="70" t="s">
        <v>441</v>
      </c>
      <c r="B22" s="71" t="s">
        <v>47</v>
      </c>
      <c r="C22" s="71">
        <v>10</v>
      </c>
      <c r="D22" s="71" t="s">
        <v>346</v>
      </c>
      <c r="E22" s="71">
        <v>244</v>
      </c>
      <c r="F22" s="67">
        <v>42.5</v>
      </c>
      <c r="G22" s="180">
        <v>42.52</v>
      </c>
      <c r="H22" s="173">
        <f t="shared" si="5"/>
        <v>100.04705882352943</v>
      </c>
    </row>
    <row r="23" spans="1:8" ht="21" x14ac:dyDescent="0.2">
      <c r="A23" s="64" t="s">
        <v>341</v>
      </c>
      <c r="B23" s="66" t="s">
        <v>47</v>
      </c>
      <c r="C23" s="66">
        <v>10</v>
      </c>
      <c r="D23" s="66" t="s">
        <v>347</v>
      </c>
      <c r="E23" s="66"/>
      <c r="F23" s="65">
        <f>F24</f>
        <v>38.4</v>
      </c>
      <c r="G23" s="178">
        <f t="shared" ref="G23:G25" si="7">G24</f>
        <v>28.41</v>
      </c>
      <c r="H23" s="179">
        <f t="shared" si="5"/>
        <v>73.984375</v>
      </c>
    </row>
    <row r="24" spans="1:8" ht="22.5" x14ac:dyDescent="0.2">
      <c r="A24" s="70" t="s">
        <v>439</v>
      </c>
      <c r="B24" s="71" t="s">
        <v>47</v>
      </c>
      <c r="C24" s="71">
        <v>10</v>
      </c>
      <c r="D24" s="71" t="s">
        <v>347</v>
      </c>
      <c r="E24" s="71">
        <v>200</v>
      </c>
      <c r="F24" s="67">
        <f>F25</f>
        <v>38.4</v>
      </c>
      <c r="G24" s="180">
        <f t="shared" si="7"/>
        <v>28.41</v>
      </c>
      <c r="H24" s="173">
        <f t="shared" si="5"/>
        <v>73.984375</v>
      </c>
    </row>
    <row r="25" spans="1:8" ht="22.5" x14ac:dyDescent="0.2">
      <c r="A25" s="70" t="s">
        <v>440</v>
      </c>
      <c r="B25" s="71" t="s">
        <v>47</v>
      </c>
      <c r="C25" s="71">
        <v>10</v>
      </c>
      <c r="D25" s="71" t="s">
        <v>347</v>
      </c>
      <c r="E25" s="71">
        <v>240</v>
      </c>
      <c r="F25" s="67">
        <f>F26</f>
        <v>38.4</v>
      </c>
      <c r="G25" s="180">
        <f t="shared" si="7"/>
        <v>28.41</v>
      </c>
      <c r="H25" s="173">
        <f t="shared" si="5"/>
        <v>73.984375</v>
      </c>
    </row>
    <row r="26" spans="1:8" ht="22.5" x14ac:dyDescent="0.2">
      <c r="A26" s="70" t="s">
        <v>441</v>
      </c>
      <c r="B26" s="71" t="s">
        <v>47</v>
      </c>
      <c r="C26" s="71">
        <v>10</v>
      </c>
      <c r="D26" s="71" t="s">
        <v>347</v>
      </c>
      <c r="E26" s="71">
        <v>244</v>
      </c>
      <c r="F26" s="67">
        <v>38.4</v>
      </c>
      <c r="G26" s="180">
        <v>28.41</v>
      </c>
      <c r="H26" s="173">
        <f t="shared" si="5"/>
        <v>73.984375</v>
      </c>
    </row>
    <row r="27" spans="1:8" x14ac:dyDescent="0.2">
      <c r="A27" s="64" t="s">
        <v>561</v>
      </c>
      <c r="B27" s="66" t="s">
        <v>73</v>
      </c>
      <c r="C27" s="169"/>
      <c r="D27" s="66"/>
      <c r="E27" s="71"/>
      <c r="F27" s="65">
        <f>F28+F53+F71</f>
        <v>23502.57</v>
      </c>
      <c r="G27" s="65">
        <f>G28+G53+G71</f>
        <v>22838.75</v>
      </c>
      <c r="H27" s="65">
        <f>G27/F27%</f>
        <v>97.175542929985951</v>
      </c>
    </row>
    <row r="28" spans="1:8" x14ac:dyDescent="0.2">
      <c r="A28" s="64" t="s">
        <v>70</v>
      </c>
      <c r="B28" s="124" t="s">
        <v>73</v>
      </c>
      <c r="C28" s="140" t="s">
        <v>62</v>
      </c>
      <c r="D28" s="66"/>
      <c r="E28" s="71"/>
      <c r="F28" s="65">
        <f>F30+F34++F38+F45+F49</f>
        <v>733.91000000000008</v>
      </c>
      <c r="G28" s="65">
        <f t="shared" ref="G28:H28" si="8">G30+G34++G38+G45+G49</f>
        <v>718.93000000000006</v>
      </c>
      <c r="H28" s="65">
        <f t="shared" si="8"/>
        <v>487.23705134860461</v>
      </c>
    </row>
    <row r="29" spans="1:8" ht="31.5" x14ac:dyDescent="0.2">
      <c r="A29" s="123" t="s">
        <v>410</v>
      </c>
      <c r="B29" s="124" t="s">
        <v>73</v>
      </c>
      <c r="C29" s="140" t="s">
        <v>62</v>
      </c>
      <c r="D29" s="124" t="s">
        <v>403</v>
      </c>
      <c r="E29" s="124" t="s">
        <v>44</v>
      </c>
      <c r="F29" s="125">
        <f>F30+F34++F38+F45+F49</f>
        <v>733.91000000000008</v>
      </c>
      <c r="G29" s="125">
        <f t="shared" ref="G29:H29" si="9">G30+G34++G38+G45+G49</f>
        <v>718.93000000000006</v>
      </c>
      <c r="H29" s="125">
        <f t="shared" si="9"/>
        <v>487.23705134860461</v>
      </c>
    </row>
    <row r="30" spans="1:8" ht="42" x14ac:dyDescent="0.2">
      <c r="A30" s="64" t="s">
        <v>411</v>
      </c>
      <c r="B30" s="66" t="s">
        <v>73</v>
      </c>
      <c r="C30" s="66" t="s">
        <v>62</v>
      </c>
      <c r="D30" s="66" t="s">
        <v>348</v>
      </c>
      <c r="E30" s="66"/>
      <c r="F30" s="65">
        <f t="shared" ref="F30:F32" si="10">F31</f>
        <v>186.4</v>
      </c>
      <c r="G30" s="65">
        <f t="shared" ref="G30" si="11">G31</f>
        <v>186.41</v>
      </c>
      <c r="H30" s="65">
        <f>+G30/F30%</f>
        <v>100.00536480686695</v>
      </c>
    </row>
    <row r="31" spans="1:8" s="108" customFormat="1" ht="22.5" x14ac:dyDescent="0.2">
      <c r="A31" s="70" t="s">
        <v>439</v>
      </c>
      <c r="B31" s="71" t="s">
        <v>73</v>
      </c>
      <c r="C31" s="71" t="s">
        <v>62</v>
      </c>
      <c r="D31" s="71" t="s">
        <v>348</v>
      </c>
      <c r="E31" s="71">
        <v>200</v>
      </c>
      <c r="F31" s="67">
        <f t="shared" si="10"/>
        <v>186.4</v>
      </c>
      <c r="G31" s="180">
        <f t="shared" ref="G31:G32" si="12">G32</f>
        <v>186.41</v>
      </c>
      <c r="H31" s="173">
        <f t="shared" si="5"/>
        <v>100.00536480686695</v>
      </c>
    </row>
    <row r="32" spans="1:8" ht="22.5" x14ac:dyDescent="0.2">
      <c r="A32" s="70" t="s">
        <v>440</v>
      </c>
      <c r="B32" s="71" t="s">
        <v>73</v>
      </c>
      <c r="C32" s="71" t="s">
        <v>62</v>
      </c>
      <c r="D32" s="71" t="s">
        <v>348</v>
      </c>
      <c r="E32" s="71">
        <v>240</v>
      </c>
      <c r="F32" s="67">
        <f t="shared" si="10"/>
        <v>186.4</v>
      </c>
      <c r="G32" s="180">
        <f t="shared" si="12"/>
        <v>186.41</v>
      </c>
      <c r="H32" s="173">
        <f t="shared" si="5"/>
        <v>100.00536480686695</v>
      </c>
    </row>
    <row r="33" spans="1:8" ht="22.5" x14ac:dyDescent="0.2">
      <c r="A33" s="70" t="s">
        <v>441</v>
      </c>
      <c r="B33" s="71" t="s">
        <v>73</v>
      </c>
      <c r="C33" s="71" t="s">
        <v>62</v>
      </c>
      <c r="D33" s="71" t="s">
        <v>348</v>
      </c>
      <c r="E33" s="71">
        <v>244</v>
      </c>
      <c r="F33" s="67">
        <v>186.4</v>
      </c>
      <c r="G33" s="180">
        <v>186.41</v>
      </c>
      <c r="H33" s="173">
        <f t="shared" si="5"/>
        <v>100.00536480686695</v>
      </c>
    </row>
    <row r="34" spans="1:8" ht="22.5" x14ac:dyDescent="0.2">
      <c r="A34" s="117" t="s">
        <v>414</v>
      </c>
      <c r="B34" s="71" t="s">
        <v>73</v>
      </c>
      <c r="C34" s="71" t="s">
        <v>62</v>
      </c>
      <c r="D34" s="71" t="s">
        <v>349</v>
      </c>
      <c r="E34" s="71"/>
      <c r="F34" s="67">
        <f>F35</f>
        <v>117.4</v>
      </c>
      <c r="G34" s="173">
        <f t="shared" ref="G34:G36" si="13">G35</f>
        <v>102.41</v>
      </c>
      <c r="H34" s="173">
        <f t="shared" si="5"/>
        <v>87.231686541737631</v>
      </c>
    </row>
    <row r="35" spans="1:8" ht="22.5" x14ac:dyDescent="0.2">
      <c r="A35" s="70" t="s">
        <v>439</v>
      </c>
      <c r="B35" s="71" t="s">
        <v>73</v>
      </c>
      <c r="C35" s="71" t="s">
        <v>62</v>
      </c>
      <c r="D35" s="71" t="s">
        <v>349</v>
      </c>
      <c r="E35" s="71">
        <v>200</v>
      </c>
      <c r="F35" s="67">
        <f>F36</f>
        <v>117.4</v>
      </c>
      <c r="G35" s="180">
        <f t="shared" si="13"/>
        <v>102.41</v>
      </c>
      <c r="H35" s="173">
        <f t="shared" si="5"/>
        <v>87.231686541737631</v>
      </c>
    </row>
    <row r="36" spans="1:8" ht="22.5" x14ac:dyDescent="0.2">
      <c r="A36" s="70" t="s">
        <v>440</v>
      </c>
      <c r="B36" s="71" t="s">
        <v>73</v>
      </c>
      <c r="C36" s="71" t="s">
        <v>62</v>
      </c>
      <c r="D36" s="71" t="s">
        <v>349</v>
      </c>
      <c r="E36" s="71">
        <v>240</v>
      </c>
      <c r="F36" s="67">
        <f>F37</f>
        <v>117.4</v>
      </c>
      <c r="G36" s="180">
        <f t="shared" si="13"/>
        <v>102.41</v>
      </c>
      <c r="H36" s="173">
        <f t="shared" si="5"/>
        <v>87.231686541737631</v>
      </c>
    </row>
    <row r="37" spans="1:8" ht="22.5" x14ac:dyDescent="0.2">
      <c r="A37" s="70" t="s">
        <v>441</v>
      </c>
      <c r="B37" s="71" t="s">
        <v>73</v>
      </c>
      <c r="C37" s="71" t="s">
        <v>62</v>
      </c>
      <c r="D37" s="71" t="s">
        <v>349</v>
      </c>
      <c r="E37" s="71">
        <v>244</v>
      </c>
      <c r="F37" s="67">
        <v>117.4</v>
      </c>
      <c r="G37" s="180">
        <v>102.41</v>
      </c>
      <c r="H37" s="173">
        <f t="shared" si="5"/>
        <v>87.231686541737631</v>
      </c>
    </row>
    <row r="38" spans="1:8" x14ac:dyDescent="0.2">
      <c r="A38" s="117" t="s">
        <v>415</v>
      </c>
      <c r="B38" s="71" t="s">
        <v>73</v>
      </c>
      <c r="C38" s="71" t="s">
        <v>62</v>
      </c>
      <c r="D38" s="71" t="s">
        <v>350</v>
      </c>
      <c r="E38" s="71"/>
      <c r="F38" s="67">
        <f>F39+F42</f>
        <v>277.11</v>
      </c>
      <c r="G38" s="173">
        <f>G39+G42</f>
        <v>277.11</v>
      </c>
      <c r="H38" s="173">
        <f t="shared" si="5"/>
        <v>100</v>
      </c>
    </row>
    <row r="39" spans="1:8" ht="22.5" x14ac:dyDescent="0.2">
      <c r="A39" s="70" t="s">
        <v>439</v>
      </c>
      <c r="B39" s="71" t="s">
        <v>73</v>
      </c>
      <c r="C39" s="71" t="s">
        <v>62</v>
      </c>
      <c r="D39" s="71" t="s">
        <v>350</v>
      </c>
      <c r="E39" s="71">
        <v>200</v>
      </c>
      <c r="F39" s="67">
        <f>F40</f>
        <v>134.1</v>
      </c>
      <c r="G39" s="180">
        <f t="shared" ref="G39:G40" si="14">G40</f>
        <v>134.11000000000001</v>
      </c>
      <c r="H39" s="173">
        <f t="shared" si="5"/>
        <v>100.0074571215511</v>
      </c>
    </row>
    <row r="40" spans="1:8" ht="22.5" x14ac:dyDescent="0.2">
      <c r="A40" s="70" t="s">
        <v>440</v>
      </c>
      <c r="B40" s="71" t="s">
        <v>73</v>
      </c>
      <c r="C40" s="71" t="s">
        <v>62</v>
      </c>
      <c r="D40" s="71" t="s">
        <v>350</v>
      </c>
      <c r="E40" s="71">
        <v>240</v>
      </c>
      <c r="F40" s="67">
        <f>F41</f>
        <v>134.1</v>
      </c>
      <c r="G40" s="180">
        <f t="shared" si="14"/>
        <v>134.11000000000001</v>
      </c>
      <c r="H40" s="173">
        <f t="shared" si="5"/>
        <v>100.0074571215511</v>
      </c>
    </row>
    <row r="41" spans="1:8" ht="22.5" x14ac:dyDescent="0.2">
      <c r="A41" s="70" t="s">
        <v>441</v>
      </c>
      <c r="B41" s="71" t="s">
        <v>73</v>
      </c>
      <c r="C41" s="71" t="s">
        <v>62</v>
      </c>
      <c r="D41" s="71" t="s">
        <v>350</v>
      </c>
      <c r="E41" s="71">
        <v>244</v>
      </c>
      <c r="F41" s="67">
        <v>134.1</v>
      </c>
      <c r="G41" s="180">
        <v>134.11000000000001</v>
      </c>
      <c r="H41" s="173">
        <f t="shared" si="5"/>
        <v>100.0074571215511</v>
      </c>
    </row>
    <row r="42" spans="1:8" x14ac:dyDescent="0.2">
      <c r="A42" s="70" t="s">
        <v>140</v>
      </c>
      <c r="B42" s="71" t="s">
        <v>73</v>
      </c>
      <c r="C42" s="71" t="s">
        <v>62</v>
      </c>
      <c r="D42" s="71" t="s">
        <v>350</v>
      </c>
      <c r="E42" s="71">
        <v>800</v>
      </c>
      <c r="F42" s="67">
        <v>143.01</v>
      </c>
      <c r="G42" s="180">
        <f t="shared" ref="G42:G43" si="15">G43</f>
        <v>143</v>
      </c>
      <c r="H42" s="173">
        <f t="shared" si="5"/>
        <v>99.993007481994269</v>
      </c>
    </row>
    <row r="43" spans="1:8" ht="33.75" x14ac:dyDescent="0.2">
      <c r="A43" s="70" t="s">
        <v>534</v>
      </c>
      <c r="B43" s="71" t="s">
        <v>73</v>
      </c>
      <c r="C43" s="71" t="s">
        <v>62</v>
      </c>
      <c r="D43" s="71" t="s">
        <v>350</v>
      </c>
      <c r="E43" s="71">
        <v>810</v>
      </c>
      <c r="F43" s="67">
        <v>143.01</v>
      </c>
      <c r="G43" s="180">
        <f t="shared" si="15"/>
        <v>143</v>
      </c>
      <c r="H43" s="173">
        <f t="shared" si="5"/>
        <v>99.993007481994269</v>
      </c>
    </row>
    <row r="44" spans="1:8" ht="22.5" x14ac:dyDescent="0.2">
      <c r="A44" s="70" t="s">
        <v>535</v>
      </c>
      <c r="B44" s="71" t="s">
        <v>73</v>
      </c>
      <c r="C44" s="71" t="s">
        <v>62</v>
      </c>
      <c r="D44" s="71" t="s">
        <v>350</v>
      </c>
      <c r="E44" s="71">
        <v>812</v>
      </c>
      <c r="F44" s="67">
        <v>143.01</v>
      </c>
      <c r="G44" s="180">
        <v>143</v>
      </c>
      <c r="H44" s="173">
        <f t="shared" si="5"/>
        <v>99.993007481994269</v>
      </c>
    </row>
    <row r="45" spans="1:8" ht="22.5" x14ac:dyDescent="0.2">
      <c r="A45" s="117" t="s">
        <v>416</v>
      </c>
      <c r="B45" s="71" t="s">
        <v>73</v>
      </c>
      <c r="C45" s="71" t="s">
        <v>62</v>
      </c>
      <c r="D45" s="71" t="s">
        <v>419</v>
      </c>
      <c r="E45" s="71"/>
      <c r="F45" s="67">
        <f>F46</f>
        <v>140</v>
      </c>
      <c r="G45" s="67">
        <f>G46</f>
        <v>140</v>
      </c>
      <c r="H45" s="173">
        <f t="shared" si="5"/>
        <v>100</v>
      </c>
    </row>
    <row r="46" spans="1:8" ht="22.5" x14ac:dyDescent="0.2">
      <c r="A46" s="70" t="s">
        <v>439</v>
      </c>
      <c r="B46" s="71" t="s">
        <v>73</v>
      </c>
      <c r="C46" s="71" t="s">
        <v>62</v>
      </c>
      <c r="D46" s="71" t="s">
        <v>419</v>
      </c>
      <c r="E46" s="71">
        <v>200</v>
      </c>
      <c r="F46" s="67">
        <f>F47</f>
        <v>140</v>
      </c>
      <c r="G46" s="180">
        <f t="shared" ref="G46:G47" si="16">G47</f>
        <v>140</v>
      </c>
      <c r="H46" s="173">
        <f t="shared" si="5"/>
        <v>100</v>
      </c>
    </row>
    <row r="47" spans="1:8" ht="22.5" x14ac:dyDescent="0.2">
      <c r="A47" s="70" t="s">
        <v>440</v>
      </c>
      <c r="B47" s="71" t="s">
        <v>73</v>
      </c>
      <c r="C47" s="71" t="s">
        <v>62</v>
      </c>
      <c r="D47" s="71" t="s">
        <v>419</v>
      </c>
      <c r="E47" s="71">
        <v>240</v>
      </c>
      <c r="F47" s="67">
        <f>F48</f>
        <v>140</v>
      </c>
      <c r="G47" s="180">
        <f t="shared" si="16"/>
        <v>140</v>
      </c>
      <c r="H47" s="173">
        <f t="shared" si="5"/>
        <v>100</v>
      </c>
    </row>
    <row r="48" spans="1:8" ht="22.5" x14ac:dyDescent="0.2">
      <c r="A48" s="70" t="s">
        <v>441</v>
      </c>
      <c r="B48" s="71" t="s">
        <v>73</v>
      </c>
      <c r="C48" s="71" t="s">
        <v>62</v>
      </c>
      <c r="D48" s="71" t="s">
        <v>419</v>
      </c>
      <c r="E48" s="71">
        <v>244</v>
      </c>
      <c r="F48" s="67">
        <v>140</v>
      </c>
      <c r="G48" s="180">
        <v>140</v>
      </c>
      <c r="H48" s="173">
        <f t="shared" si="5"/>
        <v>100</v>
      </c>
    </row>
    <row r="49" spans="1:8" ht="33.75" x14ac:dyDescent="0.2">
      <c r="A49" s="117" t="s">
        <v>417</v>
      </c>
      <c r="B49" s="71" t="s">
        <v>73</v>
      </c>
      <c r="C49" s="71" t="s">
        <v>62</v>
      </c>
      <c r="D49" s="71" t="s">
        <v>420</v>
      </c>
      <c r="E49" s="71"/>
      <c r="F49" s="67">
        <f>F50</f>
        <v>13</v>
      </c>
      <c r="G49" s="67">
        <f t="shared" ref="G49:G51" si="17">G50</f>
        <v>13</v>
      </c>
      <c r="H49" s="173">
        <f t="shared" si="5"/>
        <v>100</v>
      </c>
    </row>
    <row r="50" spans="1:8" ht="22.5" x14ac:dyDescent="0.2">
      <c r="A50" s="70" t="s">
        <v>439</v>
      </c>
      <c r="B50" s="71" t="s">
        <v>73</v>
      </c>
      <c r="C50" s="71" t="s">
        <v>62</v>
      </c>
      <c r="D50" s="71" t="s">
        <v>420</v>
      </c>
      <c r="E50" s="71">
        <v>200</v>
      </c>
      <c r="F50" s="67">
        <f>F51</f>
        <v>13</v>
      </c>
      <c r="G50" s="67">
        <f t="shared" si="17"/>
        <v>13</v>
      </c>
      <c r="H50" s="173">
        <f t="shared" si="5"/>
        <v>100</v>
      </c>
    </row>
    <row r="51" spans="1:8" ht="22.5" x14ac:dyDescent="0.2">
      <c r="A51" s="70" t="s">
        <v>440</v>
      </c>
      <c r="B51" s="71" t="s">
        <v>73</v>
      </c>
      <c r="C51" s="71" t="s">
        <v>62</v>
      </c>
      <c r="D51" s="71" t="s">
        <v>420</v>
      </c>
      <c r="E51" s="71">
        <v>240</v>
      </c>
      <c r="F51" s="67">
        <f>F52</f>
        <v>13</v>
      </c>
      <c r="G51" s="67">
        <f t="shared" si="17"/>
        <v>13</v>
      </c>
      <c r="H51" s="173">
        <f t="shared" si="5"/>
        <v>100</v>
      </c>
    </row>
    <row r="52" spans="1:8" ht="22.5" x14ac:dyDescent="0.2">
      <c r="A52" s="70" t="s">
        <v>441</v>
      </c>
      <c r="B52" s="71" t="s">
        <v>73</v>
      </c>
      <c r="C52" s="71" t="s">
        <v>62</v>
      </c>
      <c r="D52" s="71" t="s">
        <v>420</v>
      </c>
      <c r="E52" s="71">
        <v>244</v>
      </c>
      <c r="F52" s="67">
        <v>13</v>
      </c>
      <c r="G52" s="67">
        <v>13</v>
      </c>
      <c r="H52" s="173">
        <f t="shared" si="5"/>
        <v>100</v>
      </c>
    </row>
    <row r="53" spans="1:8" x14ac:dyDescent="0.2">
      <c r="A53" s="64" t="s">
        <v>430</v>
      </c>
      <c r="B53" s="66" t="s">
        <v>73</v>
      </c>
      <c r="C53" s="169" t="s">
        <v>96</v>
      </c>
      <c r="D53" s="71"/>
      <c r="E53" s="71"/>
      <c r="F53" s="65">
        <f t="shared" ref="F53:G53" si="18">F54</f>
        <v>21686.66</v>
      </c>
      <c r="G53" s="65">
        <f t="shared" si="18"/>
        <v>21037.82</v>
      </c>
      <c r="H53" s="65">
        <f>G53/F53%</f>
        <v>97.008114665882161</v>
      </c>
    </row>
    <row r="54" spans="1:8" ht="31.5" x14ac:dyDescent="0.2">
      <c r="A54" s="123" t="s">
        <v>431</v>
      </c>
      <c r="B54" s="124" t="s">
        <v>73</v>
      </c>
      <c r="C54" s="140" t="s">
        <v>96</v>
      </c>
      <c r="D54" s="124" t="s">
        <v>404</v>
      </c>
      <c r="E54" s="124"/>
      <c r="F54" s="125">
        <f>F55+F63+F67+F61</f>
        <v>21686.66</v>
      </c>
      <c r="G54" s="125">
        <f>G55+G63+G67+G61</f>
        <v>21037.82</v>
      </c>
      <c r="H54" s="184">
        <f>G54/F54%</f>
        <v>97.008114665882161</v>
      </c>
    </row>
    <row r="55" spans="1:8" ht="22.5" x14ac:dyDescent="0.2">
      <c r="A55" s="117" t="s">
        <v>432</v>
      </c>
      <c r="B55" s="119" t="s">
        <v>73</v>
      </c>
      <c r="C55" s="121" t="s">
        <v>96</v>
      </c>
      <c r="D55" s="119" t="s">
        <v>351</v>
      </c>
      <c r="E55" s="119"/>
      <c r="F55" s="120">
        <f>F56+F59</f>
        <v>6653.2</v>
      </c>
      <c r="G55" s="120">
        <f>G56+G59</f>
        <v>6402.8099999999995</v>
      </c>
      <c r="H55" s="120">
        <f>G55/F55%</f>
        <v>96.236547826609751</v>
      </c>
    </row>
    <row r="56" spans="1:8" ht="22.5" x14ac:dyDescent="0.2">
      <c r="A56" s="70" t="s">
        <v>439</v>
      </c>
      <c r="B56" s="71" t="s">
        <v>73</v>
      </c>
      <c r="C56" s="113" t="s">
        <v>96</v>
      </c>
      <c r="D56" s="71" t="s">
        <v>351</v>
      </c>
      <c r="E56" s="71">
        <v>200</v>
      </c>
      <c r="F56" s="67">
        <f>F57</f>
        <v>2596.6</v>
      </c>
      <c r="G56" s="67">
        <f t="shared" ref="G56:G57" si="19">G57</f>
        <v>2547.81</v>
      </c>
      <c r="H56" s="173">
        <f t="shared" si="5"/>
        <v>98.121004390356632</v>
      </c>
    </row>
    <row r="57" spans="1:8" ht="22.5" x14ac:dyDescent="0.2">
      <c r="A57" s="70" t="s">
        <v>440</v>
      </c>
      <c r="B57" s="71" t="s">
        <v>73</v>
      </c>
      <c r="C57" s="113" t="s">
        <v>96</v>
      </c>
      <c r="D57" s="71" t="s">
        <v>351</v>
      </c>
      <c r="E57" s="71">
        <v>240</v>
      </c>
      <c r="F57" s="67">
        <f>F58</f>
        <v>2596.6</v>
      </c>
      <c r="G57" s="67">
        <f t="shared" si="19"/>
        <v>2547.81</v>
      </c>
      <c r="H57" s="173">
        <f t="shared" si="5"/>
        <v>98.121004390356632</v>
      </c>
    </row>
    <row r="58" spans="1:8" ht="22.5" x14ac:dyDescent="0.2">
      <c r="A58" s="70" t="s">
        <v>441</v>
      </c>
      <c r="B58" s="71" t="s">
        <v>73</v>
      </c>
      <c r="C58" s="113" t="s">
        <v>96</v>
      </c>
      <c r="D58" s="71" t="s">
        <v>351</v>
      </c>
      <c r="E58" s="71">
        <v>244</v>
      </c>
      <c r="F58" s="67">
        <v>2596.6</v>
      </c>
      <c r="G58" s="180">
        <v>2547.81</v>
      </c>
      <c r="H58" s="173">
        <f t="shared" si="5"/>
        <v>98.121004390356632</v>
      </c>
    </row>
    <row r="59" spans="1:8" x14ac:dyDescent="0.2">
      <c r="A59" s="70" t="s">
        <v>540</v>
      </c>
      <c r="B59" s="71" t="s">
        <v>73</v>
      </c>
      <c r="C59" s="113" t="s">
        <v>96</v>
      </c>
      <c r="D59" s="71" t="s">
        <v>351</v>
      </c>
      <c r="E59" s="71">
        <v>410</v>
      </c>
      <c r="F59" s="67">
        <v>4056.6</v>
      </c>
      <c r="G59" s="67">
        <f t="shared" ref="G59:G61" si="20">G60</f>
        <v>3855</v>
      </c>
      <c r="H59" s="173">
        <f t="shared" si="5"/>
        <v>95.030320958438097</v>
      </c>
    </row>
    <row r="60" spans="1:8" ht="22.5" x14ac:dyDescent="0.2">
      <c r="A60" s="70" t="s">
        <v>562</v>
      </c>
      <c r="B60" s="71" t="s">
        <v>73</v>
      </c>
      <c r="C60" s="113" t="s">
        <v>96</v>
      </c>
      <c r="D60" s="71" t="s">
        <v>351</v>
      </c>
      <c r="E60" s="71">
        <v>414</v>
      </c>
      <c r="F60" s="67">
        <v>4056.6</v>
      </c>
      <c r="G60" s="67">
        <v>3855</v>
      </c>
      <c r="H60" s="173">
        <f t="shared" si="5"/>
        <v>95.030320958438097</v>
      </c>
    </row>
    <row r="61" spans="1:8" x14ac:dyDescent="0.2">
      <c r="A61" s="70" t="s">
        <v>540</v>
      </c>
      <c r="B61" s="71" t="s">
        <v>73</v>
      </c>
      <c r="C61" s="113" t="s">
        <v>96</v>
      </c>
      <c r="D61" s="71" t="s">
        <v>563</v>
      </c>
      <c r="E61" s="71">
        <v>410</v>
      </c>
      <c r="F61" s="67">
        <v>12941.8</v>
      </c>
      <c r="G61" s="67">
        <f t="shared" si="20"/>
        <v>12543.31</v>
      </c>
      <c r="H61" s="173">
        <f t="shared" si="5"/>
        <v>96.920907447186622</v>
      </c>
    </row>
    <row r="62" spans="1:8" ht="22.5" x14ac:dyDescent="0.2">
      <c r="A62" s="70" t="s">
        <v>562</v>
      </c>
      <c r="B62" s="71" t="s">
        <v>73</v>
      </c>
      <c r="C62" s="113" t="s">
        <v>96</v>
      </c>
      <c r="D62" s="71" t="s">
        <v>563</v>
      </c>
      <c r="E62" s="71">
        <v>414</v>
      </c>
      <c r="F62" s="67">
        <v>12941.8</v>
      </c>
      <c r="G62" s="173">
        <v>12543.31</v>
      </c>
      <c r="H62" s="173">
        <f t="shared" si="5"/>
        <v>96.920907447186622</v>
      </c>
    </row>
    <row r="63" spans="1:8" ht="33.75" x14ac:dyDescent="0.2">
      <c r="A63" s="117" t="s">
        <v>433</v>
      </c>
      <c r="B63" s="119" t="s">
        <v>73</v>
      </c>
      <c r="C63" s="121" t="s">
        <v>96</v>
      </c>
      <c r="D63" s="119" t="s">
        <v>434</v>
      </c>
      <c r="E63" s="119"/>
      <c r="F63" s="120">
        <f>F64</f>
        <v>30</v>
      </c>
      <c r="G63" s="120">
        <f t="shared" ref="G63:G65" si="21">G64</f>
        <v>30</v>
      </c>
      <c r="H63" s="181">
        <f t="shared" si="5"/>
        <v>100</v>
      </c>
    </row>
    <row r="64" spans="1:8" ht="22.5" x14ac:dyDescent="0.2">
      <c r="A64" s="70" t="s">
        <v>439</v>
      </c>
      <c r="B64" s="71" t="s">
        <v>73</v>
      </c>
      <c r="C64" s="113" t="s">
        <v>96</v>
      </c>
      <c r="D64" s="71" t="s">
        <v>434</v>
      </c>
      <c r="E64" s="71">
        <v>200</v>
      </c>
      <c r="F64" s="67">
        <f>F65</f>
        <v>30</v>
      </c>
      <c r="G64" s="67">
        <f t="shared" si="21"/>
        <v>30</v>
      </c>
      <c r="H64" s="173">
        <f t="shared" si="5"/>
        <v>100</v>
      </c>
    </row>
    <row r="65" spans="1:8" ht="22.5" x14ac:dyDescent="0.2">
      <c r="A65" s="70" t="s">
        <v>440</v>
      </c>
      <c r="B65" s="71" t="s">
        <v>73</v>
      </c>
      <c r="C65" s="113" t="s">
        <v>96</v>
      </c>
      <c r="D65" s="71" t="s">
        <v>434</v>
      </c>
      <c r="E65" s="71">
        <v>240</v>
      </c>
      <c r="F65" s="67">
        <f>F66</f>
        <v>30</v>
      </c>
      <c r="G65" s="67">
        <f t="shared" si="21"/>
        <v>30</v>
      </c>
      <c r="H65" s="173">
        <f t="shared" si="5"/>
        <v>100</v>
      </c>
    </row>
    <row r="66" spans="1:8" ht="22.5" x14ac:dyDescent="0.2">
      <c r="A66" s="70" t="s">
        <v>441</v>
      </c>
      <c r="B66" s="71" t="s">
        <v>73</v>
      </c>
      <c r="C66" s="113" t="s">
        <v>96</v>
      </c>
      <c r="D66" s="71" t="s">
        <v>434</v>
      </c>
      <c r="E66" s="71">
        <v>244</v>
      </c>
      <c r="F66" s="67">
        <v>30</v>
      </c>
      <c r="G66" s="180">
        <v>30</v>
      </c>
      <c r="H66" s="173">
        <f t="shared" si="5"/>
        <v>100</v>
      </c>
    </row>
    <row r="67" spans="1:8" ht="33.75" x14ac:dyDescent="0.2">
      <c r="A67" s="117" t="s">
        <v>435</v>
      </c>
      <c r="B67" s="119" t="s">
        <v>73</v>
      </c>
      <c r="C67" s="121" t="s">
        <v>96</v>
      </c>
      <c r="D67" s="119" t="s">
        <v>436</v>
      </c>
      <c r="E67" s="119"/>
      <c r="F67" s="120">
        <f>F68</f>
        <v>2061.66</v>
      </c>
      <c r="G67" s="120">
        <f>G68</f>
        <v>2061.6999999999998</v>
      </c>
      <c r="H67" s="181">
        <f t="shared" si="5"/>
        <v>100.00194018412347</v>
      </c>
    </row>
    <row r="68" spans="1:8" ht="22.5" x14ac:dyDescent="0.2">
      <c r="A68" s="70" t="s">
        <v>439</v>
      </c>
      <c r="B68" s="71" t="s">
        <v>73</v>
      </c>
      <c r="C68" s="113" t="s">
        <v>96</v>
      </c>
      <c r="D68" s="71" t="s">
        <v>436</v>
      </c>
      <c r="E68" s="71">
        <v>200</v>
      </c>
      <c r="F68" s="67">
        <f>F69</f>
        <v>2061.66</v>
      </c>
      <c r="G68" s="173">
        <f t="shared" ref="G68:H69" si="22">G69</f>
        <v>2061.6999999999998</v>
      </c>
      <c r="H68" s="173">
        <f t="shared" si="22"/>
        <v>100.00194018412347</v>
      </c>
    </row>
    <row r="69" spans="1:8" ht="22.5" x14ac:dyDescent="0.2">
      <c r="A69" s="70" t="s">
        <v>440</v>
      </c>
      <c r="B69" s="71" t="s">
        <v>73</v>
      </c>
      <c r="C69" s="113" t="s">
        <v>96</v>
      </c>
      <c r="D69" s="71" t="s">
        <v>436</v>
      </c>
      <c r="E69" s="71">
        <v>240</v>
      </c>
      <c r="F69" s="67">
        <f>F70</f>
        <v>2061.66</v>
      </c>
      <c r="G69" s="67">
        <f t="shared" si="22"/>
        <v>2061.6999999999998</v>
      </c>
      <c r="H69" s="173">
        <f t="shared" si="5"/>
        <v>100.00194018412347</v>
      </c>
    </row>
    <row r="70" spans="1:8" ht="22.5" x14ac:dyDescent="0.2">
      <c r="A70" s="70" t="s">
        <v>441</v>
      </c>
      <c r="B70" s="71" t="s">
        <v>73</v>
      </c>
      <c r="C70" s="113" t="s">
        <v>96</v>
      </c>
      <c r="D70" s="71" t="s">
        <v>436</v>
      </c>
      <c r="E70" s="71">
        <v>244</v>
      </c>
      <c r="F70" s="67">
        <v>2061.66</v>
      </c>
      <c r="G70" s="67">
        <v>2061.6999999999998</v>
      </c>
      <c r="H70" s="173">
        <f t="shared" si="5"/>
        <v>100.00194018412347</v>
      </c>
    </row>
    <row r="71" spans="1:8" x14ac:dyDescent="0.2">
      <c r="A71" s="64" t="s">
        <v>421</v>
      </c>
      <c r="B71" s="66" t="s">
        <v>73</v>
      </c>
      <c r="C71" s="66">
        <v>12</v>
      </c>
      <c r="D71" s="66"/>
      <c r="E71" s="66"/>
      <c r="F71" s="65">
        <f>F72+F76</f>
        <v>1082</v>
      </c>
      <c r="G71" s="65">
        <f>G72+G76</f>
        <v>1082</v>
      </c>
      <c r="H71" s="179">
        <f t="shared" si="5"/>
        <v>100</v>
      </c>
    </row>
    <row r="72" spans="1:8" ht="31.5" x14ac:dyDescent="0.2">
      <c r="A72" s="123" t="s">
        <v>444</v>
      </c>
      <c r="B72" s="124" t="s">
        <v>73</v>
      </c>
      <c r="C72" s="124">
        <v>12</v>
      </c>
      <c r="D72" s="124" t="s">
        <v>406</v>
      </c>
      <c r="E72" s="124"/>
      <c r="F72" s="125">
        <f t="shared" ref="F72:G74" si="23">F73</f>
        <v>200</v>
      </c>
      <c r="G72" s="125">
        <f t="shared" si="23"/>
        <v>200</v>
      </c>
      <c r="H72" s="213">
        <f t="shared" si="5"/>
        <v>100</v>
      </c>
    </row>
    <row r="73" spans="1:8" ht="22.5" x14ac:dyDescent="0.2">
      <c r="A73" s="70" t="s">
        <v>439</v>
      </c>
      <c r="B73" s="71" t="s">
        <v>73</v>
      </c>
      <c r="C73" s="71">
        <v>12</v>
      </c>
      <c r="D73" s="71" t="s">
        <v>352</v>
      </c>
      <c r="E73" s="71">
        <v>200</v>
      </c>
      <c r="F73" s="67">
        <f t="shared" si="23"/>
        <v>200</v>
      </c>
      <c r="G73" s="173">
        <f t="shared" ref="G73:G74" si="24">G74</f>
        <v>200</v>
      </c>
      <c r="H73" s="173">
        <f t="shared" si="5"/>
        <v>100</v>
      </c>
    </row>
    <row r="74" spans="1:8" ht="22.5" x14ac:dyDescent="0.2">
      <c r="A74" s="70" t="s">
        <v>440</v>
      </c>
      <c r="B74" s="71" t="s">
        <v>73</v>
      </c>
      <c r="C74" s="71">
        <v>12</v>
      </c>
      <c r="D74" s="71" t="s">
        <v>352</v>
      </c>
      <c r="E74" s="71">
        <v>240</v>
      </c>
      <c r="F74" s="67">
        <f t="shared" si="23"/>
        <v>200</v>
      </c>
      <c r="G74" s="180">
        <f t="shared" si="24"/>
        <v>200</v>
      </c>
      <c r="H74" s="173">
        <f t="shared" si="5"/>
        <v>100</v>
      </c>
    </row>
    <row r="75" spans="1:8" ht="22.5" x14ac:dyDescent="0.2">
      <c r="A75" s="70" t="s">
        <v>441</v>
      </c>
      <c r="B75" s="71" t="s">
        <v>73</v>
      </c>
      <c r="C75" s="71">
        <v>12</v>
      </c>
      <c r="D75" s="71" t="s">
        <v>352</v>
      </c>
      <c r="E75" s="71">
        <v>244</v>
      </c>
      <c r="F75" s="67">
        <v>200</v>
      </c>
      <c r="G75" s="180">
        <v>200</v>
      </c>
      <c r="H75" s="173">
        <f t="shared" si="5"/>
        <v>100</v>
      </c>
    </row>
    <row r="76" spans="1:8" ht="52.5" x14ac:dyDescent="0.2">
      <c r="A76" s="64" t="s">
        <v>493</v>
      </c>
      <c r="B76" s="66" t="s">
        <v>73</v>
      </c>
      <c r="C76" s="66">
        <v>12</v>
      </c>
      <c r="D76" s="66" t="s">
        <v>536</v>
      </c>
      <c r="E76" s="66"/>
      <c r="F76" s="65">
        <f>F77</f>
        <v>882</v>
      </c>
      <c r="G76" s="65">
        <f>G77</f>
        <v>882</v>
      </c>
      <c r="H76" s="179">
        <f>G76/F76%</f>
        <v>100</v>
      </c>
    </row>
    <row r="77" spans="1:8" ht="22.5" x14ac:dyDescent="0.2">
      <c r="A77" s="70" t="s">
        <v>439</v>
      </c>
      <c r="B77" s="71" t="s">
        <v>73</v>
      </c>
      <c r="C77" s="71">
        <v>12</v>
      </c>
      <c r="D77" s="71" t="s">
        <v>536</v>
      </c>
      <c r="E77" s="71">
        <v>200</v>
      </c>
      <c r="F77" s="67">
        <f>F78</f>
        <v>882</v>
      </c>
      <c r="G77" s="67">
        <f>G78</f>
        <v>882</v>
      </c>
      <c r="H77" s="173">
        <f t="shared" ref="H77:H136" si="25">G77/F77%</f>
        <v>100</v>
      </c>
    </row>
    <row r="78" spans="1:8" ht="22.5" x14ac:dyDescent="0.2">
      <c r="A78" s="70" t="s">
        <v>440</v>
      </c>
      <c r="B78" s="71" t="s">
        <v>73</v>
      </c>
      <c r="C78" s="71">
        <v>12</v>
      </c>
      <c r="D78" s="71" t="s">
        <v>536</v>
      </c>
      <c r="E78" s="71">
        <v>240</v>
      </c>
      <c r="F78" s="67">
        <f>F79+F80</f>
        <v>882</v>
      </c>
      <c r="G78" s="67">
        <f>G79+G80</f>
        <v>882</v>
      </c>
      <c r="H78" s="173">
        <f t="shared" si="25"/>
        <v>100</v>
      </c>
    </row>
    <row r="79" spans="1:8" ht="22.5" x14ac:dyDescent="0.2">
      <c r="A79" s="70" t="s">
        <v>182</v>
      </c>
      <c r="B79" s="71" t="s">
        <v>73</v>
      </c>
      <c r="C79" s="71">
        <v>12</v>
      </c>
      <c r="D79" s="71" t="s">
        <v>536</v>
      </c>
      <c r="E79" s="71">
        <v>242</v>
      </c>
      <c r="F79" s="67">
        <v>15</v>
      </c>
      <c r="G79" s="173">
        <v>15</v>
      </c>
      <c r="H79" s="173">
        <f t="shared" si="25"/>
        <v>100</v>
      </c>
    </row>
    <row r="80" spans="1:8" ht="22.5" x14ac:dyDescent="0.2">
      <c r="A80" s="70" t="s">
        <v>441</v>
      </c>
      <c r="B80" s="71" t="s">
        <v>73</v>
      </c>
      <c r="C80" s="71">
        <v>12</v>
      </c>
      <c r="D80" s="71" t="s">
        <v>536</v>
      </c>
      <c r="E80" s="71">
        <v>244</v>
      </c>
      <c r="F80" s="67">
        <v>867</v>
      </c>
      <c r="G80" s="173">
        <v>867</v>
      </c>
      <c r="H80" s="173">
        <f t="shared" si="25"/>
        <v>100</v>
      </c>
    </row>
    <row r="81" spans="1:8" x14ac:dyDescent="0.2">
      <c r="A81" s="64" t="s">
        <v>564</v>
      </c>
      <c r="B81" s="66" t="s">
        <v>203</v>
      </c>
      <c r="C81" s="169"/>
      <c r="D81" s="66"/>
      <c r="E81" s="71"/>
      <c r="F81" s="65">
        <f t="shared" ref="F81:G82" si="26">F82</f>
        <v>2905.58</v>
      </c>
      <c r="G81" s="65">
        <f t="shared" si="26"/>
        <v>2774.98</v>
      </c>
      <c r="H81" s="179">
        <f t="shared" si="25"/>
        <v>95.505200338658724</v>
      </c>
    </row>
    <row r="82" spans="1:8" x14ac:dyDescent="0.2">
      <c r="A82" s="64" t="s">
        <v>424</v>
      </c>
      <c r="B82" s="66" t="s">
        <v>203</v>
      </c>
      <c r="C82" s="66" t="s">
        <v>204</v>
      </c>
      <c r="D82" s="66"/>
      <c r="E82" s="71"/>
      <c r="F82" s="65">
        <f t="shared" si="26"/>
        <v>2905.58</v>
      </c>
      <c r="G82" s="65">
        <f t="shared" si="26"/>
        <v>2774.98</v>
      </c>
      <c r="H82" s="179">
        <f t="shared" si="25"/>
        <v>95.505200338658724</v>
      </c>
    </row>
    <row r="83" spans="1:8" ht="31.5" x14ac:dyDescent="0.2">
      <c r="A83" s="123" t="s">
        <v>425</v>
      </c>
      <c r="B83" s="124" t="s">
        <v>203</v>
      </c>
      <c r="C83" s="124" t="s">
        <v>204</v>
      </c>
      <c r="D83" s="124" t="s">
        <v>402</v>
      </c>
      <c r="E83" s="124"/>
      <c r="F83" s="125">
        <f>F84+F90+F102+F106+F98</f>
        <v>2905.58</v>
      </c>
      <c r="G83" s="125">
        <f>G84+G90+G102+G106+G98</f>
        <v>2774.98</v>
      </c>
      <c r="H83" s="205">
        <f>G83/F83%</f>
        <v>95.505200338658724</v>
      </c>
    </row>
    <row r="84" spans="1:8" ht="33.75" x14ac:dyDescent="0.2">
      <c r="A84" s="117" t="s">
        <v>426</v>
      </c>
      <c r="B84" s="119" t="s">
        <v>203</v>
      </c>
      <c r="C84" s="119" t="s">
        <v>204</v>
      </c>
      <c r="D84" s="119" t="s">
        <v>353</v>
      </c>
      <c r="E84" s="119"/>
      <c r="F84" s="120">
        <f t="shared" ref="F84:G84" si="27">F85+F88</f>
        <v>477.08000000000004</v>
      </c>
      <c r="G84" s="120">
        <f t="shared" si="27"/>
        <v>351.40999999999997</v>
      </c>
      <c r="H84" s="120">
        <f>G84/F84%</f>
        <v>73.658505910958311</v>
      </c>
    </row>
    <row r="85" spans="1:8" ht="22.5" x14ac:dyDescent="0.2">
      <c r="A85" s="70" t="s">
        <v>439</v>
      </c>
      <c r="B85" s="71" t="s">
        <v>203</v>
      </c>
      <c r="C85" s="71" t="s">
        <v>204</v>
      </c>
      <c r="D85" s="71" t="s">
        <v>353</v>
      </c>
      <c r="E85" s="71">
        <v>200</v>
      </c>
      <c r="F85" s="67">
        <v>252.08</v>
      </c>
      <c r="G85" s="173">
        <v>126.41</v>
      </c>
      <c r="H85" s="173">
        <f>G85/F85%</f>
        <v>50.146778800380829</v>
      </c>
    </row>
    <row r="86" spans="1:8" ht="22.5" x14ac:dyDescent="0.2">
      <c r="A86" s="70" t="s">
        <v>440</v>
      </c>
      <c r="B86" s="71" t="s">
        <v>203</v>
      </c>
      <c r="C86" s="71" t="s">
        <v>204</v>
      </c>
      <c r="D86" s="71" t="s">
        <v>353</v>
      </c>
      <c r="E86" s="71">
        <v>240</v>
      </c>
      <c r="F86" s="67">
        <v>252.08</v>
      </c>
      <c r="G86" s="67">
        <v>126.41</v>
      </c>
      <c r="H86" s="67">
        <f>G86/F86%</f>
        <v>50.146778800380829</v>
      </c>
    </row>
    <row r="87" spans="1:8" ht="22.5" x14ac:dyDescent="0.2">
      <c r="A87" s="70" t="s">
        <v>441</v>
      </c>
      <c r="B87" s="71" t="s">
        <v>203</v>
      </c>
      <c r="C87" s="71" t="s">
        <v>204</v>
      </c>
      <c r="D87" s="71" t="s">
        <v>353</v>
      </c>
      <c r="E87" s="71">
        <v>244</v>
      </c>
      <c r="F87" s="67">
        <v>252.08</v>
      </c>
      <c r="G87" s="173">
        <v>126.41</v>
      </c>
      <c r="H87" s="173">
        <f t="shared" si="25"/>
        <v>50.146778800380829</v>
      </c>
    </row>
    <row r="88" spans="1:8" x14ac:dyDescent="0.2">
      <c r="A88" s="70" t="s">
        <v>140</v>
      </c>
      <c r="B88" s="71" t="s">
        <v>203</v>
      </c>
      <c r="C88" s="71" t="s">
        <v>204</v>
      </c>
      <c r="D88" s="71" t="s">
        <v>353</v>
      </c>
      <c r="E88" s="71">
        <v>800</v>
      </c>
      <c r="F88" s="67">
        <v>225</v>
      </c>
      <c r="G88" s="173">
        <f t="shared" ref="G88" si="28">G89</f>
        <v>225</v>
      </c>
      <c r="H88" s="173">
        <f t="shared" si="25"/>
        <v>100</v>
      </c>
    </row>
    <row r="89" spans="1:8" ht="33.75" x14ac:dyDescent="0.2">
      <c r="A89" s="70" t="s">
        <v>184</v>
      </c>
      <c r="B89" s="71" t="s">
        <v>203</v>
      </c>
      <c r="C89" s="71" t="s">
        <v>204</v>
      </c>
      <c r="D89" s="71" t="s">
        <v>353</v>
      </c>
      <c r="E89" s="71">
        <v>850</v>
      </c>
      <c r="F89" s="67">
        <v>225</v>
      </c>
      <c r="G89" s="173">
        <v>225</v>
      </c>
      <c r="H89" s="173">
        <f t="shared" si="25"/>
        <v>100</v>
      </c>
    </row>
    <row r="90" spans="1:8" ht="33.75" x14ac:dyDescent="0.2">
      <c r="A90" s="117" t="s">
        <v>427</v>
      </c>
      <c r="B90" s="119" t="s">
        <v>203</v>
      </c>
      <c r="C90" s="119" t="s">
        <v>204</v>
      </c>
      <c r="D90" s="119" t="s">
        <v>354</v>
      </c>
      <c r="E90" s="119"/>
      <c r="F90" s="120">
        <f>F91+F96+F94</f>
        <v>933.19999999999993</v>
      </c>
      <c r="G90" s="120">
        <f>G91+G96+G94</f>
        <v>928.2700000000001</v>
      </c>
      <c r="H90" s="181">
        <f t="shared" si="25"/>
        <v>99.471710244320633</v>
      </c>
    </row>
    <row r="91" spans="1:8" ht="22.5" x14ac:dyDescent="0.2">
      <c r="A91" s="70" t="s">
        <v>439</v>
      </c>
      <c r="B91" s="71" t="s">
        <v>203</v>
      </c>
      <c r="C91" s="71" t="s">
        <v>204</v>
      </c>
      <c r="D91" s="71" t="s">
        <v>354</v>
      </c>
      <c r="E91" s="71">
        <v>200</v>
      </c>
      <c r="F91" s="67">
        <f t="shared" ref="F91:G92" si="29">F92</f>
        <v>722.4</v>
      </c>
      <c r="G91" s="67">
        <f t="shared" si="29"/>
        <v>717.44</v>
      </c>
      <c r="H91" s="173">
        <f t="shared" si="25"/>
        <v>99.313399778516057</v>
      </c>
    </row>
    <row r="92" spans="1:8" ht="22.5" x14ac:dyDescent="0.2">
      <c r="A92" s="70" t="s">
        <v>440</v>
      </c>
      <c r="B92" s="71" t="s">
        <v>203</v>
      </c>
      <c r="C92" s="71" t="s">
        <v>204</v>
      </c>
      <c r="D92" s="71" t="s">
        <v>354</v>
      </c>
      <c r="E92" s="71">
        <v>240</v>
      </c>
      <c r="F92" s="67">
        <f t="shared" si="29"/>
        <v>722.4</v>
      </c>
      <c r="G92" s="67">
        <f t="shared" si="29"/>
        <v>717.44</v>
      </c>
      <c r="H92" s="67">
        <f>G92/F92%</f>
        <v>99.313399778516057</v>
      </c>
    </row>
    <row r="93" spans="1:8" ht="22.5" x14ac:dyDescent="0.2">
      <c r="A93" s="70" t="s">
        <v>441</v>
      </c>
      <c r="B93" s="71" t="s">
        <v>203</v>
      </c>
      <c r="C93" s="71" t="s">
        <v>204</v>
      </c>
      <c r="D93" s="71" t="s">
        <v>354</v>
      </c>
      <c r="E93" s="71">
        <v>244</v>
      </c>
      <c r="F93" s="67">
        <v>722.4</v>
      </c>
      <c r="G93" s="173">
        <v>717.44</v>
      </c>
      <c r="H93" s="173">
        <f t="shared" si="25"/>
        <v>99.313399778516057</v>
      </c>
    </row>
    <row r="94" spans="1:8" ht="22.5" x14ac:dyDescent="0.2">
      <c r="A94" s="70" t="s">
        <v>539</v>
      </c>
      <c r="B94" s="71" t="s">
        <v>203</v>
      </c>
      <c r="C94" s="71" t="s">
        <v>204</v>
      </c>
      <c r="D94" s="71" t="s">
        <v>354</v>
      </c>
      <c r="E94" s="71">
        <v>400</v>
      </c>
      <c r="F94" s="67">
        <v>200</v>
      </c>
      <c r="G94" s="173">
        <f t="shared" ref="G94" si="30">G95</f>
        <v>200</v>
      </c>
      <c r="H94" s="173">
        <f t="shared" si="25"/>
        <v>100</v>
      </c>
    </row>
    <row r="95" spans="1:8" s="174" customFormat="1" x14ac:dyDescent="0.2">
      <c r="A95" s="70" t="s">
        <v>540</v>
      </c>
      <c r="B95" s="71" t="s">
        <v>203</v>
      </c>
      <c r="C95" s="71" t="s">
        <v>204</v>
      </c>
      <c r="D95" s="71" t="s">
        <v>354</v>
      </c>
      <c r="E95" s="71">
        <v>410</v>
      </c>
      <c r="F95" s="67">
        <v>200</v>
      </c>
      <c r="G95" s="173">
        <v>200</v>
      </c>
      <c r="H95" s="173">
        <f t="shared" si="25"/>
        <v>100</v>
      </c>
    </row>
    <row r="96" spans="1:8" x14ac:dyDescent="0.2">
      <c r="A96" s="70" t="s">
        <v>140</v>
      </c>
      <c r="B96" s="71" t="s">
        <v>203</v>
      </c>
      <c r="C96" s="71" t="s">
        <v>204</v>
      </c>
      <c r="D96" s="71" t="s">
        <v>354</v>
      </c>
      <c r="E96" s="71">
        <v>800</v>
      </c>
      <c r="F96" s="67">
        <v>10.8</v>
      </c>
      <c r="G96" s="173">
        <f t="shared" ref="G96" si="31">G97</f>
        <v>10.83</v>
      </c>
      <c r="H96" s="173">
        <f t="shared" si="25"/>
        <v>100.27777777777777</v>
      </c>
    </row>
    <row r="97" spans="1:8" ht="33.75" x14ac:dyDescent="0.2">
      <c r="A97" s="70" t="s">
        <v>184</v>
      </c>
      <c r="B97" s="71" t="s">
        <v>203</v>
      </c>
      <c r="C97" s="71" t="s">
        <v>204</v>
      </c>
      <c r="D97" s="71" t="s">
        <v>354</v>
      </c>
      <c r="E97" s="71">
        <v>850</v>
      </c>
      <c r="F97" s="67">
        <v>10.8</v>
      </c>
      <c r="G97" s="173">
        <v>10.83</v>
      </c>
      <c r="H97" s="173">
        <f t="shared" si="25"/>
        <v>100.27777777777777</v>
      </c>
    </row>
    <row r="98" spans="1:8" ht="22.5" x14ac:dyDescent="0.2">
      <c r="A98" s="70" t="s">
        <v>541</v>
      </c>
      <c r="B98" s="71" t="s">
        <v>203</v>
      </c>
      <c r="C98" s="71" t="s">
        <v>204</v>
      </c>
      <c r="D98" s="71" t="s">
        <v>542</v>
      </c>
      <c r="E98" s="71"/>
      <c r="F98" s="67">
        <f t="shared" ref="F98:G99" si="32">F99</f>
        <v>957.6</v>
      </c>
      <c r="G98" s="67">
        <f t="shared" si="32"/>
        <v>957.6</v>
      </c>
      <c r="H98" s="173">
        <f t="shared" si="25"/>
        <v>100</v>
      </c>
    </row>
    <row r="99" spans="1:8" ht="22.5" x14ac:dyDescent="0.2">
      <c r="A99" s="70" t="s">
        <v>439</v>
      </c>
      <c r="B99" s="71" t="s">
        <v>203</v>
      </c>
      <c r="C99" s="71" t="s">
        <v>204</v>
      </c>
      <c r="D99" s="71" t="s">
        <v>542</v>
      </c>
      <c r="E99" s="71">
        <v>200</v>
      </c>
      <c r="F99" s="67">
        <f t="shared" si="32"/>
        <v>957.6</v>
      </c>
      <c r="G99" s="67">
        <f t="shared" si="32"/>
        <v>957.6</v>
      </c>
      <c r="H99" s="173">
        <f t="shared" si="25"/>
        <v>100</v>
      </c>
    </row>
    <row r="100" spans="1:8" ht="22.5" x14ac:dyDescent="0.2">
      <c r="A100" s="70" t="s">
        <v>440</v>
      </c>
      <c r="B100" s="71" t="s">
        <v>203</v>
      </c>
      <c r="C100" s="71" t="s">
        <v>204</v>
      </c>
      <c r="D100" s="71" t="s">
        <v>542</v>
      </c>
      <c r="E100" s="71">
        <v>240</v>
      </c>
      <c r="F100" s="67">
        <v>957.6</v>
      </c>
      <c r="G100" s="173">
        <f>G101</f>
        <v>957.6</v>
      </c>
      <c r="H100" s="173">
        <f t="shared" si="25"/>
        <v>100</v>
      </c>
    </row>
    <row r="101" spans="1:8" ht="22.5" x14ac:dyDescent="0.2">
      <c r="A101" s="70" t="s">
        <v>441</v>
      </c>
      <c r="B101" s="71" t="s">
        <v>203</v>
      </c>
      <c r="C101" s="71" t="s">
        <v>204</v>
      </c>
      <c r="D101" s="71" t="s">
        <v>542</v>
      </c>
      <c r="E101" s="71">
        <v>244</v>
      </c>
      <c r="F101" s="67">
        <v>957.6</v>
      </c>
      <c r="G101" s="173">
        <v>957.6</v>
      </c>
      <c r="H101" s="173">
        <f t="shared" si="25"/>
        <v>100</v>
      </c>
    </row>
    <row r="102" spans="1:8" ht="33.75" x14ac:dyDescent="0.2">
      <c r="A102" s="117" t="s">
        <v>428</v>
      </c>
      <c r="B102" s="119" t="s">
        <v>203</v>
      </c>
      <c r="C102" s="119" t="s">
        <v>204</v>
      </c>
      <c r="D102" s="119" t="s">
        <v>355</v>
      </c>
      <c r="E102" s="119"/>
      <c r="F102" s="120">
        <f t="shared" ref="F102:G102" si="33">F103</f>
        <v>368.6</v>
      </c>
      <c r="G102" s="120">
        <f t="shared" si="33"/>
        <v>368.6</v>
      </c>
      <c r="H102" s="181">
        <f t="shared" si="25"/>
        <v>100</v>
      </c>
    </row>
    <row r="103" spans="1:8" ht="22.5" x14ac:dyDescent="0.2">
      <c r="A103" s="70" t="s">
        <v>439</v>
      </c>
      <c r="B103" s="71" t="s">
        <v>203</v>
      </c>
      <c r="C103" s="71" t="s">
        <v>204</v>
      </c>
      <c r="D103" s="71" t="s">
        <v>355</v>
      </c>
      <c r="E103" s="71">
        <v>200</v>
      </c>
      <c r="F103" s="67">
        <v>368.6</v>
      </c>
      <c r="G103" s="67">
        <v>368.6</v>
      </c>
      <c r="H103" s="173">
        <f t="shared" si="25"/>
        <v>100</v>
      </c>
    </row>
    <row r="104" spans="1:8" ht="22.5" x14ac:dyDescent="0.2">
      <c r="A104" s="70" t="s">
        <v>440</v>
      </c>
      <c r="B104" s="71" t="s">
        <v>203</v>
      </c>
      <c r="C104" s="71" t="s">
        <v>204</v>
      </c>
      <c r="D104" s="71" t="s">
        <v>355</v>
      </c>
      <c r="E104" s="71">
        <v>240</v>
      </c>
      <c r="F104" s="67">
        <v>368.6</v>
      </c>
      <c r="G104" s="67">
        <f t="shared" ref="G104" si="34">G105</f>
        <v>368.6</v>
      </c>
      <c r="H104" s="67">
        <f>G104/F104%</f>
        <v>100</v>
      </c>
    </row>
    <row r="105" spans="1:8" ht="22.5" x14ac:dyDescent="0.2">
      <c r="A105" s="170" t="s">
        <v>441</v>
      </c>
      <c r="B105" s="171" t="s">
        <v>203</v>
      </c>
      <c r="C105" s="171" t="s">
        <v>204</v>
      </c>
      <c r="D105" s="171" t="s">
        <v>355</v>
      </c>
      <c r="E105" s="171">
        <v>244</v>
      </c>
      <c r="F105" s="67">
        <v>368.6</v>
      </c>
      <c r="G105" s="173">
        <v>368.6</v>
      </c>
      <c r="H105" s="173">
        <f>G105/F105%</f>
        <v>100</v>
      </c>
    </row>
    <row r="106" spans="1:8" ht="33.75" x14ac:dyDescent="0.2">
      <c r="A106" s="117" t="s">
        <v>429</v>
      </c>
      <c r="B106" s="119" t="s">
        <v>203</v>
      </c>
      <c r="C106" s="119" t="s">
        <v>204</v>
      </c>
      <c r="D106" s="119" t="s">
        <v>356</v>
      </c>
      <c r="E106" s="119">
        <v>244</v>
      </c>
      <c r="F106" s="120">
        <f t="shared" ref="F106:G108" si="35">F107</f>
        <v>169.1</v>
      </c>
      <c r="G106" s="120">
        <f t="shared" si="35"/>
        <v>169.1</v>
      </c>
      <c r="H106" s="181">
        <f t="shared" si="25"/>
        <v>100</v>
      </c>
    </row>
    <row r="107" spans="1:8" ht="22.5" x14ac:dyDescent="0.2">
      <c r="A107" s="70" t="s">
        <v>439</v>
      </c>
      <c r="B107" s="71" t="s">
        <v>203</v>
      </c>
      <c r="C107" s="71" t="s">
        <v>204</v>
      </c>
      <c r="D107" s="71" t="s">
        <v>356</v>
      </c>
      <c r="E107" s="71">
        <v>200</v>
      </c>
      <c r="F107" s="67">
        <f t="shared" si="35"/>
        <v>169.1</v>
      </c>
      <c r="G107" s="67">
        <f t="shared" si="35"/>
        <v>169.1</v>
      </c>
      <c r="H107" s="173">
        <f t="shared" si="25"/>
        <v>100</v>
      </c>
    </row>
    <row r="108" spans="1:8" ht="22.5" x14ac:dyDescent="0.2">
      <c r="A108" s="70" t="s">
        <v>440</v>
      </c>
      <c r="B108" s="71" t="s">
        <v>203</v>
      </c>
      <c r="C108" s="71" t="s">
        <v>204</v>
      </c>
      <c r="D108" s="71" t="s">
        <v>356</v>
      </c>
      <c r="E108" s="71">
        <v>240</v>
      </c>
      <c r="F108" s="67">
        <f t="shared" si="35"/>
        <v>169.1</v>
      </c>
      <c r="G108" s="67">
        <f t="shared" ref="G108" si="36">G109</f>
        <v>169.1</v>
      </c>
      <c r="H108" s="67">
        <f>G108/F108%</f>
        <v>100</v>
      </c>
    </row>
    <row r="109" spans="1:8" ht="22.5" x14ac:dyDescent="0.2">
      <c r="A109" s="70" t="s">
        <v>441</v>
      </c>
      <c r="B109" s="71" t="s">
        <v>203</v>
      </c>
      <c r="C109" s="71" t="s">
        <v>204</v>
      </c>
      <c r="D109" s="71" t="s">
        <v>356</v>
      </c>
      <c r="E109" s="71">
        <v>244</v>
      </c>
      <c r="F109" s="67">
        <v>169.1</v>
      </c>
      <c r="G109" s="173">
        <v>169.1</v>
      </c>
      <c r="H109" s="173">
        <f t="shared" si="25"/>
        <v>100</v>
      </c>
    </row>
    <row r="110" spans="1:8" x14ac:dyDescent="0.2">
      <c r="A110" s="64" t="s">
        <v>565</v>
      </c>
      <c r="B110" s="66" t="s">
        <v>60</v>
      </c>
      <c r="C110" s="66"/>
      <c r="D110" s="66"/>
      <c r="E110" s="66"/>
      <c r="F110" s="65">
        <f>F111+F116+F174+F135</f>
        <v>336238.77</v>
      </c>
      <c r="G110" s="65">
        <f>G111+G116+G174+G135</f>
        <v>335932.74999999994</v>
      </c>
      <c r="H110" s="179">
        <f t="shared" si="25"/>
        <v>99.908987294951118</v>
      </c>
    </row>
    <row r="111" spans="1:8" ht="21" x14ac:dyDescent="0.2">
      <c r="A111" s="123" t="s">
        <v>338</v>
      </c>
      <c r="B111" s="124" t="s">
        <v>60</v>
      </c>
      <c r="C111" s="124" t="s">
        <v>60</v>
      </c>
      <c r="D111" s="124" t="s">
        <v>438</v>
      </c>
      <c r="E111" s="124"/>
      <c r="F111" s="125">
        <f t="shared" ref="F111:G112" si="37">F112</f>
        <v>99.02</v>
      </c>
      <c r="G111" s="125">
        <f t="shared" si="37"/>
        <v>99</v>
      </c>
      <c r="H111" s="205">
        <f t="shared" si="25"/>
        <v>99.979802060189868</v>
      </c>
    </row>
    <row r="112" spans="1:8" ht="22.5" x14ac:dyDescent="0.2">
      <c r="A112" s="70" t="s">
        <v>439</v>
      </c>
      <c r="B112" s="71" t="s">
        <v>60</v>
      </c>
      <c r="C112" s="71" t="s">
        <v>60</v>
      </c>
      <c r="D112" s="71" t="s">
        <v>445</v>
      </c>
      <c r="E112" s="71">
        <v>200</v>
      </c>
      <c r="F112" s="67">
        <f t="shared" si="37"/>
        <v>99.02</v>
      </c>
      <c r="G112" s="67">
        <f t="shared" si="37"/>
        <v>99</v>
      </c>
      <c r="H112" s="67">
        <f>G112/F112%</f>
        <v>99.979802060189868</v>
      </c>
    </row>
    <row r="113" spans="1:8" ht="22.5" x14ac:dyDescent="0.2">
      <c r="A113" s="70" t="s">
        <v>440</v>
      </c>
      <c r="B113" s="71" t="s">
        <v>60</v>
      </c>
      <c r="C113" s="71" t="s">
        <v>60</v>
      </c>
      <c r="D113" s="71" t="s">
        <v>445</v>
      </c>
      <c r="E113" s="71">
        <v>240</v>
      </c>
      <c r="F113" s="67">
        <f t="shared" ref="F113:G113" si="38">F115+F114</f>
        <v>99.02</v>
      </c>
      <c r="G113" s="67">
        <f t="shared" si="38"/>
        <v>99</v>
      </c>
      <c r="H113" s="173">
        <f>G113/F113%</f>
        <v>99.979802060189868</v>
      </c>
    </row>
    <row r="114" spans="1:8" ht="22.5" x14ac:dyDescent="0.2">
      <c r="A114" s="70" t="s">
        <v>182</v>
      </c>
      <c r="B114" s="71" t="s">
        <v>60</v>
      </c>
      <c r="C114" s="71" t="s">
        <v>60</v>
      </c>
      <c r="D114" s="71" t="s">
        <v>445</v>
      </c>
      <c r="E114" s="71">
        <v>242</v>
      </c>
      <c r="F114" s="67">
        <v>10.3</v>
      </c>
      <c r="G114" s="180">
        <v>10.3</v>
      </c>
      <c r="H114" s="173">
        <f t="shared" si="25"/>
        <v>100</v>
      </c>
    </row>
    <row r="115" spans="1:8" ht="22.5" x14ac:dyDescent="0.2">
      <c r="A115" s="70" t="s">
        <v>441</v>
      </c>
      <c r="B115" s="71" t="s">
        <v>60</v>
      </c>
      <c r="C115" s="71" t="s">
        <v>60</v>
      </c>
      <c r="D115" s="71" t="s">
        <v>445</v>
      </c>
      <c r="E115" s="71">
        <v>244</v>
      </c>
      <c r="F115" s="67">
        <v>88.72</v>
      </c>
      <c r="G115" s="180">
        <v>88.7</v>
      </c>
      <c r="H115" s="173">
        <f t="shared" si="25"/>
        <v>99.97745716862039</v>
      </c>
    </row>
    <row r="116" spans="1:8" ht="21" x14ac:dyDescent="0.2">
      <c r="A116" s="123" t="s">
        <v>437</v>
      </c>
      <c r="B116" s="124" t="s">
        <v>60</v>
      </c>
      <c r="C116" s="124" t="s">
        <v>195</v>
      </c>
      <c r="D116" s="124" t="s">
        <v>407</v>
      </c>
      <c r="E116" s="124"/>
      <c r="F116" s="125">
        <f>F117+F123+F131+F150</f>
        <v>324064.95</v>
      </c>
      <c r="G116" s="125">
        <f>G117+G123+G131+G150</f>
        <v>323930.74999999994</v>
      </c>
      <c r="H116" s="213">
        <f t="shared" si="25"/>
        <v>99.958588548375857</v>
      </c>
    </row>
    <row r="117" spans="1:8" x14ac:dyDescent="0.2">
      <c r="A117" s="117" t="s">
        <v>235</v>
      </c>
      <c r="B117" s="119" t="s">
        <v>60</v>
      </c>
      <c r="C117" s="119" t="s">
        <v>206</v>
      </c>
      <c r="D117" s="119" t="s">
        <v>446</v>
      </c>
      <c r="E117" s="119"/>
      <c r="F117" s="120">
        <f t="shared" ref="F117:G117" si="39">F118</f>
        <v>106368.5</v>
      </c>
      <c r="G117" s="120">
        <f t="shared" si="39"/>
        <v>106368.5</v>
      </c>
      <c r="H117" s="181">
        <f t="shared" si="25"/>
        <v>100</v>
      </c>
    </row>
    <row r="118" spans="1:8" ht="33.75" x14ac:dyDescent="0.2">
      <c r="A118" s="70" t="s">
        <v>207</v>
      </c>
      <c r="B118" s="71" t="s">
        <v>60</v>
      </c>
      <c r="C118" s="71" t="s">
        <v>206</v>
      </c>
      <c r="D118" s="122" t="s">
        <v>446</v>
      </c>
      <c r="E118" s="71" t="s">
        <v>128</v>
      </c>
      <c r="F118" s="67">
        <f t="shared" ref="F118:G118" si="40">F119+F121</f>
        <v>106368.5</v>
      </c>
      <c r="G118" s="67">
        <f t="shared" si="40"/>
        <v>106368.5</v>
      </c>
      <c r="H118" s="173">
        <f>G118/F118%</f>
        <v>100</v>
      </c>
    </row>
    <row r="119" spans="1:8" x14ac:dyDescent="0.2">
      <c r="A119" s="70" t="s">
        <v>129</v>
      </c>
      <c r="B119" s="71" t="s">
        <v>60</v>
      </c>
      <c r="C119" s="71" t="s">
        <v>206</v>
      </c>
      <c r="D119" s="122" t="s">
        <v>446</v>
      </c>
      <c r="E119" s="71" t="s">
        <v>130</v>
      </c>
      <c r="F119" s="67">
        <f t="shared" ref="F119:G119" si="41">F120</f>
        <v>87745.7</v>
      </c>
      <c r="G119" s="67">
        <f t="shared" si="41"/>
        <v>87745.7</v>
      </c>
      <c r="H119" s="67">
        <f>G119/F119%</f>
        <v>100</v>
      </c>
    </row>
    <row r="120" spans="1:8" ht="45" x14ac:dyDescent="0.2">
      <c r="A120" s="70" t="s">
        <v>121</v>
      </c>
      <c r="B120" s="71" t="s">
        <v>60</v>
      </c>
      <c r="C120" s="71" t="s">
        <v>206</v>
      </c>
      <c r="D120" s="122" t="s">
        <v>446</v>
      </c>
      <c r="E120" s="71" t="s">
        <v>97</v>
      </c>
      <c r="F120" s="67">
        <v>87745.7</v>
      </c>
      <c r="G120" s="173">
        <v>87745.7</v>
      </c>
      <c r="H120" s="173">
        <f t="shared" si="25"/>
        <v>100</v>
      </c>
    </row>
    <row r="121" spans="1:8" x14ac:dyDescent="0.2">
      <c r="A121" s="70" t="s">
        <v>143</v>
      </c>
      <c r="B121" s="71" t="s">
        <v>60</v>
      </c>
      <c r="C121" s="71" t="s">
        <v>206</v>
      </c>
      <c r="D121" s="122" t="s">
        <v>446</v>
      </c>
      <c r="E121" s="71" t="s">
        <v>144</v>
      </c>
      <c r="F121" s="67">
        <f t="shared" ref="F121:G121" si="42">F122</f>
        <v>18622.8</v>
      </c>
      <c r="G121" s="67">
        <f t="shared" si="42"/>
        <v>18622.8</v>
      </c>
      <c r="H121" s="173">
        <f t="shared" si="25"/>
        <v>100</v>
      </c>
    </row>
    <row r="122" spans="1:8" ht="45" x14ac:dyDescent="0.2">
      <c r="A122" s="70" t="s">
        <v>122</v>
      </c>
      <c r="B122" s="71" t="s">
        <v>60</v>
      </c>
      <c r="C122" s="71" t="s">
        <v>206</v>
      </c>
      <c r="D122" s="122" t="s">
        <v>446</v>
      </c>
      <c r="E122" s="71" t="s">
        <v>29</v>
      </c>
      <c r="F122" s="67">
        <v>18622.8</v>
      </c>
      <c r="G122" s="173">
        <v>18622.8</v>
      </c>
      <c r="H122" s="173">
        <f t="shared" si="25"/>
        <v>100</v>
      </c>
    </row>
    <row r="123" spans="1:8" x14ac:dyDescent="0.2">
      <c r="A123" s="117" t="s">
        <v>236</v>
      </c>
      <c r="B123" s="119" t="s">
        <v>60</v>
      </c>
      <c r="C123" s="119" t="s">
        <v>59</v>
      </c>
      <c r="D123" s="119" t="s">
        <v>447</v>
      </c>
      <c r="E123" s="119" t="s">
        <v>44</v>
      </c>
      <c r="F123" s="120">
        <f t="shared" ref="F123:G123" si="43">F124+F127</f>
        <v>201842.84999999998</v>
      </c>
      <c r="G123" s="120">
        <f t="shared" si="43"/>
        <v>201773.44999999998</v>
      </c>
      <c r="H123" s="181">
        <f t="shared" si="25"/>
        <v>99.965616815259992</v>
      </c>
    </row>
    <row r="124" spans="1:8" ht="33.75" x14ac:dyDescent="0.2">
      <c r="A124" s="70" t="s">
        <v>207</v>
      </c>
      <c r="B124" s="71" t="s">
        <v>60</v>
      </c>
      <c r="C124" s="71" t="s">
        <v>59</v>
      </c>
      <c r="D124" s="122" t="s">
        <v>447</v>
      </c>
      <c r="E124" s="71" t="s">
        <v>128</v>
      </c>
      <c r="F124" s="67">
        <f t="shared" ref="F124:G125" si="44">F125</f>
        <v>200125.8</v>
      </c>
      <c r="G124" s="67">
        <f t="shared" si="44"/>
        <v>200056.4</v>
      </c>
      <c r="H124" s="173">
        <f t="shared" si="25"/>
        <v>99.965321812579887</v>
      </c>
    </row>
    <row r="125" spans="1:8" x14ac:dyDescent="0.2">
      <c r="A125" s="70" t="s">
        <v>129</v>
      </c>
      <c r="B125" s="71" t="s">
        <v>60</v>
      </c>
      <c r="C125" s="71" t="s">
        <v>59</v>
      </c>
      <c r="D125" s="122" t="s">
        <v>447</v>
      </c>
      <c r="E125" s="71" t="s">
        <v>130</v>
      </c>
      <c r="F125" s="67">
        <f t="shared" si="44"/>
        <v>200125.8</v>
      </c>
      <c r="G125" s="67">
        <f t="shared" si="44"/>
        <v>200056.4</v>
      </c>
      <c r="H125" s="67">
        <f>G125/F125%</f>
        <v>99.965321812579887</v>
      </c>
    </row>
    <row r="126" spans="1:8" ht="45" x14ac:dyDescent="0.2">
      <c r="A126" s="70" t="s">
        <v>121</v>
      </c>
      <c r="B126" s="71" t="s">
        <v>60</v>
      </c>
      <c r="C126" s="71" t="s">
        <v>59</v>
      </c>
      <c r="D126" s="122" t="s">
        <v>447</v>
      </c>
      <c r="E126" s="71" t="s">
        <v>97</v>
      </c>
      <c r="F126" s="67">
        <v>200125.8</v>
      </c>
      <c r="G126" s="67">
        <v>200056.4</v>
      </c>
      <c r="H126" s="173">
        <f>G126/F126%</f>
        <v>99.965321812579887</v>
      </c>
    </row>
    <row r="127" spans="1:8" ht="22.5" x14ac:dyDescent="0.2">
      <c r="A127" s="70" t="s">
        <v>442</v>
      </c>
      <c r="B127" s="71" t="s">
        <v>60</v>
      </c>
      <c r="C127" s="71" t="s">
        <v>59</v>
      </c>
      <c r="D127" s="122" t="s">
        <v>543</v>
      </c>
      <c r="E127" s="71"/>
      <c r="F127" s="67">
        <f t="shared" ref="F127:G129" si="45">F128</f>
        <v>1717.05</v>
      </c>
      <c r="G127" s="67">
        <f t="shared" si="45"/>
        <v>1717.05</v>
      </c>
      <c r="H127" s="173">
        <f t="shared" si="25"/>
        <v>100</v>
      </c>
    </row>
    <row r="128" spans="1:8" ht="33.75" x14ac:dyDescent="0.2">
      <c r="A128" s="70" t="s">
        <v>207</v>
      </c>
      <c r="B128" s="71" t="s">
        <v>60</v>
      </c>
      <c r="C128" s="71" t="s">
        <v>59</v>
      </c>
      <c r="D128" s="71" t="s">
        <v>543</v>
      </c>
      <c r="E128" s="71">
        <v>600</v>
      </c>
      <c r="F128" s="67">
        <f t="shared" si="45"/>
        <v>1717.05</v>
      </c>
      <c r="G128" s="67">
        <f t="shared" si="45"/>
        <v>1717.05</v>
      </c>
      <c r="H128" s="173">
        <f t="shared" si="25"/>
        <v>100</v>
      </c>
    </row>
    <row r="129" spans="1:8" x14ac:dyDescent="0.2">
      <c r="A129" s="70" t="s">
        <v>129</v>
      </c>
      <c r="B129" s="71" t="s">
        <v>60</v>
      </c>
      <c r="C129" s="71" t="s">
        <v>59</v>
      </c>
      <c r="D129" s="71" t="s">
        <v>543</v>
      </c>
      <c r="E129" s="71">
        <v>610</v>
      </c>
      <c r="F129" s="67">
        <f t="shared" si="45"/>
        <v>1717.05</v>
      </c>
      <c r="G129" s="67">
        <f t="shared" ref="G129" si="46">G130</f>
        <v>1717.05</v>
      </c>
      <c r="H129" s="173">
        <f t="shared" si="25"/>
        <v>100</v>
      </c>
    </row>
    <row r="130" spans="1:8" x14ac:dyDescent="0.2">
      <c r="A130" s="70" t="s">
        <v>547</v>
      </c>
      <c r="B130" s="71" t="s">
        <v>60</v>
      </c>
      <c r="C130" s="71" t="s">
        <v>59</v>
      </c>
      <c r="D130" s="71" t="s">
        <v>543</v>
      </c>
      <c r="E130" s="71">
        <v>612</v>
      </c>
      <c r="F130" s="67">
        <v>1717.05</v>
      </c>
      <c r="G130" s="67">
        <v>1717.05</v>
      </c>
      <c r="H130" s="173">
        <f t="shared" si="25"/>
        <v>100</v>
      </c>
    </row>
    <row r="131" spans="1:8" ht="22.5" x14ac:dyDescent="0.2">
      <c r="A131" s="117" t="s">
        <v>337</v>
      </c>
      <c r="B131" s="119" t="s">
        <v>60</v>
      </c>
      <c r="C131" s="121" t="s">
        <v>47</v>
      </c>
      <c r="D131" s="119" t="s">
        <v>448</v>
      </c>
      <c r="E131" s="119" t="s">
        <v>44</v>
      </c>
      <c r="F131" s="120">
        <f t="shared" ref="F131:G133" si="47">F132</f>
        <v>11633.4</v>
      </c>
      <c r="G131" s="120">
        <f t="shared" si="47"/>
        <v>11568.6</v>
      </c>
      <c r="H131" s="181">
        <f t="shared" si="25"/>
        <v>99.442983134767132</v>
      </c>
    </row>
    <row r="132" spans="1:8" ht="33.75" x14ac:dyDescent="0.2">
      <c r="A132" s="70" t="s">
        <v>207</v>
      </c>
      <c r="B132" s="71" t="s">
        <v>60</v>
      </c>
      <c r="C132" s="113" t="s">
        <v>47</v>
      </c>
      <c r="D132" s="122" t="s">
        <v>448</v>
      </c>
      <c r="E132" s="71" t="s">
        <v>128</v>
      </c>
      <c r="F132" s="67">
        <f t="shared" si="47"/>
        <v>11633.4</v>
      </c>
      <c r="G132" s="67">
        <f t="shared" si="47"/>
        <v>11568.6</v>
      </c>
      <c r="H132" s="173">
        <f t="shared" si="25"/>
        <v>99.442983134767132</v>
      </c>
    </row>
    <row r="133" spans="1:8" x14ac:dyDescent="0.2">
      <c r="A133" s="70" t="s">
        <v>129</v>
      </c>
      <c r="B133" s="71" t="s">
        <v>60</v>
      </c>
      <c r="C133" s="113" t="s">
        <v>47</v>
      </c>
      <c r="D133" s="122" t="s">
        <v>448</v>
      </c>
      <c r="E133" s="71" t="s">
        <v>130</v>
      </c>
      <c r="F133" s="67">
        <f t="shared" si="47"/>
        <v>11633.4</v>
      </c>
      <c r="G133" s="67">
        <f t="shared" ref="G133" si="48">G134</f>
        <v>11568.6</v>
      </c>
      <c r="H133" s="173">
        <f t="shared" si="25"/>
        <v>99.442983134767132</v>
      </c>
    </row>
    <row r="134" spans="1:8" ht="45" x14ac:dyDescent="0.2">
      <c r="A134" s="70" t="s">
        <v>121</v>
      </c>
      <c r="B134" s="71" t="s">
        <v>60</v>
      </c>
      <c r="C134" s="113" t="s">
        <v>47</v>
      </c>
      <c r="D134" s="122" t="s">
        <v>448</v>
      </c>
      <c r="E134" s="71" t="s">
        <v>97</v>
      </c>
      <c r="F134" s="67">
        <v>11633.4</v>
      </c>
      <c r="G134" s="180">
        <v>11568.6</v>
      </c>
      <c r="H134" s="173">
        <f t="shared" si="25"/>
        <v>99.442983134767132</v>
      </c>
    </row>
    <row r="135" spans="1:8" ht="42" x14ac:dyDescent="0.2">
      <c r="A135" s="64" t="s">
        <v>344</v>
      </c>
      <c r="B135" s="66" t="s">
        <v>60</v>
      </c>
      <c r="C135" s="66"/>
      <c r="D135" s="169" t="s">
        <v>327</v>
      </c>
      <c r="E135" s="66"/>
      <c r="F135" s="65">
        <f>F136+F141+F144+F147</f>
        <v>1232.5</v>
      </c>
      <c r="G135" s="65">
        <f>G136+G141+G144+G147</f>
        <v>1060.7</v>
      </c>
      <c r="H135" s="179">
        <f t="shared" si="25"/>
        <v>86.060851926977691</v>
      </c>
    </row>
    <row r="136" spans="1:8" ht="33.75" x14ac:dyDescent="0.2">
      <c r="A136" s="70" t="s">
        <v>207</v>
      </c>
      <c r="B136" s="71" t="s">
        <v>60</v>
      </c>
      <c r="C136" s="71" t="s">
        <v>45</v>
      </c>
      <c r="D136" s="113" t="s">
        <v>327</v>
      </c>
      <c r="E136" s="71">
        <v>600</v>
      </c>
      <c r="F136" s="67">
        <f t="shared" ref="F136" si="49">F137+F139</f>
        <v>401.6</v>
      </c>
      <c r="G136" s="67">
        <f>G137+G139</f>
        <v>293.2</v>
      </c>
      <c r="H136" s="173">
        <f t="shared" si="25"/>
        <v>73.007968127490031</v>
      </c>
    </row>
    <row r="137" spans="1:8" x14ac:dyDescent="0.2">
      <c r="A137" s="70" t="s">
        <v>129</v>
      </c>
      <c r="B137" s="71" t="s">
        <v>60</v>
      </c>
      <c r="C137" s="71" t="s">
        <v>45</v>
      </c>
      <c r="D137" s="113" t="s">
        <v>327</v>
      </c>
      <c r="E137" s="71">
        <v>610</v>
      </c>
      <c r="F137" s="67">
        <v>330.8</v>
      </c>
      <c r="G137" s="173">
        <f t="shared" ref="G137" si="50">G138</f>
        <v>249.5</v>
      </c>
      <c r="H137" s="173">
        <f t="shared" ref="H137:H200" si="51">G137/F137%</f>
        <v>75.423216444981861</v>
      </c>
    </row>
    <row r="138" spans="1:8" ht="45" x14ac:dyDescent="0.2">
      <c r="A138" s="70" t="s">
        <v>121</v>
      </c>
      <c r="B138" s="71" t="s">
        <v>60</v>
      </c>
      <c r="C138" s="71" t="s">
        <v>45</v>
      </c>
      <c r="D138" s="113" t="s">
        <v>327</v>
      </c>
      <c r="E138" s="71">
        <v>611</v>
      </c>
      <c r="F138" s="67">
        <v>330.8</v>
      </c>
      <c r="G138" s="67">
        <v>249.5</v>
      </c>
      <c r="H138" s="173">
        <f t="shared" si="51"/>
        <v>75.423216444981861</v>
      </c>
    </row>
    <row r="139" spans="1:8" x14ac:dyDescent="0.2">
      <c r="A139" s="70" t="s">
        <v>143</v>
      </c>
      <c r="B139" s="71" t="s">
        <v>60</v>
      </c>
      <c r="C139" s="71" t="s">
        <v>45</v>
      </c>
      <c r="D139" s="113" t="s">
        <v>327</v>
      </c>
      <c r="E139" s="71">
        <v>620</v>
      </c>
      <c r="F139" s="67">
        <f t="shared" ref="F139" si="52">F140</f>
        <v>70.8</v>
      </c>
      <c r="G139" s="67">
        <f>G140</f>
        <v>43.7</v>
      </c>
      <c r="H139" s="173">
        <f t="shared" si="51"/>
        <v>61.723163841807917</v>
      </c>
    </row>
    <row r="140" spans="1:8" ht="45" x14ac:dyDescent="0.2">
      <c r="A140" s="70" t="s">
        <v>121</v>
      </c>
      <c r="B140" s="71" t="s">
        <v>60</v>
      </c>
      <c r="C140" s="71" t="s">
        <v>45</v>
      </c>
      <c r="D140" s="113" t="s">
        <v>327</v>
      </c>
      <c r="E140" s="71">
        <v>621</v>
      </c>
      <c r="F140" s="67">
        <v>70.8</v>
      </c>
      <c r="G140" s="173">
        <v>43.7</v>
      </c>
      <c r="H140" s="173">
        <f t="shared" si="51"/>
        <v>61.723163841807917</v>
      </c>
    </row>
    <row r="141" spans="1:8" ht="33.75" x14ac:dyDescent="0.2">
      <c r="A141" s="70" t="s">
        <v>207</v>
      </c>
      <c r="B141" s="71" t="s">
        <v>60</v>
      </c>
      <c r="C141" s="71" t="s">
        <v>59</v>
      </c>
      <c r="D141" s="113" t="s">
        <v>327</v>
      </c>
      <c r="E141" s="71">
        <v>600</v>
      </c>
      <c r="F141" s="67">
        <f t="shared" ref="F141:G142" si="53">F142</f>
        <v>745.1</v>
      </c>
      <c r="G141" s="67">
        <f t="shared" si="53"/>
        <v>681.7</v>
      </c>
      <c r="H141" s="173">
        <f t="shared" si="51"/>
        <v>91.491075023486786</v>
      </c>
    </row>
    <row r="142" spans="1:8" x14ac:dyDescent="0.2">
      <c r="A142" s="70" t="s">
        <v>129</v>
      </c>
      <c r="B142" s="71" t="s">
        <v>60</v>
      </c>
      <c r="C142" s="71" t="s">
        <v>59</v>
      </c>
      <c r="D142" s="113" t="s">
        <v>327</v>
      </c>
      <c r="E142" s="71">
        <v>610</v>
      </c>
      <c r="F142" s="67">
        <f t="shared" si="53"/>
        <v>745.1</v>
      </c>
      <c r="G142" s="67">
        <f t="shared" si="53"/>
        <v>681.7</v>
      </c>
      <c r="H142" s="173">
        <f t="shared" si="51"/>
        <v>91.491075023486786</v>
      </c>
    </row>
    <row r="143" spans="1:8" ht="45" x14ac:dyDescent="0.2">
      <c r="A143" s="70" t="s">
        <v>121</v>
      </c>
      <c r="B143" s="71" t="s">
        <v>60</v>
      </c>
      <c r="C143" s="71" t="s">
        <v>59</v>
      </c>
      <c r="D143" s="113" t="s">
        <v>327</v>
      </c>
      <c r="E143" s="71">
        <v>611</v>
      </c>
      <c r="F143" s="67">
        <v>745.1</v>
      </c>
      <c r="G143" s="67">
        <v>681.7</v>
      </c>
      <c r="H143" s="173">
        <f t="shared" si="51"/>
        <v>91.491075023486786</v>
      </c>
    </row>
    <row r="144" spans="1:8" ht="33.75" x14ac:dyDescent="0.2">
      <c r="A144" s="70" t="s">
        <v>207</v>
      </c>
      <c r="B144" s="71" t="s">
        <v>60</v>
      </c>
      <c r="C144" s="71" t="s">
        <v>47</v>
      </c>
      <c r="D144" s="113" t="s">
        <v>327</v>
      </c>
      <c r="E144" s="71">
        <v>600</v>
      </c>
      <c r="F144" s="67">
        <f t="shared" ref="F144:G145" si="54">F145</f>
        <v>36.299999999999997</v>
      </c>
      <c r="G144" s="67">
        <f t="shared" si="54"/>
        <v>36.299999999999997</v>
      </c>
      <c r="H144" s="173">
        <f t="shared" si="51"/>
        <v>100</v>
      </c>
    </row>
    <row r="145" spans="1:8" x14ac:dyDescent="0.2">
      <c r="A145" s="70" t="s">
        <v>129</v>
      </c>
      <c r="B145" s="71" t="s">
        <v>60</v>
      </c>
      <c r="C145" s="71" t="s">
        <v>47</v>
      </c>
      <c r="D145" s="113" t="s">
        <v>327</v>
      </c>
      <c r="E145" s="71">
        <v>610</v>
      </c>
      <c r="F145" s="67">
        <f t="shared" si="54"/>
        <v>36.299999999999997</v>
      </c>
      <c r="G145" s="67">
        <f t="shared" si="54"/>
        <v>36.299999999999997</v>
      </c>
      <c r="H145" s="173">
        <f t="shared" si="51"/>
        <v>100</v>
      </c>
    </row>
    <row r="146" spans="1:8" ht="45" x14ac:dyDescent="0.2">
      <c r="A146" s="70" t="s">
        <v>121</v>
      </c>
      <c r="B146" s="71" t="s">
        <v>60</v>
      </c>
      <c r="C146" s="71" t="s">
        <v>47</v>
      </c>
      <c r="D146" s="113" t="s">
        <v>327</v>
      </c>
      <c r="E146" s="71">
        <v>611</v>
      </c>
      <c r="F146" s="67">
        <v>36.299999999999997</v>
      </c>
      <c r="G146" s="67">
        <v>36.299999999999997</v>
      </c>
      <c r="H146" s="173">
        <f t="shared" si="51"/>
        <v>100</v>
      </c>
    </row>
    <row r="147" spans="1:8" ht="33.75" x14ac:dyDescent="0.2">
      <c r="A147" s="70" t="s">
        <v>207</v>
      </c>
      <c r="B147" s="71" t="s">
        <v>60</v>
      </c>
      <c r="C147" s="71" t="s">
        <v>47</v>
      </c>
      <c r="D147" s="113" t="s">
        <v>327</v>
      </c>
      <c r="E147" s="71">
        <v>600</v>
      </c>
      <c r="F147" s="67">
        <v>49.5</v>
      </c>
      <c r="G147" s="67">
        <v>49.5</v>
      </c>
      <c r="H147" s="173">
        <f t="shared" si="51"/>
        <v>100</v>
      </c>
    </row>
    <row r="148" spans="1:8" x14ac:dyDescent="0.2">
      <c r="A148" s="70" t="s">
        <v>129</v>
      </c>
      <c r="B148" s="71" t="s">
        <v>60</v>
      </c>
      <c r="C148" s="71" t="s">
        <v>47</v>
      </c>
      <c r="D148" s="113" t="s">
        <v>327</v>
      </c>
      <c r="E148" s="71">
        <v>610</v>
      </c>
      <c r="F148" s="67">
        <v>49.5</v>
      </c>
      <c r="G148" s="67">
        <v>49.5</v>
      </c>
      <c r="H148" s="173">
        <f t="shared" si="51"/>
        <v>100</v>
      </c>
    </row>
    <row r="149" spans="1:8" ht="45" x14ac:dyDescent="0.2">
      <c r="A149" s="70" t="s">
        <v>121</v>
      </c>
      <c r="B149" s="71" t="s">
        <v>60</v>
      </c>
      <c r="C149" s="71" t="s">
        <v>47</v>
      </c>
      <c r="D149" s="113" t="s">
        <v>327</v>
      </c>
      <c r="E149" s="71">
        <v>611</v>
      </c>
      <c r="F149" s="67">
        <v>49.5</v>
      </c>
      <c r="G149" s="67">
        <v>49.5</v>
      </c>
      <c r="H149" s="173">
        <f t="shared" si="51"/>
        <v>100</v>
      </c>
    </row>
    <row r="150" spans="1:8" x14ac:dyDescent="0.2">
      <c r="A150" s="117" t="s">
        <v>237</v>
      </c>
      <c r="B150" s="119" t="s">
        <v>60</v>
      </c>
      <c r="C150" s="119" t="s">
        <v>60</v>
      </c>
      <c r="D150" s="119" t="s">
        <v>449</v>
      </c>
      <c r="E150" s="119" t="s">
        <v>44</v>
      </c>
      <c r="F150" s="120">
        <f t="shared" ref="F150:G153" si="55">F151</f>
        <v>4220.2</v>
      </c>
      <c r="G150" s="120">
        <f t="shared" si="55"/>
        <v>4220.2</v>
      </c>
      <c r="H150" s="181">
        <f t="shared" si="51"/>
        <v>100</v>
      </c>
    </row>
    <row r="151" spans="1:8" x14ac:dyDescent="0.2">
      <c r="A151" s="70" t="s">
        <v>210</v>
      </c>
      <c r="B151" s="71" t="s">
        <v>60</v>
      </c>
      <c r="C151" s="71" t="s">
        <v>60</v>
      </c>
      <c r="D151" s="122" t="s">
        <v>449</v>
      </c>
      <c r="E151" s="71" t="s">
        <v>44</v>
      </c>
      <c r="F151" s="67">
        <f t="shared" si="55"/>
        <v>4220.2</v>
      </c>
      <c r="G151" s="67">
        <f t="shared" si="55"/>
        <v>4220.2</v>
      </c>
      <c r="H151" s="173">
        <f t="shared" si="51"/>
        <v>100</v>
      </c>
    </row>
    <row r="152" spans="1:8" ht="33.75" x14ac:dyDescent="0.2">
      <c r="A152" s="70" t="s">
        <v>207</v>
      </c>
      <c r="B152" s="71" t="s">
        <v>60</v>
      </c>
      <c r="C152" s="71" t="s">
        <v>60</v>
      </c>
      <c r="D152" s="122" t="s">
        <v>449</v>
      </c>
      <c r="E152" s="71">
        <v>600</v>
      </c>
      <c r="F152" s="67">
        <f t="shared" si="55"/>
        <v>4220.2</v>
      </c>
      <c r="G152" s="67">
        <f t="shared" si="55"/>
        <v>4220.2</v>
      </c>
      <c r="H152" s="173">
        <f t="shared" si="51"/>
        <v>100</v>
      </c>
    </row>
    <row r="153" spans="1:8" x14ac:dyDescent="0.2">
      <c r="A153" s="70" t="s">
        <v>129</v>
      </c>
      <c r="B153" s="71" t="s">
        <v>60</v>
      </c>
      <c r="C153" s="71" t="s">
        <v>60</v>
      </c>
      <c r="D153" s="122" t="s">
        <v>449</v>
      </c>
      <c r="E153" s="71">
        <v>610</v>
      </c>
      <c r="F153" s="67">
        <f t="shared" si="55"/>
        <v>4220.2</v>
      </c>
      <c r="G153" s="67">
        <f t="shared" si="55"/>
        <v>4220.2</v>
      </c>
      <c r="H153" s="173">
        <f t="shared" si="51"/>
        <v>100</v>
      </c>
    </row>
    <row r="154" spans="1:8" ht="45" x14ac:dyDescent="0.2">
      <c r="A154" s="70" t="s">
        <v>121</v>
      </c>
      <c r="B154" s="71" t="s">
        <v>60</v>
      </c>
      <c r="C154" s="71" t="s">
        <v>60</v>
      </c>
      <c r="D154" s="122" t="s">
        <v>449</v>
      </c>
      <c r="E154" s="71">
        <v>611</v>
      </c>
      <c r="F154" s="67">
        <v>4220.2</v>
      </c>
      <c r="G154" s="67">
        <v>4220.2</v>
      </c>
      <c r="H154" s="173">
        <f t="shared" si="51"/>
        <v>100</v>
      </c>
    </row>
    <row r="155" spans="1:8" ht="52.5" x14ac:dyDescent="0.2">
      <c r="A155" s="64" t="s">
        <v>218</v>
      </c>
      <c r="B155" s="66" t="s">
        <v>74</v>
      </c>
      <c r="C155" s="66" t="s">
        <v>73</v>
      </c>
      <c r="D155" s="66" t="s">
        <v>326</v>
      </c>
      <c r="E155" s="66" t="s">
        <v>44</v>
      </c>
      <c r="F155" s="65">
        <f t="shared" ref="F155:G158" si="56">F156</f>
        <v>3333.6</v>
      </c>
      <c r="G155" s="65">
        <f t="shared" si="56"/>
        <v>3333.6</v>
      </c>
      <c r="H155" s="179">
        <f>G155/F155%</f>
        <v>100</v>
      </c>
    </row>
    <row r="156" spans="1:8" x14ac:dyDescent="0.2">
      <c r="A156" s="70" t="s">
        <v>134</v>
      </c>
      <c r="B156" s="71" t="s">
        <v>74</v>
      </c>
      <c r="C156" s="71" t="s">
        <v>73</v>
      </c>
      <c r="D156" s="71" t="s">
        <v>326</v>
      </c>
      <c r="E156" s="71"/>
      <c r="F156" s="67">
        <f t="shared" si="56"/>
        <v>3333.6</v>
      </c>
      <c r="G156" s="173">
        <f t="shared" ref="G156" si="57">G157</f>
        <v>3333.6</v>
      </c>
      <c r="H156" s="173">
        <f t="shared" si="51"/>
        <v>100</v>
      </c>
    </row>
    <row r="157" spans="1:8" ht="22.5" x14ac:dyDescent="0.2">
      <c r="A157" s="70" t="s">
        <v>136</v>
      </c>
      <c r="B157" s="71" t="s">
        <v>74</v>
      </c>
      <c r="C157" s="71" t="s">
        <v>73</v>
      </c>
      <c r="D157" s="71" t="s">
        <v>326</v>
      </c>
      <c r="E157" s="71">
        <v>300</v>
      </c>
      <c r="F157" s="67">
        <f t="shared" si="56"/>
        <v>3333.6</v>
      </c>
      <c r="G157" s="180">
        <f>G158</f>
        <v>3333.6</v>
      </c>
      <c r="H157" s="173">
        <f t="shared" si="51"/>
        <v>100</v>
      </c>
    </row>
    <row r="158" spans="1:8" ht="22.5" x14ac:dyDescent="0.2">
      <c r="A158" s="70" t="s">
        <v>213</v>
      </c>
      <c r="B158" s="71" t="s">
        <v>74</v>
      </c>
      <c r="C158" s="71" t="s">
        <v>73</v>
      </c>
      <c r="D158" s="71" t="s">
        <v>326</v>
      </c>
      <c r="E158" s="71">
        <v>310</v>
      </c>
      <c r="F158" s="67">
        <f t="shared" si="56"/>
        <v>3333.6</v>
      </c>
      <c r="G158" s="173">
        <f>G159</f>
        <v>3333.6</v>
      </c>
      <c r="H158" s="173">
        <f t="shared" si="51"/>
        <v>100</v>
      </c>
    </row>
    <row r="159" spans="1:8" ht="22.5" x14ac:dyDescent="0.2">
      <c r="A159" s="70" t="s">
        <v>231</v>
      </c>
      <c r="B159" s="71" t="s">
        <v>74</v>
      </c>
      <c r="C159" s="71" t="s">
        <v>73</v>
      </c>
      <c r="D159" s="71" t="s">
        <v>326</v>
      </c>
      <c r="E159" s="71">
        <v>313</v>
      </c>
      <c r="F159" s="67">
        <v>3333.6</v>
      </c>
      <c r="G159" s="180">
        <v>3333.6</v>
      </c>
      <c r="H159" s="173">
        <f t="shared" si="51"/>
        <v>100</v>
      </c>
    </row>
    <row r="160" spans="1:8" x14ac:dyDescent="0.2">
      <c r="A160" s="64" t="s">
        <v>566</v>
      </c>
      <c r="B160" s="66" t="s">
        <v>77</v>
      </c>
      <c r="C160" s="66"/>
      <c r="D160" s="66"/>
      <c r="E160" s="66"/>
      <c r="F160" s="65">
        <f t="shared" ref="F160:G160" si="58">F162+F166+F170</f>
        <v>25490.86</v>
      </c>
      <c r="G160" s="65">
        <f t="shared" si="58"/>
        <v>25490.86</v>
      </c>
      <c r="H160" s="181">
        <f t="shared" si="51"/>
        <v>100</v>
      </c>
    </row>
    <row r="161" spans="1:8" ht="21" x14ac:dyDescent="0.2">
      <c r="A161" s="123" t="s">
        <v>343</v>
      </c>
      <c r="B161" s="124" t="s">
        <v>77</v>
      </c>
      <c r="C161" s="124" t="s">
        <v>45</v>
      </c>
      <c r="D161" s="124" t="s">
        <v>400</v>
      </c>
      <c r="E161" s="124" t="s">
        <v>44</v>
      </c>
      <c r="F161" s="125">
        <f t="shared" ref="F161:G161" si="59">F162+F166+F175</f>
        <v>36104.449999999997</v>
      </c>
      <c r="G161" s="125">
        <f t="shared" si="59"/>
        <v>36104.449999999997</v>
      </c>
      <c r="H161" s="205">
        <f t="shared" si="51"/>
        <v>100</v>
      </c>
    </row>
    <row r="162" spans="1:8" ht="22.5" x14ac:dyDescent="0.2">
      <c r="A162" s="117" t="s">
        <v>238</v>
      </c>
      <c r="B162" s="119" t="s">
        <v>77</v>
      </c>
      <c r="C162" s="119" t="s">
        <v>45</v>
      </c>
      <c r="D162" s="119" t="s">
        <v>357</v>
      </c>
      <c r="E162" s="119"/>
      <c r="F162" s="120">
        <f t="shared" ref="F162:G164" si="60">F163</f>
        <v>17851.34</v>
      </c>
      <c r="G162" s="120">
        <f t="shared" si="60"/>
        <v>17851.34</v>
      </c>
      <c r="H162" s="181">
        <f t="shared" si="51"/>
        <v>100</v>
      </c>
    </row>
    <row r="163" spans="1:8" ht="33.75" x14ac:dyDescent="0.2">
      <c r="A163" s="70" t="s">
        <v>207</v>
      </c>
      <c r="B163" s="71" t="s">
        <v>77</v>
      </c>
      <c r="C163" s="71" t="s">
        <v>45</v>
      </c>
      <c r="D163" s="122" t="s">
        <v>357</v>
      </c>
      <c r="E163" s="71" t="s">
        <v>128</v>
      </c>
      <c r="F163" s="67">
        <f t="shared" si="60"/>
        <v>17851.34</v>
      </c>
      <c r="G163" s="67">
        <f t="shared" si="60"/>
        <v>17851.34</v>
      </c>
      <c r="H163" s="173">
        <f t="shared" si="51"/>
        <v>100</v>
      </c>
    </row>
    <row r="164" spans="1:8" x14ac:dyDescent="0.2">
      <c r="A164" s="70" t="s">
        <v>129</v>
      </c>
      <c r="B164" s="71" t="s">
        <v>77</v>
      </c>
      <c r="C164" s="71" t="s">
        <v>45</v>
      </c>
      <c r="D164" s="122" t="s">
        <v>357</v>
      </c>
      <c r="E164" s="71" t="s">
        <v>130</v>
      </c>
      <c r="F164" s="67">
        <f t="shared" si="60"/>
        <v>17851.34</v>
      </c>
      <c r="G164" s="67">
        <f t="shared" si="60"/>
        <v>17851.34</v>
      </c>
      <c r="H164" s="173">
        <f t="shared" si="51"/>
        <v>100</v>
      </c>
    </row>
    <row r="165" spans="1:8" ht="45" x14ac:dyDescent="0.2">
      <c r="A165" s="70" t="s">
        <v>121</v>
      </c>
      <c r="B165" s="71" t="s">
        <v>77</v>
      </c>
      <c r="C165" s="71" t="s">
        <v>45</v>
      </c>
      <c r="D165" s="122" t="s">
        <v>357</v>
      </c>
      <c r="E165" s="71" t="s">
        <v>97</v>
      </c>
      <c r="F165" s="67">
        <v>17851.34</v>
      </c>
      <c r="G165" s="67">
        <v>17851.34</v>
      </c>
      <c r="H165" s="173">
        <f t="shared" si="51"/>
        <v>100</v>
      </c>
    </row>
    <row r="166" spans="1:8" x14ac:dyDescent="0.2">
      <c r="A166" s="117" t="s">
        <v>239</v>
      </c>
      <c r="B166" s="119" t="s">
        <v>77</v>
      </c>
      <c r="C166" s="119" t="s">
        <v>45</v>
      </c>
      <c r="D166" s="119" t="s">
        <v>358</v>
      </c>
      <c r="E166" s="119" t="s">
        <v>44</v>
      </c>
      <c r="F166" s="120">
        <f t="shared" ref="F166:G168" si="61">F167</f>
        <v>7410.81</v>
      </c>
      <c r="G166" s="120">
        <f t="shared" si="61"/>
        <v>7410.81</v>
      </c>
      <c r="H166" s="181">
        <f t="shared" si="51"/>
        <v>100</v>
      </c>
    </row>
    <row r="167" spans="1:8" ht="33.75" x14ac:dyDescent="0.2">
      <c r="A167" s="70" t="s">
        <v>207</v>
      </c>
      <c r="B167" s="71" t="s">
        <v>77</v>
      </c>
      <c r="C167" s="71" t="s">
        <v>45</v>
      </c>
      <c r="D167" s="122" t="s">
        <v>358</v>
      </c>
      <c r="E167" s="71" t="s">
        <v>128</v>
      </c>
      <c r="F167" s="67">
        <f t="shared" si="61"/>
        <v>7410.81</v>
      </c>
      <c r="G167" s="67">
        <f t="shared" si="61"/>
        <v>7410.81</v>
      </c>
      <c r="H167" s="173">
        <f t="shared" si="51"/>
        <v>100</v>
      </c>
    </row>
    <row r="168" spans="1:8" x14ac:dyDescent="0.2">
      <c r="A168" s="70" t="s">
        <v>129</v>
      </c>
      <c r="B168" s="71" t="s">
        <v>77</v>
      </c>
      <c r="C168" s="71" t="s">
        <v>45</v>
      </c>
      <c r="D168" s="122" t="s">
        <v>358</v>
      </c>
      <c r="E168" s="71" t="s">
        <v>130</v>
      </c>
      <c r="F168" s="67">
        <f t="shared" si="61"/>
        <v>7410.81</v>
      </c>
      <c r="G168" s="67">
        <f t="shared" si="61"/>
        <v>7410.81</v>
      </c>
      <c r="H168" s="173">
        <f t="shared" si="51"/>
        <v>100</v>
      </c>
    </row>
    <row r="169" spans="1:8" ht="45" x14ac:dyDescent="0.2">
      <c r="A169" s="70" t="s">
        <v>121</v>
      </c>
      <c r="B169" s="71" t="s">
        <v>77</v>
      </c>
      <c r="C169" s="71" t="s">
        <v>45</v>
      </c>
      <c r="D169" s="122" t="s">
        <v>358</v>
      </c>
      <c r="E169" s="71" t="s">
        <v>97</v>
      </c>
      <c r="F169" s="67">
        <v>7410.81</v>
      </c>
      <c r="G169" s="173">
        <v>7410.81</v>
      </c>
      <c r="H169" s="173">
        <f>G169/F169%</f>
        <v>100</v>
      </c>
    </row>
    <row r="170" spans="1:8" x14ac:dyDescent="0.2">
      <c r="A170" s="70" t="s">
        <v>502</v>
      </c>
      <c r="B170" s="71" t="s">
        <v>77</v>
      </c>
      <c r="C170" s="71" t="s">
        <v>45</v>
      </c>
      <c r="D170" s="71" t="s">
        <v>546</v>
      </c>
      <c r="E170" s="66"/>
      <c r="F170" s="67">
        <v>228.71</v>
      </c>
      <c r="G170" s="67">
        <v>228.71</v>
      </c>
      <c r="H170" s="173">
        <f t="shared" si="51"/>
        <v>100</v>
      </c>
    </row>
    <row r="171" spans="1:8" ht="33.75" x14ac:dyDescent="0.2">
      <c r="A171" s="70" t="s">
        <v>207</v>
      </c>
      <c r="B171" s="71" t="s">
        <v>77</v>
      </c>
      <c r="C171" s="71" t="s">
        <v>45</v>
      </c>
      <c r="D171" s="71" t="s">
        <v>546</v>
      </c>
      <c r="E171" s="71">
        <v>600</v>
      </c>
      <c r="F171" s="67">
        <v>228.7</v>
      </c>
      <c r="G171" s="67">
        <v>228.71</v>
      </c>
      <c r="H171" s="173">
        <f t="shared" si="51"/>
        <v>100.004372540446</v>
      </c>
    </row>
    <row r="172" spans="1:8" x14ac:dyDescent="0.2">
      <c r="A172" s="70" t="s">
        <v>129</v>
      </c>
      <c r="B172" s="71" t="s">
        <v>77</v>
      </c>
      <c r="C172" s="71" t="s">
        <v>45</v>
      </c>
      <c r="D172" s="71" t="s">
        <v>546</v>
      </c>
      <c r="E172" s="71">
        <v>610</v>
      </c>
      <c r="F172" s="67">
        <v>228.7</v>
      </c>
      <c r="G172" s="67">
        <v>228.71</v>
      </c>
      <c r="H172" s="173">
        <f t="shared" si="51"/>
        <v>100.004372540446</v>
      </c>
    </row>
    <row r="173" spans="1:8" x14ac:dyDescent="0.2">
      <c r="A173" s="70" t="s">
        <v>547</v>
      </c>
      <c r="B173" s="71" t="s">
        <v>77</v>
      </c>
      <c r="C173" s="71" t="s">
        <v>45</v>
      </c>
      <c r="D173" s="71" t="s">
        <v>546</v>
      </c>
      <c r="E173" s="71">
        <v>612</v>
      </c>
      <c r="F173" s="67">
        <v>228.71</v>
      </c>
      <c r="G173" s="214">
        <v>228.71</v>
      </c>
      <c r="H173" s="214">
        <f>G173/F173%</f>
        <v>100</v>
      </c>
    </row>
    <row r="174" spans="1:8" x14ac:dyDescent="0.2">
      <c r="A174" s="64" t="s">
        <v>205</v>
      </c>
      <c r="B174" s="119" t="s">
        <v>60</v>
      </c>
      <c r="C174" s="66"/>
      <c r="D174" s="66"/>
      <c r="E174" s="66"/>
      <c r="F174" s="65">
        <f t="shared" ref="F174:G177" si="62">F175</f>
        <v>10842.3</v>
      </c>
      <c r="G174" s="65">
        <f t="shared" si="62"/>
        <v>10842.3</v>
      </c>
      <c r="H174" s="65">
        <f>G174/F174%</f>
        <v>100</v>
      </c>
    </row>
    <row r="175" spans="1:8" ht="22.5" x14ac:dyDescent="0.2">
      <c r="A175" s="117" t="s">
        <v>342</v>
      </c>
      <c r="B175" s="119" t="s">
        <v>60</v>
      </c>
      <c r="C175" s="121" t="s">
        <v>47</v>
      </c>
      <c r="D175" s="119" t="s">
        <v>450</v>
      </c>
      <c r="E175" s="119" t="s">
        <v>44</v>
      </c>
      <c r="F175" s="120">
        <f t="shared" si="62"/>
        <v>10842.3</v>
      </c>
      <c r="G175" s="120">
        <f t="shared" si="62"/>
        <v>10842.3</v>
      </c>
      <c r="H175" s="120">
        <f>G175/F175%</f>
        <v>100</v>
      </c>
    </row>
    <row r="176" spans="1:8" ht="33.75" x14ac:dyDescent="0.2">
      <c r="A176" s="70" t="s">
        <v>207</v>
      </c>
      <c r="B176" s="71" t="s">
        <v>60</v>
      </c>
      <c r="C176" s="113" t="s">
        <v>47</v>
      </c>
      <c r="D176" s="71" t="s">
        <v>450</v>
      </c>
      <c r="E176" s="71" t="s">
        <v>128</v>
      </c>
      <c r="F176" s="67">
        <f t="shared" si="62"/>
        <v>10842.3</v>
      </c>
      <c r="G176" s="67">
        <f t="shared" si="62"/>
        <v>10842.3</v>
      </c>
      <c r="H176" s="173">
        <f t="shared" si="51"/>
        <v>100</v>
      </c>
    </row>
    <row r="177" spans="1:8" x14ac:dyDescent="0.2">
      <c r="A177" s="70" t="s">
        <v>129</v>
      </c>
      <c r="B177" s="71" t="s">
        <v>60</v>
      </c>
      <c r="C177" s="113" t="s">
        <v>47</v>
      </c>
      <c r="D177" s="71" t="s">
        <v>450</v>
      </c>
      <c r="E177" s="71" t="s">
        <v>130</v>
      </c>
      <c r="F177" s="67">
        <f t="shared" si="62"/>
        <v>10842.3</v>
      </c>
      <c r="G177" s="67">
        <f t="shared" si="62"/>
        <v>10842.3</v>
      </c>
      <c r="H177" s="173">
        <f t="shared" si="51"/>
        <v>100</v>
      </c>
    </row>
    <row r="178" spans="1:8" ht="45" x14ac:dyDescent="0.2">
      <c r="A178" s="70" t="s">
        <v>121</v>
      </c>
      <c r="B178" s="71" t="s">
        <v>60</v>
      </c>
      <c r="C178" s="113" t="s">
        <v>47</v>
      </c>
      <c r="D178" s="71" t="s">
        <v>450</v>
      </c>
      <c r="E178" s="71" t="s">
        <v>97</v>
      </c>
      <c r="F178" s="67">
        <v>10842.3</v>
      </c>
      <c r="G178" s="180">
        <v>10842.3</v>
      </c>
      <c r="H178" s="173">
        <f t="shared" si="51"/>
        <v>100</v>
      </c>
    </row>
    <row r="179" spans="1:8" x14ac:dyDescent="0.2">
      <c r="A179" s="64" t="s">
        <v>567</v>
      </c>
      <c r="B179" s="169" t="s">
        <v>96</v>
      </c>
      <c r="C179" s="169" t="s">
        <v>45</v>
      </c>
      <c r="D179" s="66" t="s">
        <v>568</v>
      </c>
      <c r="E179" s="71"/>
      <c r="F179" s="65">
        <v>100</v>
      </c>
      <c r="G179" s="65">
        <v>100</v>
      </c>
      <c r="H179" s="179">
        <f t="shared" si="51"/>
        <v>100</v>
      </c>
    </row>
    <row r="180" spans="1:8" ht="21" x14ac:dyDescent="0.2">
      <c r="A180" s="64" t="s">
        <v>569</v>
      </c>
      <c r="B180" s="169" t="s">
        <v>96</v>
      </c>
      <c r="C180" s="169" t="s">
        <v>45</v>
      </c>
      <c r="D180" s="66" t="s">
        <v>568</v>
      </c>
      <c r="E180" s="71"/>
      <c r="F180" s="65">
        <v>100</v>
      </c>
      <c r="G180" s="65">
        <v>100</v>
      </c>
      <c r="H180" s="179">
        <f t="shared" si="51"/>
        <v>100</v>
      </c>
    </row>
    <row r="181" spans="1:8" ht="22.5" x14ac:dyDescent="0.2">
      <c r="A181" s="70" t="s">
        <v>131</v>
      </c>
      <c r="B181" s="113" t="s">
        <v>96</v>
      </c>
      <c r="C181" s="113" t="s">
        <v>45</v>
      </c>
      <c r="D181" s="71" t="s">
        <v>568</v>
      </c>
      <c r="E181" s="71">
        <v>200</v>
      </c>
      <c r="F181" s="67">
        <v>100</v>
      </c>
      <c r="G181" s="180">
        <f>G182</f>
        <v>100</v>
      </c>
      <c r="H181" s="173">
        <f t="shared" si="51"/>
        <v>100</v>
      </c>
    </row>
    <row r="182" spans="1:8" ht="22.5" x14ac:dyDescent="0.2">
      <c r="A182" s="70" t="s">
        <v>441</v>
      </c>
      <c r="B182" s="113" t="s">
        <v>96</v>
      </c>
      <c r="C182" s="113" t="s">
        <v>45</v>
      </c>
      <c r="D182" s="71" t="s">
        <v>568</v>
      </c>
      <c r="E182" s="71">
        <v>244</v>
      </c>
      <c r="F182" s="67">
        <v>100</v>
      </c>
      <c r="G182" s="180">
        <v>100</v>
      </c>
      <c r="H182" s="173">
        <f t="shared" si="51"/>
        <v>100</v>
      </c>
    </row>
    <row r="183" spans="1:8" x14ac:dyDescent="0.2">
      <c r="A183" s="64" t="s">
        <v>570</v>
      </c>
      <c r="B183" s="66">
        <v>10</v>
      </c>
      <c r="C183" s="169"/>
      <c r="D183" s="119"/>
      <c r="E183" s="66"/>
      <c r="F183" s="65">
        <f>F184+F191+F155</f>
        <v>59120.91</v>
      </c>
      <c r="G183" s="65">
        <f t="shared" ref="G183" si="63">G184+G191+G155</f>
        <v>58488.299999999996</v>
      </c>
      <c r="H183" s="179">
        <f t="shared" si="51"/>
        <v>98.929972491966026</v>
      </c>
    </row>
    <row r="184" spans="1:8" ht="21" x14ac:dyDescent="0.2">
      <c r="A184" s="123" t="s">
        <v>422</v>
      </c>
      <c r="B184" s="124">
        <v>10</v>
      </c>
      <c r="C184" s="140" t="s">
        <v>47</v>
      </c>
      <c r="D184" s="124" t="s">
        <v>405</v>
      </c>
      <c r="E184" s="124"/>
      <c r="F184" s="125">
        <f t="shared" ref="F184:G184" si="64">F185+F188</f>
        <v>8348.1</v>
      </c>
      <c r="G184" s="125">
        <f t="shared" si="64"/>
        <v>7902.6</v>
      </c>
      <c r="H184" s="205">
        <f t="shared" si="51"/>
        <v>94.66345635533834</v>
      </c>
    </row>
    <row r="185" spans="1:8" x14ac:dyDescent="0.2">
      <c r="A185" s="70" t="s">
        <v>134</v>
      </c>
      <c r="B185" s="71">
        <v>10</v>
      </c>
      <c r="C185" s="113" t="s">
        <v>47</v>
      </c>
      <c r="D185" s="71" t="s">
        <v>537</v>
      </c>
      <c r="E185" s="71">
        <v>300</v>
      </c>
      <c r="F185" s="67">
        <f t="shared" ref="F185:G186" si="65">F186</f>
        <v>8207.1</v>
      </c>
      <c r="G185" s="67">
        <f t="shared" si="65"/>
        <v>7761.6</v>
      </c>
      <c r="H185" s="173">
        <f t="shared" si="51"/>
        <v>94.5717732207479</v>
      </c>
    </row>
    <row r="186" spans="1:8" ht="22.5" x14ac:dyDescent="0.2">
      <c r="A186" s="70" t="s">
        <v>339</v>
      </c>
      <c r="B186" s="71">
        <v>10</v>
      </c>
      <c r="C186" s="113" t="s">
        <v>47</v>
      </c>
      <c r="D186" s="71" t="s">
        <v>537</v>
      </c>
      <c r="E186" s="71">
        <v>320</v>
      </c>
      <c r="F186" s="67">
        <f t="shared" si="65"/>
        <v>8207.1</v>
      </c>
      <c r="G186" s="67">
        <f t="shared" si="65"/>
        <v>7761.6</v>
      </c>
      <c r="H186" s="173">
        <f t="shared" si="51"/>
        <v>94.5717732207479</v>
      </c>
    </row>
    <row r="187" spans="1:8" ht="22.5" x14ac:dyDescent="0.2">
      <c r="A187" s="70" t="s">
        <v>571</v>
      </c>
      <c r="B187" s="71">
        <v>10</v>
      </c>
      <c r="C187" s="113" t="s">
        <v>47</v>
      </c>
      <c r="D187" s="71" t="s">
        <v>537</v>
      </c>
      <c r="E187" s="71">
        <v>322</v>
      </c>
      <c r="F187" s="67">
        <v>8207.1</v>
      </c>
      <c r="G187" s="180">
        <v>7761.6</v>
      </c>
      <c r="H187" s="173">
        <f t="shared" si="51"/>
        <v>94.5717732207479</v>
      </c>
    </row>
    <row r="188" spans="1:8" x14ac:dyDescent="0.2">
      <c r="A188" s="70" t="s">
        <v>134</v>
      </c>
      <c r="B188" s="71">
        <v>10</v>
      </c>
      <c r="C188" s="113" t="s">
        <v>47</v>
      </c>
      <c r="D188" s="71" t="s">
        <v>538</v>
      </c>
      <c r="E188" s="71">
        <v>300</v>
      </c>
      <c r="F188" s="67">
        <v>141</v>
      </c>
      <c r="G188" s="180">
        <v>141</v>
      </c>
      <c r="H188" s="173">
        <f t="shared" si="51"/>
        <v>100</v>
      </c>
    </row>
    <row r="189" spans="1:8" ht="22.5" x14ac:dyDescent="0.2">
      <c r="A189" s="70" t="s">
        <v>339</v>
      </c>
      <c r="B189" s="71">
        <v>10</v>
      </c>
      <c r="C189" s="113" t="s">
        <v>47</v>
      </c>
      <c r="D189" s="71" t="s">
        <v>538</v>
      </c>
      <c r="E189" s="71">
        <v>320</v>
      </c>
      <c r="F189" s="67">
        <v>141</v>
      </c>
      <c r="G189" s="180">
        <v>141</v>
      </c>
      <c r="H189" s="173">
        <f t="shared" si="51"/>
        <v>100</v>
      </c>
    </row>
    <row r="190" spans="1:8" ht="22.5" x14ac:dyDescent="0.2">
      <c r="A190" s="70" t="s">
        <v>423</v>
      </c>
      <c r="B190" s="71">
        <v>10</v>
      </c>
      <c r="C190" s="113" t="s">
        <v>47</v>
      </c>
      <c r="D190" s="71" t="s">
        <v>538</v>
      </c>
      <c r="E190" s="71">
        <v>322</v>
      </c>
      <c r="F190" s="67">
        <v>141</v>
      </c>
      <c r="G190" s="67">
        <v>141</v>
      </c>
      <c r="H190" s="173">
        <f t="shared" si="51"/>
        <v>100</v>
      </c>
    </row>
    <row r="191" spans="1:8" ht="21" x14ac:dyDescent="0.2">
      <c r="A191" s="123" t="s">
        <v>572</v>
      </c>
      <c r="B191" s="124">
        <v>10</v>
      </c>
      <c r="C191" s="140"/>
      <c r="D191" s="124"/>
      <c r="E191" s="124"/>
      <c r="F191" s="125">
        <f t="shared" ref="F191:G191" si="66">F192+F196+F200+F204+F208+F212+F216+F221</f>
        <v>47439.210000000006</v>
      </c>
      <c r="G191" s="125">
        <f t="shared" si="66"/>
        <v>47252.1</v>
      </c>
      <c r="H191" s="205">
        <f t="shared" si="51"/>
        <v>99.605579435239306</v>
      </c>
    </row>
    <row r="192" spans="1:8" ht="22.5" x14ac:dyDescent="0.2">
      <c r="A192" s="70" t="s">
        <v>214</v>
      </c>
      <c r="B192" s="71" t="s">
        <v>74</v>
      </c>
      <c r="C192" s="71" t="s">
        <v>47</v>
      </c>
      <c r="D192" s="71" t="s">
        <v>328</v>
      </c>
      <c r="E192" s="71"/>
      <c r="F192" s="67">
        <f t="shared" ref="F192:G194" si="67">F193</f>
        <v>93.5</v>
      </c>
      <c r="G192" s="67">
        <f t="shared" si="67"/>
        <v>77.400000000000006</v>
      </c>
      <c r="H192" s="173">
        <f t="shared" si="51"/>
        <v>82.780748663101605</v>
      </c>
    </row>
    <row r="193" spans="1:8" x14ac:dyDescent="0.2">
      <c r="A193" s="70" t="s">
        <v>134</v>
      </c>
      <c r="B193" s="71" t="s">
        <v>74</v>
      </c>
      <c r="C193" s="71" t="s">
        <v>47</v>
      </c>
      <c r="D193" s="71" t="s">
        <v>328</v>
      </c>
      <c r="E193" s="71">
        <v>300</v>
      </c>
      <c r="F193" s="67">
        <f t="shared" si="67"/>
        <v>93.5</v>
      </c>
      <c r="G193" s="180">
        <f>G194</f>
        <v>77.400000000000006</v>
      </c>
      <c r="H193" s="173">
        <f t="shared" si="51"/>
        <v>82.780748663101605</v>
      </c>
    </row>
    <row r="194" spans="1:8" ht="22.5" x14ac:dyDescent="0.2">
      <c r="A194" s="70" t="s">
        <v>136</v>
      </c>
      <c r="B194" s="71" t="s">
        <v>74</v>
      </c>
      <c r="C194" s="71" t="s">
        <v>47</v>
      </c>
      <c r="D194" s="71" t="s">
        <v>328</v>
      </c>
      <c r="E194" s="71">
        <v>310</v>
      </c>
      <c r="F194" s="67">
        <f t="shared" si="67"/>
        <v>93.5</v>
      </c>
      <c r="G194" s="180">
        <f>G195</f>
        <v>77.400000000000006</v>
      </c>
      <c r="H194" s="173">
        <f t="shared" si="51"/>
        <v>82.780748663101605</v>
      </c>
    </row>
    <row r="195" spans="1:8" ht="22.5" x14ac:dyDescent="0.2">
      <c r="A195" s="70" t="s">
        <v>231</v>
      </c>
      <c r="B195" s="71" t="s">
        <v>74</v>
      </c>
      <c r="C195" s="71" t="s">
        <v>47</v>
      </c>
      <c r="D195" s="114" t="s">
        <v>328</v>
      </c>
      <c r="E195" s="71">
        <v>313</v>
      </c>
      <c r="F195" s="67">
        <v>93.5</v>
      </c>
      <c r="G195" s="180">
        <v>77.400000000000006</v>
      </c>
      <c r="H195" s="173">
        <f t="shared" si="51"/>
        <v>82.780748663101605</v>
      </c>
    </row>
    <row r="196" spans="1:8" ht="22.5" x14ac:dyDescent="0.2">
      <c r="A196" s="70" t="s">
        <v>123</v>
      </c>
      <c r="B196" s="71" t="s">
        <v>74</v>
      </c>
      <c r="C196" s="71" t="s">
        <v>47</v>
      </c>
      <c r="D196" s="71" t="s">
        <v>329</v>
      </c>
      <c r="E196" s="71" t="s">
        <v>44</v>
      </c>
      <c r="F196" s="67">
        <f t="shared" ref="F196:G198" si="68">F197</f>
        <v>4202</v>
      </c>
      <c r="G196" s="67">
        <f t="shared" si="68"/>
        <v>4202</v>
      </c>
      <c r="H196" s="173">
        <f t="shared" si="51"/>
        <v>99.999999999999986</v>
      </c>
    </row>
    <row r="197" spans="1:8" x14ac:dyDescent="0.2">
      <c r="A197" s="70" t="s">
        <v>134</v>
      </c>
      <c r="B197" s="71" t="s">
        <v>74</v>
      </c>
      <c r="C197" s="71" t="s">
        <v>47</v>
      </c>
      <c r="D197" s="71" t="s">
        <v>329</v>
      </c>
      <c r="E197" s="71">
        <v>300</v>
      </c>
      <c r="F197" s="67">
        <f t="shared" si="68"/>
        <v>4202</v>
      </c>
      <c r="G197" s="67">
        <f t="shared" si="68"/>
        <v>4202</v>
      </c>
      <c r="H197" s="173">
        <f t="shared" si="51"/>
        <v>99.999999999999986</v>
      </c>
    </row>
    <row r="198" spans="1:8" ht="22.5" x14ac:dyDescent="0.2">
      <c r="A198" s="70" t="s">
        <v>136</v>
      </c>
      <c r="B198" s="71" t="s">
        <v>74</v>
      </c>
      <c r="C198" s="71" t="s">
        <v>47</v>
      </c>
      <c r="D198" s="71" t="s">
        <v>329</v>
      </c>
      <c r="E198" s="71">
        <v>310</v>
      </c>
      <c r="F198" s="67">
        <f t="shared" si="68"/>
        <v>4202</v>
      </c>
      <c r="G198" s="67">
        <f t="shared" si="68"/>
        <v>4202</v>
      </c>
      <c r="H198" s="173">
        <f t="shared" si="51"/>
        <v>99.999999999999986</v>
      </c>
    </row>
    <row r="199" spans="1:8" ht="22.5" x14ac:dyDescent="0.2">
      <c r="A199" s="70" t="s">
        <v>231</v>
      </c>
      <c r="B199" s="71" t="s">
        <v>74</v>
      </c>
      <c r="C199" s="71" t="s">
        <v>47</v>
      </c>
      <c r="D199" s="71" t="s">
        <v>329</v>
      </c>
      <c r="E199" s="71">
        <v>313</v>
      </c>
      <c r="F199" s="67">
        <v>4202</v>
      </c>
      <c r="G199" s="180">
        <v>4202</v>
      </c>
      <c r="H199" s="173">
        <f t="shared" si="51"/>
        <v>99.999999999999986</v>
      </c>
    </row>
    <row r="200" spans="1:8" ht="22.5" x14ac:dyDescent="0.2">
      <c r="A200" s="70" t="s">
        <v>215</v>
      </c>
      <c r="B200" s="71" t="s">
        <v>74</v>
      </c>
      <c r="C200" s="71" t="s">
        <v>47</v>
      </c>
      <c r="D200" s="71" t="s">
        <v>573</v>
      </c>
      <c r="E200" s="71"/>
      <c r="F200" s="67">
        <f t="shared" ref="F200:G202" si="69">F201</f>
        <v>6359.2</v>
      </c>
      <c r="G200" s="67">
        <f t="shared" si="69"/>
        <v>6359.2</v>
      </c>
      <c r="H200" s="173">
        <f t="shared" si="51"/>
        <v>100</v>
      </c>
    </row>
    <row r="201" spans="1:8" x14ac:dyDescent="0.2">
      <c r="A201" s="70" t="s">
        <v>134</v>
      </c>
      <c r="B201" s="71" t="s">
        <v>74</v>
      </c>
      <c r="C201" s="71" t="s">
        <v>47</v>
      </c>
      <c r="D201" s="71" t="s">
        <v>573</v>
      </c>
      <c r="E201" s="71">
        <v>300</v>
      </c>
      <c r="F201" s="67">
        <f t="shared" si="69"/>
        <v>6359.2</v>
      </c>
      <c r="G201" s="67">
        <f t="shared" si="69"/>
        <v>6359.2</v>
      </c>
      <c r="H201" s="173">
        <f t="shared" ref="H201:H264" si="70">G201/F201%</f>
        <v>100</v>
      </c>
    </row>
    <row r="202" spans="1:8" ht="22.5" x14ac:dyDescent="0.2">
      <c r="A202" s="70" t="s">
        <v>136</v>
      </c>
      <c r="B202" s="71" t="s">
        <v>74</v>
      </c>
      <c r="C202" s="71" t="s">
        <v>47</v>
      </c>
      <c r="D202" s="71" t="s">
        <v>573</v>
      </c>
      <c r="E202" s="71">
        <v>310</v>
      </c>
      <c r="F202" s="67">
        <f t="shared" si="69"/>
        <v>6359.2</v>
      </c>
      <c r="G202" s="67">
        <f t="shared" si="69"/>
        <v>6359.2</v>
      </c>
      <c r="H202" s="173">
        <f t="shared" si="70"/>
        <v>100</v>
      </c>
    </row>
    <row r="203" spans="1:8" ht="22.5" x14ac:dyDescent="0.2">
      <c r="A203" s="70" t="s">
        <v>231</v>
      </c>
      <c r="B203" s="71" t="s">
        <v>74</v>
      </c>
      <c r="C203" s="71" t="s">
        <v>47</v>
      </c>
      <c r="D203" s="71" t="s">
        <v>573</v>
      </c>
      <c r="E203" s="71">
        <v>313</v>
      </c>
      <c r="F203" s="67">
        <v>6359.2</v>
      </c>
      <c r="G203" s="180">
        <v>6359.2</v>
      </c>
      <c r="H203" s="173">
        <f t="shared" si="70"/>
        <v>100</v>
      </c>
    </row>
    <row r="204" spans="1:8" x14ac:dyDescent="0.2">
      <c r="A204" s="70" t="s">
        <v>216</v>
      </c>
      <c r="B204" s="71" t="s">
        <v>74</v>
      </c>
      <c r="C204" s="71" t="s">
        <v>47</v>
      </c>
      <c r="D204" s="71" t="s">
        <v>331</v>
      </c>
      <c r="E204" s="71" t="s">
        <v>44</v>
      </c>
      <c r="F204" s="67">
        <f t="shared" ref="F204:G206" si="71">F205</f>
        <v>6103.7</v>
      </c>
      <c r="G204" s="67">
        <f t="shared" si="71"/>
        <v>5933.1</v>
      </c>
      <c r="H204" s="173">
        <f t="shared" si="70"/>
        <v>97.204974032144449</v>
      </c>
    </row>
    <row r="205" spans="1:8" x14ac:dyDescent="0.2">
      <c r="A205" s="70" t="s">
        <v>134</v>
      </c>
      <c r="B205" s="71" t="s">
        <v>74</v>
      </c>
      <c r="C205" s="71" t="s">
        <v>47</v>
      </c>
      <c r="D205" s="71" t="s">
        <v>331</v>
      </c>
      <c r="E205" s="71">
        <v>300</v>
      </c>
      <c r="F205" s="67">
        <f t="shared" si="71"/>
        <v>6103.7</v>
      </c>
      <c r="G205" s="67">
        <f t="shared" si="71"/>
        <v>5933.1</v>
      </c>
      <c r="H205" s="173">
        <f t="shared" si="70"/>
        <v>97.204974032144449</v>
      </c>
    </row>
    <row r="206" spans="1:8" ht="22.5" x14ac:dyDescent="0.2">
      <c r="A206" s="70" t="s">
        <v>136</v>
      </c>
      <c r="B206" s="71" t="s">
        <v>74</v>
      </c>
      <c r="C206" s="71" t="s">
        <v>47</v>
      </c>
      <c r="D206" s="71" t="s">
        <v>331</v>
      </c>
      <c r="E206" s="71">
        <v>310</v>
      </c>
      <c r="F206" s="67">
        <f t="shared" si="71"/>
        <v>6103.7</v>
      </c>
      <c r="G206" s="67">
        <f t="shared" si="71"/>
        <v>5933.1</v>
      </c>
      <c r="H206" s="173">
        <f t="shared" si="70"/>
        <v>97.204974032144449</v>
      </c>
    </row>
    <row r="207" spans="1:8" ht="22.5" x14ac:dyDescent="0.2">
      <c r="A207" s="70" t="s">
        <v>231</v>
      </c>
      <c r="B207" s="71" t="s">
        <v>74</v>
      </c>
      <c r="C207" s="71" t="s">
        <v>47</v>
      </c>
      <c r="D207" s="71" t="s">
        <v>331</v>
      </c>
      <c r="E207" s="71">
        <v>313</v>
      </c>
      <c r="F207" s="67">
        <v>6103.7</v>
      </c>
      <c r="G207" s="67">
        <v>5933.1</v>
      </c>
      <c r="H207" s="173">
        <f t="shared" si="70"/>
        <v>97.204974032144449</v>
      </c>
    </row>
    <row r="208" spans="1:8" ht="22.5" x14ac:dyDescent="0.2">
      <c r="A208" s="70" t="s">
        <v>217</v>
      </c>
      <c r="B208" s="71" t="s">
        <v>74</v>
      </c>
      <c r="C208" s="71" t="s">
        <v>47</v>
      </c>
      <c r="D208" s="71" t="s">
        <v>332</v>
      </c>
      <c r="E208" s="71" t="s">
        <v>44</v>
      </c>
      <c r="F208" s="67">
        <f t="shared" ref="F208:G210" si="72">F209</f>
        <v>3093.6</v>
      </c>
      <c r="G208" s="67">
        <f t="shared" si="72"/>
        <v>3093.6</v>
      </c>
      <c r="H208" s="173">
        <f t="shared" si="70"/>
        <v>100</v>
      </c>
    </row>
    <row r="209" spans="1:8" x14ac:dyDescent="0.2">
      <c r="A209" s="70" t="s">
        <v>134</v>
      </c>
      <c r="B209" s="71" t="s">
        <v>74</v>
      </c>
      <c r="C209" s="71" t="s">
        <v>47</v>
      </c>
      <c r="D209" s="71" t="s">
        <v>332</v>
      </c>
      <c r="E209" s="71">
        <v>300</v>
      </c>
      <c r="F209" s="67">
        <f t="shared" si="72"/>
        <v>3093.6</v>
      </c>
      <c r="G209" s="67">
        <f t="shared" si="72"/>
        <v>3093.6</v>
      </c>
      <c r="H209" s="173">
        <f t="shared" si="70"/>
        <v>100</v>
      </c>
    </row>
    <row r="210" spans="1:8" ht="22.5" x14ac:dyDescent="0.2">
      <c r="A210" s="70" t="s">
        <v>136</v>
      </c>
      <c r="B210" s="71" t="s">
        <v>74</v>
      </c>
      <c r="C210" s="71" t="s">
        <v>47</v>
      </c>
      <c r="D210" s="71" t="s">
        <v>332</v>
      </c>
      <c r="E210" s="71">
        <v>310</v>
      </c>
      <c r="F210" s="67">
        <f t="shared" si="72"/>
        <v>3093.6</v>
      </c>
      <c r="G210" s="67">
        <f t="shared" si="72"/>
        <v>3093.6</v>
      </c>
      <c r="H210" s="173">
        <f t="shared" si="70"/>
        <v>100</v>
      </c>
    </row>
    <row r="211" spans="1:8" ht="22.5" x14ac:dyDescent="0.2">
      <c r="A211" s="70" t="s">
        <v>231</v>
      </c>
      <c r="B211" s="71" t="s">
        <v>74</v>
      </c>
      <c r="C211" s="71" t="s">
        <v>47</v>
      </c>
      <c r="D211" s="71" t="s">
        <v>332</v>
      </c>
      <c r="E211" s="71">
        <v>313</v>
      </c>
      <c r="F211" s="67">
        <v>3093.6</v>
      </c>
      <c r="G211" s="180">
        <v>3093.6</v>
      </c>
      <c r="H211" s="173">
        <f t="shared" si="70"/>
        <v>100</v>
      </c>
    </row>
    <row r="212" spans="1:8" ht="56.25" x14ac:dyDescent="0.2">
      <c r="A212" s="70" t="s">
        <v>272</v>
      </c>
      <c r="B212" s="71" t="s">
        <v>74</v>
      </c>
      <c r="C212" s="71" t="s">
        <v>47</v>
      </c>
      <c r="D212" s="71" t="s">
        <v>333</v>
      </c>
      <c r="E212" s="71"/>
      <c r="F212" s="67">
        <f t="shared" ref="F212:G214" si="73">F213</f>
        <v>23726.5</v>
      </c>
      <c r="G212" s="67">
        <f t="shared" si="73"/>
        <v>23726.1</v>
      </c>
      <c r="H212" s="173">
        <f t="shared" si="70"/>
        <v>99.99831412134111</v>
      </c>
    </row>
    <row r="213" spans="1:8" x14ac:dyDescent="0.2">
      <c r="A213" s="70" t="s">
        <v>134</v>
      </c>
      <c r="B213" s="71" t="s">
        <v>74</v>
      </c>
      <c r="C213" s="71" t="s">
        <v>47</v>
      </c>
      <c r="D213" s="71" t="s">
        <v>333</v>
      </c>
      <c r="E213" s="71">
        <v>300</v>
      </c>
      <c r="F213" s="67">
        <f t="shared" si="73"/>
        <v>23726.5</v>
      </c>
      <c r="G213" s="67">
        <f t="shared" si="73"/>
        <v>23726.1</v>
      </c>
      <c r="H213" s="173">
        <f t="shared" si="70"/>
        <v>99.99831412134111</v>
      </c>
    </row>
    <row r="214" spans="1:8" ht="22.5" x14ac:dyDescent="0.2">
      <c r="A214" s="70" t="s">
        <v>136</v>
      </c>
      <c r="B214" s="71" t="s">
        <v>74</v>
      </c>
      <c r="C214" s="71" t="s">
        <v>47</v>
      </c>
      <c r="D214" s="71" t="s">
        <v>333</v>
      </c>
      <c r="E214" s="71">
        <v>310</v>
      </c>
      <c r="F214" s="67">
        <f t="shared" si="73"/>
        <v>23726.5</v>
      </c>
      <c r="G214" s="67">
        <f>G215</f>
        <v>23726.1</v>
      </c>
      <c r="H214" s="173">
        <f t="shared" si="70"/>
        <v>99.99831412134111</v>
      </c>
    </row>
    <row r="215" spans="1:8" ht="22.5" x14ac:dyDescent="0.2">
      <c r="A215" s="70" t="s">
        <v>231</v>
      </c>
      <c r="B215" s="71" t="s">
        <v>74</v>
      </c>
      <c r="C215" s="71" t="s">
        <v>47</v>
      </c>
      <c r="D215" s="71" t="s">
        <v>333</v>
      </c>
      <c r="E215" s="71">
        <v>313</v>
      </c>
      <c r="F215" s="67">
        <v>23726.5</v>
      </c>
      <c r="G215" s="173">
        <v>23726.1</v>
      </c>
      <c r="H215" s="173">
        <f t="shared" si="70"/>
        <v>99.99831412134111</v>
      </c>
    </row>
    <row r="216" spans="1:8" ht="45" x14ac:dyDescent="0.2">
      <c r="A216" s="70" t="s">
        <v>494</v>
      </c>
      <c r="B216" s="71" t="s">
        <v>74</v>
      </c>
      <c r="C216" s="71" t="s">
        <v>73</v>
      </c>
      <c r="D216" s="71" t="s">
        <v>491</v>
      </c>
      <c r="E216" s="71"/>
      <c r="F216" s="67">
        <v>3565.41</v>
      </c>
      <c r="G216" s="173">
        <f t="shared" ref="G216:G218" si="74">G217</f>
        <v>3565.4</v>
      </c>
      <c r="H216" s="173">
        <f t="shared" si="70"/>
        <v>99.999719527347494</v>
      </c>
    </row>
    <row r="217" spans="1:8" x14ac:dyDescent="0.2">
      <c r="A217" s="70" t="s">
        <v>134</v>
      </c>
      <c r="B217" s="71" t="s">
        <v>74</v>
      </c>
      <c r="C217" s="71" t="s">
        <v>73</v>
      </c>
      <c r="D217" s="71" t="s">
        <v>491</v>
      </c>
      <c r="E217" s="71"/>
      <c r="F217" s="67">
        <v>3565.41</v>
      </c>
      <c r="G217" s="173">
        <f t="shared" si="74"/>
        <v>3565.4</v>
      </c>
      <c r="H217" s="173">
        <f t="shared" si="70"/>
        <v>99.999719527347494</v>
      </c>
    </row>
    <row r="218" spans="1:8" ht="22.5" x14ac:dyDescent="0.2">
      <c r="A218" s="70" t="s">
        <v>136</v>
      </c>
      <c r="B218" s="71" t="s">
        <v>74</v>
      </c>
      <c r="C218" s="71" t="s">
        <v>73</v>
      </c>
      <c r="D218" s="71" t="s">
        <v>491</v>
      </c>
      <c r="E218" s="71">
        <v>300</v>
      </c>
      <c r="F218" s="67">
        <v>3565.41</v>
      </c>
      <c r="G218" s="173">
        <f t="shared" si="74"/>
        <v>3565.4</v>
      </c>
      <c r="H218" s="173">
        <f t="shared" si="70"/>
        <v>99.999719527347494</v>
      </c>
    </row>
    <row r="219" spans="1:8" ht="22.5" x14ac:dyDescent="0.2">
      <c r="A219" s="70" t="s">
        <v>213</v>
      </c>
      <c r="B219" s="71" t="s">
        <v>74</v>
      </c>
      <c r="C219" s="71" t="s">
        <v>73</v>
      </c>
      <c r="D219" s="71" t="s">
        <v>491</v>
      </c>
      <c r="E219" s="71">
        <v>310</v>
      </c>
      <c r="F219" s="67">
        <v>3565.41</v>
      </c>
      <c r="G219" s="173">
        <v>3565.4</v>
      </c>
      <c r="H219" s="173">
        <f t="shared" si="70"/>
        <v>99.999719527347494</v>
      </c>
    </row>
    <row r="220" spans="1:8" ht="22.5" x14ac:dyDescent="0.2">
      <c r="A220" s="70" t="s">
        <v>231</v>
      </c>
      <c r="B220" s="71" t="s">
        <v>74</v>
      </c>
      <c r="C220" s="71" t="s">
        <v>73</v>
      </c>
      <c r="D220" s="71" t="s">
        <v>491</v>
      </c>
      <c r="E220" s="71">
        <v>313</v>
      </c>
      <c r="F220" s="67">
        <v>3565.4</v>
      </c>
      <c r="G220" s="173">
        <v>3565.4</v>
      </c>
      <c r="H220" s="173">
        <f t="shared" si="70"/>
        <v>99.999999999999986</v>
      </c>
    </row>
    <row r="221" spans="1:8" ht="22.5" x14ac:dyDescent="0.2">
      <c r="A221" s="70" t="s">
        <v>107</v>
      </c>
      <c r="B221" s="71" t="s">
        <v>74</v>
      </c>
      <c r="C221" s="71" t="s">
        <v>57</v>
      </c>
      <c r="D221" s="71" t="s">
        <v>334</v>
      </c>
      <c r="E221" s="71" t="s">
        <v>44</v>
      </c>
      <c r="F221" s="67">
        <v>295.3</v>
      </c>
      <c r="G221" s="173">
        <v>295.3</v>
      </c>
      <c r="H221" s="173">
        <f t="shared" si="70"/>
        <v>100</v>
      </c>
    </row>
    <row r="222" spans="1:8" ht="22.5" x14ac:dyDescent="0.2">
      <c r="A222" s="70" t="s">
        <v>131</v>
      </c>
      <c r="B222" s="71" t="s">
        <v>74</v>
      </c>
      <c r="C222" s="71" t="s">
        <v>57</v>
      </c>
      <c r="D222" s="71" t="s">
        <v>334</v>
      </c>
      <c r="E222" s="71" t="s">
        <v>132</v>
      </c>
      <c r="F222" s="67">
        <v>295.3</v>
      </c>
      <c r="G222" s="173">
        <v>295.3</v>
      </c>
      <c r="H222" s="173">
        <f t="shared" si="70"/>
        <v>100</v>
      </c>
    </row>
    <row r="223" spans="1:8" ht="22.5" x14ac:dyDescent="0.2">
      <c r="A223" s="70" t="s">
        <v>181</v>
      </c>
      <c r="B223" s="71" t="s">
        <v>74</v>
      </c>
      <c r="C223" s="71" t="s">
        <v>57</v>
      </c>
      <c r="D223" s="71" t="s">
        <v>334</v>
      </c>
      <c r="E223" s="71" t="s">
        <v>133</v>
      </c>
      <c r="F223" s="67">
        <v>295.3</v>
      </c>
      <c r="G223" s="173">
        <v>295.3</v>
      </c>
      <c r="H223" s="173">
        <f t="shared" si="70"/>
        <v>100</v>
      </c>
    </row>
    <row r="224" spans="1:8" x14ac:dyDescent="0.2">
      <c r="A224" s="64" t="s">
        <v>574</v>
      </c>
      <c r="B224" s="66">
        <v>11</v>
      </c>
      <c r="C224" s="66"/>
      <c r="D224" s="66"/>
      <c r="E224" s="66"/>
      <c r="F224" s="65">
        <f t="shared" ref="F224:G227" si="75">F225</f>
        <v>393.31</v>
      </c>
      <c r="G224" s="65">
        <f t="shared" si="75"/>
        <v>393.3</v>
      </c>
      <c r="H224" s="179">
        <f t="shared" si="70"/>
        <v>99.997457476290975</v>
      </c>
    </row>
    <row r="225" spans="1:8" ht="21" x14ac:dyDescent="0.2">
      <c r="A225" s="123" t="s">
        <v>336</v>
      </c>
      <c r="B225" s="124" t="s">
        <v>85</v>
      </c>
      <c r="C225" s="124" t="s">
        <v>45</v>
      </c>
      <c r="D225" s="124" t="s">
        <v>401</v>
      </c>
      <c r="E225" s="124" t="s">
        <v>44</v>
      </c>
      <c r="F225" s="125">
        <f t="shared" si="75"/>
        <v>393.31</v>
      </c>
      <c r="G225" s="125">
        <f t="shared" si="75"/>
        <v>393.3</v>
      </c>
      <c r="H225" s="205">
        <f t="shared" si="70"/>
        <v>99.997457476290975</v>
      </c>
    </row>
    <row r="226" spans="1:8" ht="22.5" x14ac:dyDescent="0.2">
      <c r="A226" s="70" t="s">
        <v>439</v>
      </c>
      <c r="B226" s="71" t="s">
        <v>85</v>
      </c>
      <c r="C226" s="71" t="s">
        <v>45</v>
      </c>
      <c r="D226" s="71" t="s">
        <v>451</v>
      </c>
      <c r="E226" s="71" t="s">
        <v>132</v>
      </c>
      <c r="F226" s="67">
        <f t="shared" si="75"/>
        <v>393.31</v>
      </c>
      <c r="G226" s="67">
        <f t="shared" si="75"/>
        <v>393.3</v>
      </c>
      <c r="H226" s="173">
        <f t="shared" si="70"/>
        <v>99.997457476290975</v>
      </c>
    </row>
    <row r="227" spans="1:8" ht="22.5" x14ac:dyDescent="0.2">
      <c r="A227" s="70" t="s">
        <v>440</v>
      </c>
      <c r="B227" s="71" t="s">
        <v>85</v>
      </c>
      <c r="C227" s="71" t="s">
        <v>45</v>
      </c>
      <c r="D227" s="71" t="s">
        <v>451</v>
      </c>
      <c r="E227" s="71" t="s">
        <v>133</v>
      </c>
      <c r="F227" s="67">
        <f t="shared" si="75"/>
        <v>393.31</v>
      </c>
      <c r="G227" s="67">
        <f t="shared" si="75"/>
        <v>393.3</v>
      </c>
      <c r="H227" s="173">
        <f t="shared" si="70"/>
        <v>99.997457476290975</v>
      </c>
    </row>
    <row r="228" spans="1:8" ht="22.5" x14ac:dyDescent="0.2">
      <c r="A228" s="70" t="s">
        <v>441</v>
      </c>
      <c r="B228" s="71" t="s">
        <v>85</v>
      </c>
      <c r="C228" s="71" t="s">
        <v>45</v>
      </c>
      <c r="D228" s="71" t="s">
        <v>451</v>
      </c>
      <c r="E228" s="71" t="s">
        <v>27</v>
      </c>
      <c r="F228" s="67">
        <v>393.31</v>
      </c>
      <c r="G228" s="180">
        <v>393.3</v>
      </c>
      <c r="H228" s="173">
        <f t="shared" si="70"/>
        <v>99.997457476290975</v>
      </c>
    </row>
    <row r="229" spans="1:8" x14ac:dyDescent="0.2">
      <c r="A229" s="103" t="s">
        <v>318</v>
      </c>
      <c r="B229" s="104"/>
      <c r="C229" s="104"/>
      <c r="D229" s="104"/>
      <c r="E229" s="104"/>
      <c r="F229" s="105">
        <f>F230+F309+F314+F325+F337+F370+F388+F403++F409</f>
        <v>92454.35</v>
      </c>
      <c r="G229" s="105">
        <f>G230+G309+G314+G325+G337+G370+G388+G403++G409</f>
        <v>91953.76999999999</v>
      </c>
      <c r="H229" s="181">
        <f t="shared" si="70"/>
        <v>99.458565227055274</v>
      </c>
    </row>
    <row r="230" spans="1:8" x14ac:dyDescent="0.2">
      <c r="A230" s="64" t="s">
        <v>575</v>
      </c>
      <c r="B230" s="66" t="s">
        <v>45</v>
      </c>
      <c r="C230" s="66"/>
      <c r="D230" s="66"/>
      <c r="E230" s="66"/>
      <c r="F230" s="65">
        <f t="shared" ref="F230:G230" si="76">F231++F235+F252+F268++F287++F292+F263</f>
        <v>33797.269999999997</v>
      </c>
      <c r="G230" s="65">
        <f t="shared" si="76"/>
        <v>33436.17</v>
      </c>
      <c r="H230" s="179">
        <f t="shared" si="70"/>
        <v>98.931570508505573</v>
      </c>
    </row>
    <row r="231" spans="1:8" ht="31.5" x14ac:dyDescent="0.2">
      <c r="A231" s="64" t="s">
        <v>58</v>
      </c>
      <c r="B231" s="66" t="s">
        <v>45</v>
      </c>
      <c r="C231" s="66" t="s">
        <v>59</v>
      </c>
      <c r="D231" s="66" t="s">
        <v>43</v>
      </c>
      <c r="E231" s="66" t="s">
        <v>44</v>
      </c>
      <c r="F231" s="65">
        <f t="shared" ref="F231:G233" si="77">F232</f>
        <v>1359.6</v>
      </c>
      <c r="G231" s="65">
        <f t="shared" si="77"/>
        <v>1320</v>
      </c>
      <c r="H231" s="179">
        <f t="shared" si="70"/>
        <v>97.087378640776706</v>
      </c>
    </row>
    <row r="232" spans="1:8" x14ac:dyDescent="0.2">
      <c r="A232" s="70" t="s">
        <v>302</v>
      </c>
      <c r="B232" s="71" t="s">
        <v>45</v>
      </c>
      <c r="C232" s="71" t="s">
        <v>59</v>
      </c>
      <c r="D232" s="71" t="s">
        <v>360</v>
      </c>
      <c r="E232" s="71" t="s">
        <v>44</v>
      </c>
      <c r="F232" s="67">
        <f t="shared" si="77"/>
        <v>1359.6</v>
      </c>
      <c r="G232" s="67">
        <f t="shared" si="77"/>
        <v>1320</v>
      </c>
      <c r="H232" s="173">
        <f t="shared" si="70"/>
        <v>97.087378640776706</v>
      </c>
    </row>
    <row r="233" spans="1:8" ht="33.75" x14ac:dyDescent="0.2">
      <c r="A233" s="70" t="s">
        <v>303</v>
      </c>
      <c r="B233" s="71" t="s">
        <v>45</v>
      </c>
      <c r="C233" s="71" t="s">
        <v>59</v>
      </c>
      <c r="D233" s="71" t="s">
        <v>360</v>
      </c>
      <c r="E233" s="71" t="s">
        <v>137</v>
      </c>
      <c r="F233" s="67">
        <f t="shared" si="77"/>
        <v>1359.6</v>
      </c>
      <c r="G233" s="67">
        <f t="shared" si="77"/>
        <v>1320</v>
      </c>
      <c r="H233" s="173">
        <f t="shared" si="70"/>
        <v>97.087378640776706</v>
      </c>
    </row>
    <row r="234" spans="1:8" ht="22.5" x14ac:dyDescent="0.2">
      <c r="A234" s="70" t="s">
        <v>138</v>
      </c>
      <c r="B234" s="71" t="s">
        <v>45</v>
      </c>
      <c r="C234" s="71" t="s">
        <v>59</v>
      </c>
      <c r="D234" s="71" t="s">
        <v>360</v>
      </c>
      <c r="E234" s="71" t="s">
        <v>139</v>
      </c>
      <c r="F234" s="67">
        <v>1359.6</v>
      </c>
      <c r="G234" s="180">
        <v>1320</v>
      </c>
      <c r="H234" s="173">
        <f t="shared" si="70"/>
        <v>97.087378640776706</v>
      </c>
    </row>
    <row r="235" spans="1:8" ht="42" x14ac:dyDescent="0.2">
      <c r="A235" s="64" t="s">
        <v>46</v>
      </c>
      <c r="B235" s="66" t="s">
        <v>45</v>
      </c>
      <c r="C235" s="66" t="s">
        <v>47</v>
      </c>
      <c r="D235" s="66" t="s">
        <v>43</v>
      </c>
      <c r="E235" s="66" t="s">
        <v>44</v>
      </c>
      <c r="F235" s="65">
        <f t="shared" ref="F235:G235" si="78">F236+F246+F249</f>
        <v>3224.84</v>
      </c>
      <c r="G235" s="65">
        <f t="shared" si="78"/>
        <v>3201.3</v>
      </c>
      <c r="H235" s="179">
        <f t="shared" si="70"/>
        <v>99.270041304374786</v>
      </c>
    </row>
    <row r="236" spans="1:8" ht="22.5" x14ac:dyDescent="0.2">
      <c r="A236" s="70" t="s">
        <v>293</v>
      </c>
      <c r="B236" s="71" t="s">
        <v>45</v>
      </c>
      <c r="C236" s="71" t="s">
        <v>47</v>
      </c>
      <c r="D236" s="71" t="s">
        <v>394</v>
      </c>
      <c r="E236" s="71" t="s">
        <v>44</v>
      </c>
      <c r="F236" s="67">
        <f t="shared" ref="F236:G236" si="79">F237+F239</f>
        <v>1519.1399999999999</v>
      </c>
      <c r="G236" s="67">
        <f t="shared" si="79"/>
        <v>1518.1</v>
      </c>
      <c r="H236" s="173">
        <f t="shared" si="70"/>
        <v>99.931540213541879</v>
      </c>
    </row>
    <row r="237" spans="1:8" ht="56.25" x14ac:dyDescent="0.2">
      <c r="A237" s="70" t="s">
        <v>98</v>
      </c>
      <c r="B237" s="71" t="s">
        <v>45</v>
      </c>
      <c r="C237" s="71" t="s">
        <v>47</v>
      </c>
      <c r="D237" s="71" t="s">
        <v>361</v>
      </c>
      <c r="E237" s="71" t="s">
        <v>137</v>
      </c>
      <c r="F237" s="67">
        <f t="shared" ref="F237" si="80">F238</f>
        <v>1151.2</v>
      </c>
      <c r="G237" s="173">
        <f t="shared" ref="G237" si="81">G238</f>
        <v>1151.2</v>
      </c>
      <c r="H237" s="173">
        <f t="shared" si="70"/>
        <v>100</v>
      </c>
    </row>
    <row r="238" spans="1:8" ht="22.5" x14ac:dyDescent="0.2">
      <c r="A238" s="70" t="s">
        <v>138</v>
      </c>
      <c r="B238" s="71" t="s">
        <v>45</v>
      </c>
      <c r="C238" s="71" t="s">
        <v>47</v>
      </c>
      <c r="D238" s="71" t="s">
        <v>361</v>
      </c>
      <c r="E238" s="71" t="s">
        <v>139</v>
      </c>
      <c r="F238" s="67">
        <v>1151.2</v>
      </c>
      <c r="G238" s="180">
        <v>1151.2</v>
      </c>
      <c r="H238" s="173">
        <f t="shared" si="70"/>
        <v>100</v>
      </c>
    </row>
    <row r="239" spans="1:8" ht="22.5" x14ac:dyDescent="0.2">
      <c r="A239" s="70" t="s">
        <v>304</v>
      </c>
      <c r="B239" s="71" t="s">
        <v>45</v>
      </c>
      <c r="C239" s="71" t="s">
        <v>47</v>
      </c>
      <c r="D239" s="71" t="s">
        <v>362</v>
      </c>
      <c r="E239" s="71"/>
      <c r="F239" s="67">
        <f t="shared" ref="F239" si="82">F240+F244</f>
        <v>367.93999999999994</v>
      </c>
      <c r="G239" s="67">
        <f t="shared" ref="G239" si="83">G240+G244</f>
        <v>366.9</v>
      </c>
      <c r="H239" s="173">
        <f t="shared" si="70"/>
        <v>99.717345219329246</v>
      </c>
    </row>
    <row r="240" spans="1:8" ht="22.5" x14ac:dyDescent="0.2">
      <c r="A240" s="70" t="s">
        <v>131</v>
      </c>
      <c r="B240" s="71" t="s">
        <v>45</v>
      </c>
      <c r="C240" s="71" t="s">
        <v>47</v>
      </c>
      <c r="D240" s="71" t="s">
        <v>362</v>
      </c>
      <c r="E240" s="71" t="s">
        <v>132</v>
      </c>
      <c r="F240" s="67">
        <f t="shared" ref="F240:G240" si="84">F241</f>
        <v>365.03999999999996</v>
      </c>
      <c r="G240" s="67">
        <f t="shared" si="84"/>
        <v>364</v>
      </c>
      <c r="H240" s="173">
        <f t="shared" si="70"/>
        <v>99.715099715099726</v>
      </c>
    </row>
    <row r="241" spans="1:8" ht="22.5" x14ac:dyDescent="0.2">
      <c r="A241" s="70" t="s">
        <v>181</v>
      </c>
      <c r="B241" s="71" t="s">
        <v>45</v>
      </c>
      <c r="C241" s="71" t="s">
        <v>47</v>
      </c>
      <c r="D241" s="71" t="s">
        <v>362</v>
      </c>
      <c r="E241" s="71" t="s">
        <v>133</v>
      </c>
      <c r="F241" s="67">
        <f t="shared" ref="F241" si="85">F242+F243</f>
        <v>365.03999999999996</v>
      </c>
      <c r="G241" s="67">
        <f t="shared" ref="G241" si="86">G242+G243</f>
        <v>364</v>
      </c>
      <c r="H241" s="173">
        <f t="shared" si="70"/>
        <v>99.715099715099726</v>
      </c>
    </row>
    <row r="242" spans="1:8" ht="22.5" x14ac:dyDescent="0.2">
      <c r="A242" s="70" t="s">
        <v>182</v>
      </c>
      <c r="B242" s="71" t="s">
        <v>45</v>
      </c>
      <c r="C242" s="71" t="s">
        <v>47</v>
      </c>
      <c r="D242" s="71" t="s">
        <v>362</v>
      </c>
      <c r="E242" s="71">
        <v>242</v>
      </c>
      <c r="F242" s="67">
        <v>183.84</v>
      </c>
      <c r="G242" s="180">
        <v>182.8</v>
      </c>
      <c r="H242" s="173">
        <f t="shared" si="70"/>
        <v>99.434290687554395</v>
      </c>
    </row>
    <row r="243" spans="1:8" ht="22.5" x14ac:dyDescent="0.2">
      <c r="A243" s="70" t="s">
        <v>183</v>
      </c>
      <c r="B243" s="71" t="s">
        <v>45</v>
      </c>
      <c r="C243" s="71" t="s">
        <v>47</v>
      </c>
      <c r="D243" s="71" t="s">
        <v>362</v>
      </c>
      <c r="E243" s="71" t="s">
        <v>27</v>
      </c>
      <c r="F243" s="67">
        <v>181.2</v>
      </c>
      <c r="G243" s="180">
        <v>181.2</v>
      </c>
      <c r="H243" s="173">
        <f t="shared" si="70"/>
        <v>100</v>
      </c>
    </row>
    <row r="244" spans="1:8" x14ac:dyDescent="0.2">
      <c r="A244" s="70" t="s">
        <v>140</v>
      </c>
      <c r="B244" s="71" t="s">
        <v>45</v>
      </c>
      <c r="C244" s="71" t="s">
        <v>47</v>
      </c>
      <c r="D244" s="71" t="s">
        <v>362</v>
      </c>
      <c r="E244" s="71" t="s">
        <v>141</v>
      </c>
      <c r="F244" s="67">
        <v>2.9</v>
      </c>
      <c r="G244" s="180">
        <f t="shared" ref="G244" si="87">G245</f>
        <v>2.9</v>
      </c>
      <c r="H244" s="173">
        <f t="shared" si="70"/>
        <v>100</v>
      </c>
    </row>
    <row r="245" spans="1:8" ht="33.75" x14ac:dyDescent="0.2">
      <c r="A245" s="70" t="s">
        <v>184</v>
      </c>
      <c r="B245" s="71" t="s">
        <v>45</v>
      </c>
      <c r="C245" s="71" t="s">
        <v>47</v>
      </c>
      <c r="D245" s="71" t="s">
        <v>362</v>
      </c>
      <c r="E245" s="71" t="s">
        <v>142</v>
      </c>
      <c r="F245" s="67">
        <v>2.94</v>
      </c>
      <c r="G245" s="180">
        <v>2.9</v>
      </c>
      <c r="H245" s="173">
        <f t="shared" si="70"/>
        <v>98.639455782312922</v>
      </c>
    </row>
    <row r="246" spans="1:8" x14ac:dyDescent="0.2">
      <c r="A246" s="70" t="s">
        <v>294</v>
      </c>
      <c r="B246" s="71" t="s">
        <v>45</v>
      </c>
      <c r="C246" s="71" t="s">
        <v>47</v>
      </c>
      <c r="D246" s="71" t="s">
        <v>363</v>
      </c>
      <c r="E246" s="71" t="s">
        <v>44</v>
      </c>
      <c r="F246" s="67">
        <f t="shared" ref="F246:G247" si="88">F247</f>
        <v>1105.5</v>
      </c>
      <c r="G246" s="67">
        <f t="shared" si="88"/>
        <v>1105.5</v>
      </c>
      <c r="H246" s="173">
        <f t="shared" si="70"/>
        <v>100</v>
      </c>
    </row>
    <row r="247" spans="1:8" ht="56.25" x14ac:dyDescent="0.2">
      <c r="A247" s="70" t="s">
        <v>98</v>
      </c>
      <c r="B247" s="71" t="s">
        <v>45</v>
      </c>
      <c r="C247" s="71" t="s">
        <v>47</v>
      </c>
      <c r="D247" s="71" t="s">
        <v>363</v>
      </c>
      <c r="E247" s="71" t="s">
        <v>137</v>
      </c>
      <c r="F247" s="67">
        <f t="shared" si="88"/>
        <v>1105.5</v>
      </c>
      <c r="G247" s="180">
        <f>G248</f>
        <v>1105.5</v>
      </c>
      <c r="H247" s="173">
        <f t="shared" si="70"/>
        <v>100</v>
      </c>
    </row>
    <row r="248" spans="1:8" ht="22.5" x14ac:dyDescent="0.2">
      <c r="A248" s="70" t="s">
        <v>138</v>
      </c>
      <c r="B248" s="71" t="s">
        <v>45</v>
      </c>
      <c r="C248" s="71" t="s">
        <v>47</v>
      </c>
      <c r="D248" s="71" t="s">
        <v>363</v>
      </c>
      <c r="E248" s="71" t="s">
        <v>139</v>
      </c>
      <c r="F248" s="67">
        <v>1105.5</v>
      </c>
      <c r="G248" s="173">
        <v>1105.5</v>
      </c>
      <c r="H248" s="173">
        <f t="shared" si="70"/>
        <v>100</v>
      </c>
    </row>
    <row r="249" spans="1:8" x14ac:dyDescent="0.2">
      <c r="A249" s="70" t="s">
        <v>294</v>
      </c>
      <c r="B249" s="71" t="s">
        <v>45</v>
      </c>
      <c r="C249" s="71" t="s">
        <v>47</v>
      </c>
      <c r="D249" s="71" t="s">
        <v>364</v>
      </c>
      <c r="E249" s="71" t="s">
        <v>44</v>
      </c>
      <c r="F249" s="67">
        <f t="shared" ref="F249:G250" si="89">F250</f>
        <v>600.20000000000005</v>
      </c>
      <c r="G249" s="67">
        <f t="shared" si="89"/>
        <v>577.70000000000005</v>
      </c>
      <c r="H249" s="173">
        <f t="shared" si="70"/>
        <v>96.251249583472173</v>
      </c>
    </row>
    <row r="250" spans="1:8" ht="56.25" x14ac:dyDescent="0.2">
      <c r="A250" s="70" t="s">
        <v>98</v>
      </c>
      <c r="B250" s="71" t="s">
        <v>45</v>
      </c>
      <c r="C250" s="71" t="s">
        <v>47</v>
      </c>
      <c r="D250" s="71" t="s">
        <v>364</v>
      </c>
      <c r="E250" s="71" t="s">
        <v>137</v>
      </c>
      <c r="F250" s="67">
        <f t="shared" si="89"/>
        <v>600.20000000000005</v>
      </c>
      <c r="G250" s="67">
        <f t="shared" si="89"/>
        <v>577.70000000000005</v>
      </c>
      <c r="H250" s="173">
        <f t="shared" si="70"/>
        <v>96.251249583472173</v>
      </c>
    </row>
    <row r="251" spans="1:8" ht="22.5" x14ac:dyDescent="0.2">
      <c r="A251" s="70" t="s">
        <v>138</v>
      </c>
      <c r="B251" s="71" t="s">
        <v>45</v>
      </c>
      <c r="C251" s="71" t="s">
        <v>47</v>
      </c>
      <c r="D251" s="71" t="s">
        <v>364</v>
      </c>
      <c r="E251" s="71" t="s">
        <v>139</v>
      </c>
      <c r="F251" s="67">
        <v>600.20000000000005</v>
      </c>
      <c r="G251" s="180">
        <v>577.70000000000005</v>
      </c>
      <c r="H251" s="173">
        <f t="shared" si="70"/>
        <v>96.251249583472173</v>
      </c>
    </row>
    <row r="252" spans="1:8" ht="42" x14ac:dyDescent="0.2">
      <c r="A252" s="64" t="s">
        <v>72</v>
      </c>
      <c r="B252" s="66" t="s">
        <v>45</v>
      </c>
      <c r="C252" s="66" t="s">
        <v>73</v>
      </c>
      <c r="D252" s="66" t="s">
        <v>43</v>
      </c>
      <c r="E252" s="66" t="s">
        <v>44</v>
      </c>
      <c r="F252" s="65">
        <f t="shared" ref="F252:G252" si="90">F253</f>
        <v>16846.8</v>
      </c>
      <c r="G252" s="65">
        <f t="shared" si="90"/>
        <v>16694.57</v>
      </c>
      <c r="H252" s="179">
        <f t="shared" si="70"/>
        <v>99.096386257330778</v>
      </c>
    </row>
    <row r="253" spans="1:8" ht="22.5" x14ac:dyDescent="0.2">
      <c r="A253" s="70" t="s">
        <v>295</v>
      </c>
      <c r="B253" s="71" t="s">
        <v>45</v>
      </c>
      <c r="C253" s="71" t="s">
        <v>73</v>
      </c>
      <c r="D253" s="71" t="s">
        <v>365</v>
      </c>
      <c r="E253" s="71" t="s">
        <v>44</v>
      </c>
      <c r="F253" s="67">
        <f t="shared" ref="F253" si="91">F254+F256</f>
        <v>16846.8</v>
      </c>
      <c r="G253" s="67">
        <f t="shared" ref="G253" si="92">G254+G256</f>
        <v>16694.57</v>
      </c>
      <c r="H253" s="173">
        <f t="shared" si="70"/>
        <v>99.096386257330778</v>
      </c>
    </row>
    <row r="254" spans="1:8" ht="56.25" x14ac:dyDescent="0.2">
      <c r="A254" s="70" t="s">
        <v>98</v>
      </c>
      <c r="B254" s="71" t="s">
        <v>45</v>
      </c>
      <c r="C254" s="71" t="s">
        <v>73</v>
      </c>
      <c r="D254" s="71" t="s">
        <v>366</v>
      </c>
      <c r="E254" s="71" t="s">
        <v>137</v>
      </c>
      <c r="F254" s="67">
        <f t="shared" ref="F254:G254" si="93">F255</f>
        <v>11602.3</v>
      </c>
      <c r="G254" s="67">
        <f t="shared" si="93"/>
        <v>11455.83</v>
      </c>
      <c r="H254" s="173">
        <f t="shared" si="70"/>
        <v>98.737577894038253</v>
      </c>
    </row>
    <row r="255" spans="1:8" ht="22.5" x14ac:dyDescent="0.2">
      <c r="A255" s="70" t="s">
        <v>138</v>
      </c>
      <c r="B255" s="71" t="s">
        <v>45</v>
      </c>
      <c r="C255" s="71" t="s">
        <v>73</v>
      </c>
      <c r="D255" s="71" t="s">
        <v>366</v>
      </c>
      <c r="E255" s="71" t="s">
        <v>139</v>
      </c>
      <c r="F255" s="67">
        <v>11602.3</v>
      </c>
      <c r="G255" s="180">
        <v>11455.83</v>
      </c>
      <c r="H255" s="173">
        <f t="shared" si="70"/>
        <v>98.737577894038253</v>
      </c>
    </row>
    <row r="256" spans="1:8" ht="22.5" x14ac:dyDescent="0.2">
      <c r="A256" s="70" t="s">
        <v>296</v>
      </c>
      <c r="B256" s="71" t="s">
        <v>45</v>
      </c>
      <c r="C256" s="71" t="s">
        <v>73</v>
      </c>
      <c r="D256" s="71" t="s">
        <v>367</v>
      </c>
      <c r="E256" s="71"/>
      <c r="F256" s="67">
        <f t="shared" ref="F256:G256" si="94">F257+F261</f>
        <v>5244.4999999999991</v>
      </c>
      <c r="G256" s="67">
        <f t="shared" si="94"/>
        <v>5238.74</v>
      </c>
      <c r="H256" s="173">
        <f t="shared" si="70"/>
        <v>99.890170654971882</v>
      </c>
    </row>
    <row r="257" spans="1:8" ht="22.5" x14ac:dyDescent="0.2">
      <c r="A257" s="70" t="s">
        <v>131</v>
      </c>
      <c r="B257" s="71" t="s">
        <v>45</v>
      </c>
      <c r="C257" s="71" t="s">
        <v>73</v>
      </c>
      <c r="D257" s="71" t="s">
        <v>367</v>
      </c>
      <c r="E257" s="71" t="s">
        <v>132</v>
      </c>
      <c r="F257" s="67">
        <f t="shared" ref="F257:G257" si="95">F258</f>
        <v>5119.5999999999995</v>
      </c>
      <c r="G257" s="67">
        <f t="shared" si="95"/>
        <v>5113.84</v>
      </c>
      <c r="H257" s="173">
        <f t="shared" si="70"/>
        <v>99.887491210250801</v>
      </c>
    </row>
    <row r="258" spans="1:8" ht="22.5" x14ac:dyDescent="0.2">
      <c r="A258" s="70" t="s">
        <v>181</v>
      </c>
      <c r="B258" s="71" t="s">
        <v>45</v>
      </c>
      <c r="C258" s="71" t="s">
        <v>73</v>
      </c>
      <c r="D258" s="71" t="s">
        <v>367</v>
      </c>
      <c r="E258" s="71" t="s">
        <v>133</v>
      </c>
      <c r="F258" s="67">
        <f t="shared" ref="F258:G258" si="96">F259+F260</f>
        <v>5119.5999999999995</v>
      </c>
      <c r="G258" s="67">
        <f t="shared" si="96"/>
        <v>5113.84</v>
      </c>
      <c r="H258" s="173">
        <f t="shared" si="70"/>
        <v>99.887491210250801</v>
      </c>
    </row>
    <row r="259" spans="1:8" ht="22.5" x14ac:dyDescent="0.2">
      <c r="A259" s="70" t="s">
        <v>182</v>
      </c>
      <c r="B259" s="71" t="s">
        <v>45</v>
      </c>
      <c r="C259" s="71" t="s">
        <v>73</v>
      </c>
      <c r="D259" s="71" t="s">
        <v>367</v>
      </c>
      <c r="E259" s="71" t="s">
        <v>28</v>
      </c>
      <c r="F259" s="67">
        <v>942.7</v>
      </c>
      <c r="G259" s="67">
        <v>942.34</v>
      </c>
      <c r="H259" s="173">
        <f t="shared" si="70"/>
        <v>99.961811817121045</v>
      </c>
    </row>
    <row r="260" spans="1:8" ht="22.5" x14ac:dyDescent="0.2">
      <c r="A260" s="70" t="s">
        <v>183</v>
      </c>
      <c r="B260" s="71" t="s">
        <v>45</v>
      </c>
      <c r="C260" s="71" t="s">
        <v>73</v>
      </c>
      <c r="D260" s="71" t="s">
        <v>367</v>
      </c>
      <c r="E260" s="71" t="s">
        <v>27</v>
      </c>
      <c r="F260" s="67">
        <v>4176.8999999999996</v>
      </c>
      <c r="G260" s="67">
        <v>4171.5</v>
      </c>
      <c r="H260" s="173">
        <f t="shared" si="70"/>
        <v>99.870717517776342</v>
      </c>
    </row>
    <row r="261" spans="1:8" x14ac:dyDescent="0.2">
      <c r="A261" s="70" t="s">
        <v>140</v>
      </c>
      <c r="B261" s="71" t="s">
        <v>45</v>
      </c>
      <c r="C261" s="71" t="s">
        <v>73</v>
      </c>
      <c r="D261" s="71" t="s">
        <v>367</v>
      </c>
      <c r="E261" s="71" t="s">
        <v>141</v>
      </c>
      <c r="F261" s="67">
        <f t="shared" ref="F261" si="97">F262</f>
        <v>124.9</v>
      </c>
      <c r="G261" s="180">
        <f t="shared" ref="G261" si="98">G262</f>
        <v>124.9</v>
      </c>
      <c r="H261" s="173">
        <f t="shared" si="70"/>
        <v>100</v>
      </c>
    </row>
    <row r="262" spans="1:8" ht="33.75" x14ac:dyDescent="0.2">
      <c r="A262" s="70" t="s">
        <v>184</v>
      </c>
      <c r="B262" s="71" t="s">
        <v>45</v>
      </c>
      <c r="C262" s="71" t="s">
        <v>73</v>
      </c>
      <c r="D262" s="71" t="s">
        <v>367</v>
      </c>
      <c r="E262" s="71" t="s">
        <v>142</v>
      </c>
      <c r="F262" s="67">
        <v>124.9</v>
      </c>
      <c r="G262" s="180">
        <v>124.9</v>
      </c>
      <c r="H262" s="173">
        <f t="shared" si="70"/>
        <v>100</v>
      </c>
    </row>
    <row r="263" spans="1:8" x14ac:dyDescent="0.2">
      <c r="A263" s="64" t="s">
        <v>454</v>
      </c>
      <c r="B263" s="66" t="s">
        <v>45</v>
      </c>
      <c r="C263" s="66" t="s">
        <v>62</v>
      </c>
      <c r="D263" s="71"/>
      <c r="E263" s="71"/>
      <c r="F263" s="65">
        <f t="shared" ref="F263:G266" si="99">F264</f>
        <v>160</v>
      </c>
      <c r="G263" s="65">
        <f t="shared" si="99"/>
        <v>160</v>
      </c>
      <c r="H263" s="179">
        <f t="shared" si="70"/>
        <v>100</v>
      </c>
    </row>
    <row r="264" spans="1:8" ht="33.75" x14ac:dyDescent="0.2">
      <c r="A264" s="70" t="s">
        <v>443</v>
      </c>
      <c r="B264" s="71" t="s">
        <v>45</v>
      </c>
      <c r="C264" s="71" t="s">
        <v>62</v>
      </c>
      <c r="D264" s="71" t="s">
        <v>455</v>
      </c>
      <c r="E264" s="71"/>
      <c r="F264" s="67">
        <f t="shared" si="99"/>
        <v>160</v>
      </c>
      <c r="G264" s="67">
        <f t="shared" si="99"/>
        <v>160</v>
      </c>
      <c r="H264" s="173">
        <f t="shared" si="70"/>
        <v>100</v>
      </c>
    </row>
    <row r="265" spans="1:8" ht="22.5" x14ac:dyDescent="0.2">
      <c r="A265" s="70" t="s">
        <v>439</v>
      </c>
      <c r="B265" s="71" t="s">
        <v>45</v>
      </c>
      <c r="C265" s="71" t="s">
        <v>62</v>
      </c>
      <c r="D265" s="71" t="s">
        <v>455</v>
      </c>
      <c r="E265" s="71">
        <v>200</v>
      </c>
      <c r="F265" s="67">
        <f t="shared" si="99"/>
        <v>160</v>
      </c>
      <c r="G265" s="67">
        <f t="shared" si="99"/>
        <v>160</v>
      </c>
      <c r="H265" s="173">
        <f t="shared" ref="H265:H313" si="100">G265/F265%</f>
        <v>100</v>
      </c>
    </row>
    <row r="266" spans="1:8" ht="22.5" x14ac:dyDescent="0.2">
      <c r="A266" s="70" t="s">
        <v>440</v>
      </c>
      <c r="B266" s="71" t="s">
        <v>45</v>
      </c>
      <c r="C266" s="71" t="s">
        <v>62</v>
      </c>
      <c r="D266" s="71" t="s">
        <v>455</v>
      </c>
      <c r="E266" s="71">
        <v>240</v>
      </c>
      <c r="F266" s="67">
        <f t="shared" si="99"/>
        <v>160</v>
      </c>
      <c r="G266" s="67">
        <f t="shared" si="99"/>
        <v>160</v>
      </c>
      <c r="H266" s="173">
        <f t="shared" si="100"/>
        <v>100</v>
      </c>
    </row>
    <row r="267" spans="1:8" ht="22.5" x14ac:dyDescent="0.2">
      <c r="A267" s="70" t="s">
        <v>441</v>
      </c>
      <c r="B267" s="71" t="s">
        <v>45</v>
      </c>
      <c r="C267" s="71" t="s">
        <v>62</v>
      </c>
      <c r="D267" s="71" t="s">
        <v>455</v>
      </c>
      <c r="E267" s="71">
        <v>244</v>
      </c>
      <c r="F267" s="67">
        <v>160</v>
      </c>
      <c r="G267" s="180">
        <v>160</v>
      </c>
      <c r="H267" s="173">
        <f t="shared" si="100"/>
        <v>100</v>
      </c>
    </row>
    <row r="268" spans="1:8" ht="31.5" x14ac:dyDescent="0.2">
      <c r="A268" s="64" t="s">
        <v>56</v>
      </c>
      <c r="B268" s="66" t="s">
        <v>45</v>
      </c>
      <c r="C268" s="66" t="s">
        <v>57</v>
      </c>
      <c r="D268" s="66" t="s">
        <v>43</v>
      </c>
      <c r="E268" s="66" t="s">
        <v>44</v>
      </c>
      <c r="F268" s="65">
        <f t="shared" ref="F268:G268" si="101">F269+F276</f>
        <v>7848.130000000001</v>
      </c>
      <c r="G268" s="65">
        <f t="shared" si="101"/>
        <v>7848.1</v>
      </c>
      <c r="H268" s="179">
        <f t="shared" si="100"/>
        <v>99.999617743335037</v>
      </c>
    </row>
    <row r="269" spans="1:8" x14ac:dyDescent="0.2">
      <c r="A269" s="70" t="s">
        <v>299</v>
      </c>
      <c r="B269" s="71" t="s">
        <v>45</v>
      </c>
      <c r="C269" s="71" t="s">
        <v>57</v>
      </c>
      <c r="D269" s="71" t="s">
        <v>368</v>
      </c>
      <c r="E269" s="71"/>
      <c r="F269" s="67">
        <f t="shared" ref="F269:G269" si="102">F270+F272</f>
        <v>1988.02</v>
      </c>
      <c r="G269" s="67">
        <f t="shared" si="102"/>
        <v>1988</v>
      </c>
      <c r="H269" s="173">
        <f t="shared" si="100"/>
        <v>99.998993973903694</v>
      </c>
    </row>
    <row r="270" spans="1:8" ht="56.25" x14ac:dyDescent="0.2">
      <c r="A270" s="70" t="s">
        <v>98</v>
      </c>
      <c r="B270" s="71" t="s">
        <v>45</v>
      </c>
      <c r="C270" s="71" t="s">
        <v>57</v>
      </c>
      <c r="D270" s="71" t="s">
        <v>369</v>
      </c>
      <c r="E270" s="71">
        <v>100</v>
      </c>
      <c r="F270" s="67">
        <f t="shared" ref="F270:G270" si="103">F271</f>
        <v>1977.92</v>
      </c>
      <c r="G270" s="67">
        <f t="shared" si="103"/>
        <v>1977.9</v>
      </c>
      <c r="H270" s="173">
        <f t="shared" si="100"/>
        <v>99.998988836757817</v>
      </c>
    </row>
    <row r="271" spans="1:8" ht="22.5" x14ac:dyDescent="0.2">
      <c r="A271" s="70" t="s">
        <v>138</v>
      </c>
      <c r="B271" s="71" t="s">
        <v>45</v>
      </c>
      <c r="C271" s="71" t="s">
        <v>57</v>
      </c>
      <c r="D271" s="71" t="s">
        <v>369</v>
      </c>
      <c r="E271" s="71">
        <v>120</v>
      </c>
      <c r="F271" s="67">
        <v>1977.92</v>
      </c>
      <c r="G271" s="67">
        <v>1977.9</v>
      </c>
      <c r="H271" s="173">
        <f t="shared" si="100"/>
        <v>99.998988836757817</v>
      </c>
    </row>
    <row r="272" spans="1:8" ht="22.5" x14ac:dyDescent="0.2">
      <c r="A272" s="70" t="s">
        <v>300</v>
      </c>
      <c r="B272" s="71" t="s">
        <v>45</v>
      </c>
      <c r="C272" s="71" t="s">
        <v>57</v>
      </c>
      <c r="D272" s="71" t="s">
        <v>370</v>
      </c>
      <c r="E272" s="71"/>
      <c r="F272" s="67">
        <f t="shared" ref="F272:G274" si="104">F273</f>
        <v>10.1</v>
      </c>
      <c r="G272" s="67">
        <f t="shared" si="104"/>
        <v>10.1</v>
      </c>
      <c r="H272" s="173">
        <f t="shared" si="100"/>
        <v>100</v>
      </c>
    </row>
    <row r="273" spans="1:8" ht="22.5" x14ac:dyDescent="0.2">
      <c r="A273" s="70" t="s">
        <v>439</v>
      </c>
      <c r="B273" s="71" t="s">
        <v>45</v>
      </c>
      <c r="C273" s="71" t="s">
        <v>57</v>
      </c>
      <c r="D273" s="71" t="s">
        <v>370</v>
      </c>
      <c r="E273" s="71" t="s">
        <v>132</v>
      </c>
      <c r="F273" s="67">
        <f t="shared" si="104"/>
        <v>10.1</v>
      </c>
      <c r="G273" s="67">
        <f t="shared" si="104"/>
        <v>10.1</v>
      </c>
      <c r="H273" s="173">
        <f t="shared" si="100"/>
        <v>100</v>
      </c>
    </row>
    <row r="274" spans="1:8" ht="22.5" x14ac:dyDescent="0.2">
      <c r="A274" s="70" t="s">
        <v>440</v>
      </c>
      <c r="B274" s="71" t="s">
        <v>45</v>
      </c>
      <c r="C274" s="71" t="s">
        <v>57</v>
      </c>
      <c r="D274" s="71" t="s">
        <v>370</v>
      </c>
      <c r="E274" s="71" t="s">
        <v>133</v>
      </c>
      <c r="F274" s="67">
        <f t="shared" si="104"/>
        <v>10.1</v>
      </c>
      <c r="G274" s="67">
        <f t="shared" ref="G274" si="105">G275</f>
        <v>10.1</v>
      </c>
      <c r="H274" s="173">
        <f t="shared" si="100"/>
        <v>100</v>
      </c>
    </row>
    <row r="275" spans="1:8" ht="22.5" x14ac:dyDescent="0.2">
      <c r="A275" s="70" t="s">
        <v>441</v>
      </c>
      <c r="B275" s="71" t="s">
        <v>45</v>
      </c>
      <c r="C275" s="71" t="s">
        <v>57</v>
      </c>
      <c r="D275" s="71" t="s">
        <v>370</v>
      </c>
      <c r="E275" s="71">
        <v>244</v>
      </c>
      <c r="F275" s="67">
        <v>10.1</v>
      </c>
      <c r="G275" s="67">
        <v>10.1</v>
      </c>
      <c r="H275" s="173">
        <f t="shared" si="100"/>
        <v>100</v>
      </c>
    </row>
    <row r="276" spans="1:8" x14ac:dyDescent="0.2">
      <c r="A276" s="70" t="s">
        <v>297</v>
      </c>
      <c r="B276" s="71" t="s">
        <v>45</v>
      </c>
      <c r="C276" s="71" t="s">
        <v>57</v>
      </c>
      <c r="D276" s="71" t="s">
        <v>375</v>
      </c>
      <c r="E276" s="71" t="s">
        <v>44</v>
      </c>
      <c r="F276" s="67">
        <f t="shared" ref="F276:G276" si="106">F277+F280</f>
        <v>5860.1100000000006</v>
      </c>
      <c r="G276" s="67">
        <f t="shared" si="106"/>
        <v>5860.1</v>
      </c>
      <c r="H276" s="173">
        <f t="shared" si="100"/>
        <v>99.999829354739077</v>
      </c>
    </row>
    <row r="277" spans="1:8" ht="56.25" x14ac:dyDescent="0.2">
      <c r="A277" s="70" t="s">
        <v>98</v>
      </c>
      <c r="B277" s="71" t="s">
        <v>45</v>
      </c>
      <c r="C277" s="71" t="s">
        <v>57</v>
      </c>
      <c r="D277" s="71" t="s">
        <v>376</v>
      </c>
      <c r="E277" s="71" t="s">
        <v>137</v>
      </c>
      <c r="F277" s="67">
        <f t="shared" ref="F277:G277" si="107">F279+F278</f>
        <v>4902.8</v>
      </c>
      <c r="G277" s="67">
        <f t="shared" si="107"/>
        <v>4902.8</v>
      </c>
      <c r="H277" s="173">
        <f t="shared" si="100"/>
        <v>100</v>
      </c>
    </row>
    <row r="278" spans="1:8" x14ac:dyDescent="0.2">
      <c r="A278" s="70" t="s">
        <v>306</v>
      </c>
      <c r="B278" s="71" t="s">
        <v>45</v>
      </c>
      <c r="C278" s="71" t="s">
        <v>57</v>
      </c>
      <c r="D278" s="71" t="s">
        <v>376</v>
      </c>
      <c r="E278" s="71">
        <v>110</v>
      </c>
      <c r="F278" s="67">
        <v>10</v>
      </c>
      <c r="G278" s="180">
        <v>10</v>
      </c>
      <c r="H278" s="173">
        <f t="shared" si="100"/>
        <v>100</v>
      </c>
    </row>
    <row r="279" spans="1:8" ht="22.5" x14ac:dyDescent="0.2">
      <c r="A279" s="70" t="s">
        <v>138</v>
      </c>
      <c r="B279" s="71" t="s">
        <v>45</v>
      </c>
      <c r="C279" s="71" t="s">
        <v>57</v>
      </c>
      <c r="D279" s="71" t="s">
        <v>376</v>
      </c>
      <c r="E279" s="71" t="s">
        <v>139</v>
      </c>
      <c r="F279" s="67">
        <v>4892.8</v>
      </c>
      <c r="G279" s="67">
        <v>4892.8</v>
      </c>
      <c r="H279" s="173">
        <f t="shared" si="100"/>
        <v>100</v>
      </c>
    </row>
    <row r="280" spans="1:8" ht="22.5" x14ac:dyDescent="0.2">
      <c r="A280" s="70" t="s">
        <v>298</v>
      </c>
      <c r="B280" s="71" t="s">
        <v>45</v>
      </c>
      <c r="C280" s="71" t="s">
        <v>57</v>
      </c>
      <c r="D280" s="71" t="s">
        <v>377</v>
      </c>
      <c r="E280" s="71"/>
      <c r="F280" s="67">
        <f t="shared" ref="F280:G280" si="108">F281+F285</f>
        <v>957.31</v>
      </c>
      <c r="G280" s="67">
        <f t="shared" si="108"/>
        <v>957.3</v>
      </c>
      <c r="H280" s="173">
        <f t="shared" si="100"/>
        <v>99.998955406294712</v>
      </c>
    </row>
    <row r="281" spans="1:8" ht="22.5" x14ac:dyDescent="0.2">
      <c r="A281" s="70" t="s">
        <v>131</v>
      </c>
      <c r="B281" s="71" t="s">
        <v>45</v>
      </c>
      <c r="C281" s="71" t="s">
        <v>57</v>
      </c>
      <c r="D281" s="71" t="s">
        <v>377</v>
      </c>
      <c r="E281" s="71" t="s">
        <v>132</v>
      </c>
      <c r="F281" s="67">
        <f t="shared" ref="F281:G281" si="109">F282</f>
        <v>908.3</v>
      </c>
      <c r="G281" s="67">
        <f t="shared" si="109"/>
        <v>908.3</v>
      </c>
      <c r="H281" s="173">
        <f t="shared" si="100"/>
        <v>100</v>
      </c>
    </row>
    <row r="282" spans="1:8" ht="22.5" x14ac:dyDescent="0.2">
      <c r="A282" s="70" t="s">
        <v>181</v>
      </c>
      <c r="B282" s="71" t="s">
        <v>45</v>
      </c>
      <c r="C282" s="71" t="s">
        <v>57</v>
      </c>
      <c r="D282" s="71" t="s">
        <v>377</v>
      </c>
      <c r="E282" s="71" t="s">
        <v>133</v>
      </c>
      <c r="F282" s="67">
        <f t="shared" ref="F282:G282" si="110">F283+F284</f>
        <v>908.3</v>
      </c>
      <c r="G282" s="67">
        <f t="shared" si="110"/>
        <v>908.3</v>
      </c>
      <c r="H282" s="173">
        <f t="shared" si="100"/>
        <v>100</v>
      </c>
    </row>
    <row r="283" spans="1:8" ht="22.5" x14ac:dyDescent="0.2">
      <c r="A283" s="70" t="s">
        <v>182</v>
      </c>
      <c r="B283" s="71" t="s">
        <v>45</v>
      </c>
      <c r="C283" s="71" t="s">
        <v>57</v>
      </c>
      <c r="D283" s="71" t="s">
        <v>377</v>
      </c>
      <c r="E283" s="71">
        <v>242</v>
      </c>
      <c r="F283" s="67">
        <v>629.29999999999995</v>
      </c>
      <c r="G283" s="67">
        <v>629.29999999999995</v>
      </c>
      <c r="H283" s="173">
        <f t="shared" si="100"/>
        <v>100</v>
      </c>
    </row>
    <row r="284" spans="1:8" ht="22.5" x14ac:dyDescent="0.2">
      <c r="A284" s="70" t="s">
        <v>183</v>
      </c>
      <c r="B284" s="71" t="s">
        <v>45</v>
      </c>
      <c r="C284" s="71" t="s">
        <v>57</v>
      </c>
      <c r="D284" s="71" t="s">
        <v>377</v>
      </c>
      <c r="E284" s="71" t="s">
        <v>27</v>
      </c>
      <c r="F284" s="67">
        <v>279</v>
      </c>
      <c r="G284" s="67">
        <v>279</v>
      </c>
      <c r="H284" s="173">
        <f t="shared" si="100"/>
        <v>100</v>
      </c>
    </row>
    <row r="285" spans="1:8" x14ac:dyDescent="0.2">
      <c r="A285" s="70" t="s">
        <v>140</v>
      </c>
      <c r="B285" s="71" t="s">
        <v>45</v>
      </c>
      <c r="C285" s="71" t="s">
        <v>57</v>
      </c>
      <c r="D285" s="71" t="s">
        <v>377</v>
      </c>
      <c r="E285" s="71" t="s">
        <v>141</v>
      </c>
      <c r="F285" s="67">
        <v>49.01</v>
      </c>
      <c r="G285" s="180">
        <f t="shared" ref="G285" si="111">G286</f>
        <v>49</v>
      </c>
      <c r="H285" s="173">
        <f t="shared" si="100"/>
        <v>99.979596000816159</v>
      </c>
    </row>
    <row r="286" spans="1:8" ht="33.75" x14ac:dyDescent="0.2">
      <c r="A286" s="70" t="s">
        <v>184</v>
      </c>
      <c r="B286" s="71" t="s">
        <v>45</v>
      </c>
      <c r="C286" s="71" t="s">
        <v>57</v>
      </c>
      <c r="D286" s="71" t="s">
        <v>377</v>
      </c>
      <c r="E286" s="71" t="s">
        <v>142</v>
      </c>
      <c r="F286" s="67">
        <v>49.01</v>
      </c>
      <c r="G286" s="180">
        <v>49</v>
      </c>
      <c r="H286" s="173">
        <f t="shared" si="100"/>
        <v>99.979596000816159</v>
      </c>
    </row>
    <row r="287" spans="1:8" x14ac:dyDescent="0.2">
      <c r="A287" s="64" t="s">
        <v>84</v>
      </c>
      <c r="B287" s="66" t="s">
        <v>45</v>
      </c>
      <c r="C287" s="66" t="s">
        <v>85</v>
      </c>
      <c r="D287" s="66" t="s">
        <v>43</v>
      </c>
      <c r="E287" s="66" t="s">
        <v>44</v>
      </c>
      <c r="F287" s="65">
        <f t="shared" ref="F287:G287" si="112">F291</f>
        <v>62</v>
      </c>
      <c r="G287" s="65">
        <f t="shared" si="112"/>
        <v>0</v>
      </c>
      <c r="H287" s="179">
        <f t="shared" si="100"/>
        <v>0</v>
      </c>
    </row>
    <row r="288" spans="1:8" x14ac:dyDescent="0.2">
      <c r="A288" s="70" t="s">
        <v>84</v>
      </c>
      <c r="B288" s="71" t="s">
        <v>45</v>
      </c>
      <c r="C288" s="71" t="s">
        <v>85</v>
      </c>
      <c r="D288" s="71" t="s">
        <v>374</v>
      </c>
      <c r="E288" s="71" t="s">
        <v>44</v>
      </c>
      <c r="F288" s="67">
        <f t="shared" ref="F288:F290" si="113">F289</f>
        <v>62</v>
      </c>
      <c r="G288" s="180"/>
      <c r="H288" s="173">
        <f t="shared" si="100"/>
        <v>0</v>
      </c>
    </row>
    <row r="289" spans="1:8" x14ac:dyDescent="0.2">
      <c r="A289" s="70" t="s">
        <v>185</v>
      </c>
      <c r="B289" s="71" t="s">
        <v>45</v>
      </c>
      <c r="C289" s="71" t="s">
        <v>85</v>
      </c>
      <c r="D289" s="71" t="s">
        <v>374</v>
      </c>
      <c r="E289" s="71" t="s">
        <v>44</v>
      </c>
      <c r="F289" s="67">
        <f t="shared" si="113"/>
        <v>62</v>
      </c>
      <c r="G289" s="67"/>
      <c r="H289" s="173">
        <f t="shared" si="100"/>
        <v>0</v>
      </c>
    </row>
    <row r="290" spans="1:8" x14ac:dyDescent="0.2">
      <c r="A290" s="70" t="s">
        <v>140</v>
      </c>
      <c r="B290" s="71" t="s">
        <v>45</v>
      </c>
      <c r="C290" s="71" t="s">
        <v>85</v>
      </c>
      <c r="D290" s="71" t="s">
        <v>374</v>
      </c>
      <c r="E290" s="71"/>
      <c r="F290" s="67">
        <f t="shared" si="113"/>
        <v>62</v>
      </c>
      <c r="G290" s="67">
        <f>G291</f>
        <v>0</v>
      </c>
      <c r="H290" s="173">
        <f t="shared" si="100"/>
        <v>0</v>
      </c>
    </row>
    <row r="291" spans="1:8" x14ac:dyDescent="0.2">
      <c r="A291" s="70" t="s">
        <v>101</v>
      </c>
      <c r="B291" s="71" t="s">
        <v>45</v>
      </c>
      <c r="C291" s="71" t="s">
        <v>85</v>
      </c>
      <c r="D291" s="71" t="s">
        <v>374</v>
      </c>
      <c r="E291" s="71"/>
      <c r="F291" s="67">
        <v>62</v>
      </c>
      <c r="G291" s="180"/>
      <c r="H291" s="173">
        <f t="shared" si="100"/>
        <v>0</v>
      </c>
    </row>
    <row r="292" spans="1:8" x14ac:dyDescent="0.2">
      <c r="A292" s="64" t="s">
        <v>75</v>
      </c>
      <c r="B292" s="66" t="s">
        <v>45</v>
      </c>
      <c r="C292" s="66">
        <v>13</v>
      </c>
      <c r="D292" s="66"/>
      <c r="E292" s="66"/>
      <c r="F292" s="65">
        <f>F296+F306+F300+F293</f>
        <v>4295.8999999999996</v>
      </c>
      <c r="G292" s="65">
        <f>G296+G306+G300+G293</f>
        <v>4212.2</v>
      </c>
      <c r="H292" s="179">
        <f t="shared" si="100"/>
        <v>98.051630624548991</v>
      </c>
    </row>
    <row r="293" spans="1:8" x14ac:dyDescent="0.2">
      <c r="A293" s="70" t="s">
        <v>495</v>
      </c>
      <c r="B293" s="71" t="s">
        <v>45</v>
      </c>
      <c r="C293" s="71">
        <v>13</v>
      </c>
      <c r="D293" s="71" t="s">
        <v>576</v>
      </c>
      <c r="E293" s="71"/>
      <c r="F293" s="67">
        <v>100</v>
      </c>
      <c r="G293" s="180">
        <v>100</v>
      </c>
      <c r="H293" s="173">
        <f t="shared" si="100"/>
        <v>100</v>
      </c>
    </row>
    <row r="294" spans="1:8" x14ac:dyDescent="0.2">
      <c r="A294" s="70" t="s">
        <v>496</v>
      </c>
      <c r="B294" s="71" t="s">
        <v>45</v>
      </c>
      <c r="C294" s="71">
        <v>13</v>
      </c>
      <c r="D294" s="71" t="s">
        <v>576</v>
      </c>
      <c r="E294" s="71">
        <v>800</v>
      </c>
      <c r="F294" s="67">
        <v>100</v>
      </c>
      <c r="G294" s="67">
        <f t="shared" ref="G294:G298" si="114">G295</f>
        <v>100</v>
      </c>
      <c r="H294" s="173">
        <f t="shared" si="100"/>
        <v>100</v>
      </c>
    </row>
    <row r="295" spans="1:8" x14ac:dyDescent="0.2">
      <c r="A295" s="70" t="s">
        <v>497</v>
      </c>
      <c r="B295" s="71" t="s">
        <v>45</v>
      </c>
      <c r="C295" s="71">
        <v>13</v>
      </c>
      <c r="D295" s="71" t="s">
        <v>576</v>
      </c>
      <c r="E295" s="71">
        <v>850</v>
      </c>
      <c r="F295" s="67">
        <v>100</v>
      </c>
      <c r="G295" s="67">
        <v>100</v>
      </c>
      <c r="H295" s="173">
        <f t="shared" si="100"/>
        <v>100</v>
      </c>
    </row>
    <row r="296" spans="1:8" x14ac:dyDescent="0.2">
      <c r="A296" s="70" t="s">
        <v>186</v>
      </c>
      <c r="B296" s="71" t="s">
        <v>45</v>
      </c>
      <c r="C296" s="71">
        <v>13</v>
      </c>
      <c r="D296" s="71" t="s">
        <v>324</v>
      </c>
      <c r="E296" s="66"/>
      <c r="F296" s="67">
        <f t="shared" ref="F296:F298" si="115">F297</f>
        <v>7</v>
      </c>
      <c r="G296" s="67">
        <f t="shared" si="114"/>
        <v>7</v>
      </c>
      <c r="H296" s="173">
        <f t="shared" si="100"/>
        <v>99.999999999999986</v>
      </c>
    </row>
    <row r="297" spans="1:8" ht="22.5" x14ac:dyDescent="0.2">
      <c r="A297" s="70" t="s">
        <v>187</v>
      </c>
      <c r="B297" s="71" t="s">
        <v>45</v>
      </c>
      <c r="C297" s="71">
        <v>13</v>
      </c>
      <c r="D297" s="71" t="s">
        <v>324</v>
      </c>
      <c r="E297" s="66"/>
      <c r="F297" s="67">
        <f t="shared" si="115"/>
        <v>7</v>
      </c>
      <c r="G297" s="67">
        <f t="shared" si="114"/>
        <v>7</v>
      </c>
      <c r="H297" s="173">
        <f t="shared" si="100"/>
        <v>99.999999999999986</v>
      </c>
    </row>
    <row r="298" spans="1:8" x14ac:dyDescent="0.2">
      <c r="A298" s="70" t="s">
        <v>188</v>
      </c>
      <c r="B298" s="71" t="s">
        <v>45</v>
      </c>
      <c r="C298" s="71">
        <v>13</v>
      </c>
      <c r="D298" s="71" t="s">
        <v>324</v>
      </c>
      <c r="E298" s="71"/>
      <c r="F298" s="67">
        <f t="shared" si="115"/>
        <v>7</v>
      </c>
      <c r="G298" s="67">
        <f t="shared" si="114"/>
        <v>7</v>
      </c>
      <c r="H298" s="173">
        <f t="shared" si="100"/>
        <v>99.999999999999986</v>
      </c>
    </row>
    <row r="299" spans="1:8" x14ac:dyDescent="0.2">
      <c r="A299" s="70" t="s">
        <v>189</v>
      </c>
      <c r="B299" s="71" t="s">
        <v>45</v>
      </c>
      <c r="C299" s="71">
        <v>13</v>
      </c>
      <c r="D299" s="71" t="s">
        <v>324</v>
      </c>
      <c r="E299" s="71"/>
      <c r="F299" s="67">
        <v>7</v>
      </c>
      <c r="G299" s="180">
        <v>7</v>
      </c>
      <c r="H299" s="173">
        <f t="shared" si="100"/>
        <v>99.999999999999986</v>
      </c>
    </row>
    <row r="300" spans="1:8" ht="33.75" x14ac:dyDescent="0.2">
      <c r="A300" s="70" t="s">
        <v>190</v>
      </c>
      <c r="B300" s="71" t="s">
        <v>45</v>
      </c>
      <c r="C300" s="71">
        <v>13</v>
      </c>
      <c r="D300" s="71" t="s">
        <v>322</v>
      </c>
      <c r="E300" s="71"/>
      <c r="F300" s="67">
        <f>F301+F303</f>
        <v>436.3</v>
      </c>
      <c r="G300" s="67">
        <f>G301+G303</f>
        <v>436.3</v>
      </c>
      <c r="H300" s="173">
        <f t="shared" si="100"/>
        <v>99.999999999999986</v>
      </c>
    </row>
    <row r="301" spans="1:8" ht="56.25" x14ac:dyDescent="0.2">
      <c r="A301" s="70" t="s">
        <v>191</v>
      </c>
      <c r="B301" s="71" t="s">
        <v>45</v>
      </c>
      <c r="C301" s="71">
        <v>13</v>
      </c>
      <c r="D301" s="71" t="s">
        <v>322</v>
      </c>
      <c r="E301" s="71">
        <v>100</v>
      </c>
      <c r="F301" s="67">
        <f t="shared" ref="F301:G301" si="116">F302</f>
        <v>436.3</v>
      </c>
      <c r="G301" s="67">
        <f t="shared" si="116"/>
        <v>436.3</v>
      </c>
      <c r="H301" s="173">
        <f t="shared" si="100"/>
        <v>99.999999999999986</v>
      </c>
    </row>
    <row r="302" spans="1:8" ht="22.5" x14ac:dyDescent="0.2">
      <c r="A302" s="70" t="s">
        <v>138</v>
      </c>
      <c r="B302" s="71" t="s">
        <v>45</v>
      </c>
      <c r="C302" s="71">
        <v>13</v>
      </c>
      <c r="D302" s="71" t="s">
        <v>322</v>
      </c>
      <c r="E302" s="71">
        <v>120</v>
      </c>
      <c r="F302" s="67">
        <v>436.3</v>
      </c>
      <c r="G302" s="67">
        <v>436.3</v>
      </c>
      <c r="H302" s="173">
        <f t="shared" si="100"/>
        <v>99.999999999999986</v>
      </c>
    </row>
    <row r="303" spans="1:8" ht="22.5" x14ac:dyDescent="0.2">
      <c r="A303" s="70" t="s">
        <v>439</v>
      </c>
      <c r="B303" s="71" t="s">
        <v>45</v>
      </c>
      <c r="C303" s="71">
        <v>13</v>
      </c>
      <c r="D303" s="71" t="s">
        <v>322</v>
      </c>
      <c r="E303" s="71">
        <v>200</v>
      </c>
      <c r="F303" s="67">
        <f t="shared" ref="F303:F304" si="117">F304</f>
        <v>0</v>
      </c>
      <c r="G303" s="173"/>
      <c r="H303" s="173"/>
    </row>
    <row r="304" spans="1:8" ht="22.5" x14ac:dyDescent="0.2">
      <c r="A304" s="70" t="s">
        <v>440</v>
      </c>
      <c r="B304" s="71" t="s">
        <v>45</v>
      </c>
      <c r="C304" s="71">
        <v>13</v>
      </c>
      <c r="D304" s="71" t="s">
        <v>322</v>
      </c>
      <c r="E304" s="71">
        <v>240</v>
      </c>
      <c r="F304" s="67">
        <f t="shared" si="117"/>
        <v>0</v>
      </c>
      <c r="G304" s="67"/>
      <c r="H304" s="173"/>
    </row>
    <row r="305" spans="1:8" ht="22.5" x14ac:dyDescent="0.2">
      <c r="A305" s="70" t="s">
        <v>441</v>
      </c>
      <c r="B305" s="71" t="s">
        <v>45</v>
      </c>
      <c r="C305" s="71">
        <v>13</v>
      </c>
      <c r="D305" s="71" t="s">
        <v>322</v>
      </c>
      <c r="E305" s="71">
        <v>244</v>
      </c>
      <c r="F305" s="67"/>
      <c r="G305" s="67"/>
      <c r="H305" s="173"/>
    </row>
    <row r="306" spans="1:8" ht="22.5" x14ac:dyDescent="0.2">
      <c r="A306" s="70" t="s">
        <v>76</v>
      </c>
      <c r="B306" s="71" t="s">
        <v>45</v>
      </c>
      <c r="C306" s="71">
        <v>13</v>
      </c>
      <c r="D306" s="66"/>
      <c r="E306" s="66"/>
      <c r="F306" s="67">
        <f t="shared" ref="F306:G307" si="118">F307</f>
        <v>3752.6</v>
      </c>
      <c r="G306" s="67">
        <f t="shared" si="118"/>
        <v>3668.9</v>
      </c>
      <c r="H306" s="173">
        <f t="shared" si="100"/>
        <v>97.769546447796202</v>
      </c>
    </row>
    <row r="307" spans="1:8" ht="56.25" x14ac:dyDescent="0.2">
      <c r="A307" s="70" t="s">
        <v>191</v>
      </c>
      <c r="B307" s="71" t="s">
        <v>45</v>
      </c>
      <c r="C307" s="71">
        <v>13</v>
      </c>
      <c r="D307" s="71" t="s">
        <v>378</v>
      </c>
      <c r="E307" s="71">
        <v>100</v>
      </c>
      <c r="F307" s="67">
        <f t="shared" si="118"/>
        <v>3752.6</v>
      </c>
      <c r="G307" s="67">
        <f t="shared" si="118"/>
        <v>3668.9</v>
      </c>
      <c r="H307" s="173">
        <f t="shared" si="100"/>
        <v>97.769546447796202</v>
      </c>
    </row>
    <row r="308" spans="1:8" x14ac:dyDescent="0.2">
      <c r="A308" s="70" t="s">
        <v>306</v>
      </c>
      <c r="B308" s="71" t="s">
        <v>45</v>
      </c>
      <c r="C308" s="71">
        <v>13</v>
      </c>
      <c r="D308" s="71" t="s">
        <v>378</v>
      </c>
      <c r="E308" s="71">
        <v>110</v>
      </c>
      <c r="F308" s="67">
        <v>3752.6</v>
      </c>
      <c r="G308" s="173">
        <v>3668.9</v>
      </c>
      <c r="H308" s="173">
        <f t="shared" si="100"/>
        <v>97.769546447796202</v>
      </c>
    </row>
    <row r="309" spans="1:8" x14ac:dyDescent="0.2">
      <c r="A309" s="64" t="s">
        <v>577</v>
      </c>
      <c r="B309" s="66" t="s">
        <v>59</v>
      </c>
      <c r="C309" s="66" t="s">
        <v>42</v>
      </c>
      <c r="D309" s="66" t="s">
        <v>43</v>
      </c>
      <c r="E309" s="66" t="s">
        <v>44</v>
      </c>
      <c r="F309" s="65">
        <f t="shared" ref="F309:G312" si="119">F310</f>
        <v>801.5</v>
      </c>
      <c r="G309" s="65">
        <f t="shared" si="119"/>
        <v>801.5</v>
      </c>
      <c r="H309" s="179">
        <f t="shared" si="100"/>
        <v>100</v>
      </c>
    </row>
    <row r="310" spans="1:8" x14ac:dyDescent="0.2">
      <c r="A310" s="64" t="s">
        <v>80</v>
      </c>
      <c r="B310" s="66" t="s">
        <v>59</v>
      </c>
      <c r="C310" s="66" t="s">
        <v>47</v>
      </c>
      <c r="D310" s="71" t="s">
        <v>325</v>
      </c>
      <c r="E310" s="66" t="s">
        <v>44</v>
      </c>
      <c r="F310" s="65">
        <f t="shared" si="119"/>
        <v>801.5</v>
      </c>
      <c r="G310" s="65">
        <f t="shared" si="119"/>
        <v>801.5</v>
      </c>
      <c r="H310" s="179">
        <f t="shared" si="100"/>
        <v>100</v>
      </c>
    </row>
    <row r="311" spans="1:8" ht="22.5" x14ac:dyDescent="0.2">
      <c r="A311" s="70" t="s">
        <v>193</v>
      </c>
      <c r="B311" s="71" t="s">
        <v>59</v>
      </c>
      <c r="C311" s="71" t="s">
        <v>47</v>
      </c>
      <c r="D311" s="71" t="s">
        <v>325</v>
      </c>
      <c r="E311" s="71" t="s">
        <v>44</v>
      </c>
      <c r="F311" s="67">
        <f t="shared" si="119"/>
        <v>801.5</v>
      </c>
      <c r="G311" s="67">
        <f t="shared" ref="G311:G312" si="120">G312</f>
        <v>801.5</v>
      </c>
      <c r="H311" s="173">
        <f t="shared" si="100"/>
        <v>100</v>
      </c>
    </row>
    <row r="312" spans="1:8" x14ac:dyDescent="0.2">
      <c r="A312" s="70" t="s">
        <v>305</v>
      </c>
      <c r="B312" s="71" t="s">
        <v>59</v>
      </c>
      <c r="C312" s="71" t="s">
        <v>47</v>
      </c>
      <c r="D312" s="71" t="s">
        <v>325</v>
      </c>
      <c r="E312" s="71" t="s">
        <v>135</v>
      </c>
      <c r="F312" s="67">
        <f t="shared" si="119"/>
        <v>801.5</v>
      </c>
      <c r="G312" s="67">
        <f t="shared" si="120"/>
        <v>801.5</v>
      </c>
      <c r="H312" s="173">
        <f t="shared" si="100"/>
        <v>100</v>
      </c>
    </row>
    <row r="313" spans="1:8" x14ac:dyDescent="0.2">
      <c r="A313" s="70" t="s">
        <v>32</v>
      </c>
      <c r="B313" s="71" t="s">
        <v>59</v>
      </c>
      <c r="C313" s="71" t="s">
        <v>47</v>
      </c>
      <c r="D313" s="71" t="s">
        <v>325</v>
      </c>
      <c r="E313" s="71" t="s">
        <v>33</v>
      </c>
      <c r="F313" s="67">
        <v>801.5</v>
      </c>
      <c r="G313" s="173">
        <v>801.5</v>
      </c>
      <c r="H313" s="173">
        <f t="shared" si="100"/>
        <v>100</v>
      </c>
    </row>
    <row r="314" spans="1:8" ht="21" x14ac:dyDescent="0.2">
      <c r="A314" s="64" t="s">
        <v>560</v>
      </c>
      <c r="B314" s="66" t="s">
        <v>47</v>
      </c>
      <c r="C314" s="66"/>
      <c r="D314" s="66"/>
      <c r="E314" s="66"/>
      <c r="F314" s="65">
        <f t="shared" ref="F314:G316" si="121">F315</f>
        <v>1441.9</v>
      </c>
      <c r="G314" s="65">
        <f t="shared" si="121"/>
        <v>1439</v>
      </c>
      <c r="H314" s="179">
        <f t="shared" ref="H314:H367" si="122">G314/F314%</f>
        <v>99.798876482419033</v>
      </c>
    </row>
    <row r="315" spans="1:8" ht="33.75" x14ac:dyDescent="0.2">
      <c r="A315" s="70" t="s">
        <v>196</v>
      </c>
      <c r="B315" s="71" t="s">
        <v>47</v>
      </c>
      <c r="C315" s="71" t="s">
        <v>197</v>
      </c>
      <c r="D315" s="71"/>
      <c r="E315" s="71"/>
      <c r="F315" s="67">
        <f t="shared" si="121"/>
        <v>1441.9</v>
      </c>
      <c r="G315" s="67">
        <f t="shared" si="121"/>
        <v>1439</v>
      </c>
      <c r="H315" s="173">
        <f t="shared" si="122"/>
        <v>99.798876482419033</v>
      </c>
    </row>
    <row r="316" spans="1:8" ht="33.75" x14ac:dyDescent="0.2">
      <c r="A316" s="70" t="s">
        <v>31</v>
      </c>
      <c r="B316" s="71" t="s">
        <v>47</v>
      </c>
      <c r="C316" s="71" t="s">
        <v>197</v>
      </c>
      <c r="D316" s="71" t="s">
        <v>379</v>
      </c>
      <c r="E316" s="71"/>
      <c r="F316" s="67">
        <f t="shared" si="121"/>
        <v>1441.9</v>
      </c>
      <c r="G316" s="67">
        <f t="shared" si="121"/>
        <v>1439</v>
      </c>
      <c r="H316" s="173">
        <f t="shared" si="122"/>
        <v>99.798876482419033</v>
      </c>
    </row>
    <row r="317" spans="1:8" ht="33.75" x14ac:dyDescent="0.2">
      <c r="A317" s="70" t="s">
        <v>198</v>
      </c>
      <c r="B317" s="71" t="s">
        <v>47</v>
      </c>
      <c r="C317" s="71" t="s">
        <v>197</v>
      </c>
      <c r="D317" s="71" t="s">
        <v>379</v>
      </c>
      <c r="E317" s="71"/>
      <c r="F317" s="67">
        <f t="shared" ref="F317" si="123">F318+F321</f>
        <v>1441.9</v>
      </c>
      <c r="G317" s="67">
        <f t="shared" ref="G317" si="124">G318+G321</f>
        <v>1439</v>
      </c>
      <c r="H317" s="173">
        <f t="shared" si="122"/>
        <v>99.798876482419033</v>
      </c>
    </row>
    <row r="318" spans="1:8" ht="56.25" x14ac:dyDescent="0.2">
      <c r="A318" s="70" t="s">
        <v>191</v>
      </c>
      <c r="B318" s="71" t="s">
        <v>47</v>
      </c>
      <c r="C318" s="71" t="s">
        <v>197</v>
      </c>
      <c r="D318" s="71" t="s">
        <v>379</v>
      </c>
      <c r="E318" s="71">
        <v>100</v>
      </c>
      <c r="F318" s="67">
        <f t="shared" ref="F318:G318" si="125">F319</f>
        <v>1441.9</v>
      </c>
      <c r="G318" s="67">
        <f t="shared" si="125"/>
        <v>1439</v>
      </c>
      <c r="H318" s="173">
        <f t="shared" si="122"/>
        <v>99.798876482419033</v>
      </c>
    </row>
    <row r="319" spans="1:8" x14ac:dyDescent="0.2">
      <c r="A319" s="70" t="s">
        <v>306</v>
      </c>
      <c r="B319" s="71" t="s">
        <v>47</v>
      </c>
      <c r="C319" s="71" t="s">
        <v>197</v>
      </c>
      <c r="D319" s="71" t="s">
        <v>379</v>
      </c>
      <c r="E319" s="71">
        <v>110</v>
      </c>
      <c r="F319" s="67">
        <v>1441.9</v>
      </c>
      <c r="G319" s="180">
        <v>1439</v>
      </c>
      <c r="H319" s="173">
        <f t="shared" si="122"/>
        <v>99.798876482419033</v>
      </c>
    </row>
    <row r="320" spans="1:8" ht="22.5" x14ac:dyDescent="0.2">
      <c r="A320" s="70" t="s">
        <v>138</v>
      </c>
      <c r="B320" s="71" t="s">
        <v>47</v>
      </c>
      <c r="C320" s="71" t="s">
        <v>197</v>
      </c>
      <c r="D320" s="71" t="s">
        <v>379</v>
      </c>
      <c r="E320" s="71"/>
      <c r="F320" s="67">
        <f t="shared" ref="F320:F321" si="126">F321</f>
        <v>0</v>
      </c>
      <c r="G320" s="180"/>
      <c r="H320" s="173"/>
    </row>
    <row r="321" spans="1:8" ht="22.5" x14ac:dyDescent="0.2">
      <c r="A321" s="70" t="s">
        <v>439</v>
      </c>
      <c r="B321" s="71" t="s">
        <v>47</v>
      </c>
      <c r="C321" s="71" t="s">
        <v>197</v>
      </c>
      <c r="D321" s="71" t="s">
        <v>379</v>
      </c>
      <c r="E321" s="71">
        <v>200</v>
      </c>
      <c r="F321" s="67">
        <f t="shared" si="126"/>
        <v>0</v>
      </c>
      <c r="G321" s="180"/>
      <c r="H321" s="173"/>
    </row>
    <row r="322" spans="1:8" ht="22.5" x14ac:dyDescent="0.2">
      <c r="A322" s="70" t="s">
        <v>440</v>
      </c>
      <c r="B322" s="71" t="s">
        <v>47</v>
      </c>
      <c r="C322" s="71" t="s">
        <v>197</v>
      </c>
      <c r="D322" s="71" t="s">
        <v>379</v>
      </c>
      <c r="E322" s="71">
        <v>240</v>
      </c>
      <c r="F322" s="67">
        <f t="shared" ref="F322" si="127">F324+F323</f>
        <v>0</v>
      </c>
      <c r="G322" s="180"/>
      <c r="H322" s="173"/>
    </row>
    <row r="323" spans="1:8" ht="22.5" x14ac:dyDescent="0.2">
      <c r="A323" s="70" t="s">
        <v>182</v>
      </c>
      <c r="B323" s="71" t="s">
        <v>47</v>
      </c>
      <c r="C323" s="71" t="s">
        <v>197</v>
      </c>
      <c r="D323" s="71" t="s">
        <v>379</v>
      </c>
      <c r="E323" s="71">
        <v>242</v>
      </c>
      <c r="F323" s="67"/>
      <c r="G323" s="180"/>
      <c r="H323" s="173"/>
    </row>
    <row r="324" spans="1:8" ht="22.5" x14ac:dyDescent="0.2">
      <c r="A324" s="70" t="s">
        <v>441</v>
      </c>
      <c r="B324" s="71" t="s">
        <v>47</v>
      </c>
      <c r="C324" s="71" t="s">
        <v>197</v>
      </c>
      <c r="D324" s="71" t="s">
        <v>379</v>
      </c>
      <c r="E324" s="71">
        <v>244</v>
      </c>
      <c r="F324" s="67"/>
      <c r="G324" s="180"/>
      <c r="H324" s="173"/>
    </row>
    <row r="325" spans="1:8" x14ac:dyDescent="0.2">
      <c r="A325" s="64" t="s">
        <v>561</v>
      </c>
      <c r="B325" s="66" t="s">
        <v>73</v>
      </c>
      <c r="C325" s="66" t="s">
        <v>42</v>
      </c>
      <c r="D325" s="66" t="s">
        <v>43</v>
      </c>
      <c r="E325" s="66" t="s">
        <v>44</v>
      </c>
      <c r="F325" s="65">
        <f>F326</f>
        <v>2296.2400000000002</v>
      </c>
      <c r="G325" s="65">
        <f>G326</f>
        <v>2232.1</v>
      </c>
      <c r="H325" s="179">
        <f t="shared" si="122"/>
        <v>97.206737971640578</v>
      </c>
    </row>
    <row r="326" spans="1:8" x14ac:dyDescent="0.2">
      <c r="A326" s="64" t="s">
        <v>70</v>
      </c>
      <c r="B326" s="66" t="s">
        <v>73</v>
      </c>
      <c r="C326" s="66" t="s">
        <v>62</v>
      </c>
      <c r="D326" s="66" t="s">
        <v>43</v>
      </c>
      <c r="E326" s="66" t="s">
        <v>44</v>
      </c>
      <c r="F326" s="65">
        <f>F327+F333+F330</f>
        <v>2296.2400000000002</v>
      </c>
      <c r="G326" s="65">
        <f>G327+G333+G330</f>
        <v>2232.1</v>
      </c>
      <c r="H326" s="179">
        <f t="shared" si="122"/>
        <v>97.206737971640578</v>
      </c>
    </row>
    <row r="327" spans="1:8" ht="22.5" x14ac:dyDescent="0.2">
      <c r="A327" s="70" t="s">
        <v>317</v>
      </c>
      <c r="B327" s="71" t="s">
        <v>73</v>
      </c>
      <c r="C327" s="71" t="s">
        <v>62</v>
      </c>
      <c r="D327" s="71" t="s">
        <v>380</v>
      </c>
      <c r="E327" s="71" t="s">
        <v>44</v>
      </c>
      <c r="F327" s="67">
        <v>1988.9</v>
      </c>
      <c r="G327" s="67">
        <v>1924.8</v>
      </c>
      <c r="H327" s="173">
        <f t="shared" si="122"/>
        <v>96.777112977022469</v>
      </c>
    </row>
    <row r="328" spans="1:8" ht="56.25" x14ac:dyDescent="0.2">
      <c r="A328" s="70" t="s">
        <v>98</v>
      </c>
      <c r="B328" s="71" t="s">
        <v>73</v>
      </c>
      <c r="C328" s="71" t="s">
        <v>62</v>
      </c>
      <c r="D328" s="71" t="s">
        <v>381</v>
      </c>
      <c r="E328" s="71" t="s">
        <v>137</v>
      </c>
      <c r="F328" s="67">
        <f t="shared" ref="F328" si="128">F329</f>
        <v>1988.9</v>
      </c>
      <c r="G328" s="173">
        <f t="shared" ref="G328" si="129">G329</f>
        <v>1924.8</v>
      </c>
      <c r="H328" s="173">
        <f t="shared" si="122"/>
        <v>96.777112977022469</v>
      </c>
    </row>
    <row r="329" spans="1:8" ht="22.5" x14ac:dyDescent="0.2">
      <c r="A329" s="70" t="s">
        <v>138</v>
      </c>
      <c r="B329" s="71" t="s">
        <v>73</v>
      </c>
      <c r="C329" s="71" t="s">
        <v>62</v>
      </c>
      <c r="D329" s="71" t="s">
        <v>381</v>
      </c>
      <c r="E329" s="71" t="s">
        <v>139</v>
      </c>
      <c r="F329" s="67">
        <v>1988.9</v>
      </c>
      <c r="G329" s="180">
        <v>1924.8</v>
      </c>
      <c r="H329" s="173">
        <f t="shared" si="122"/>
        <v>96.777112977022469</v>
      </c>
    </row>
    <row r="330" spans="1:8" ht="22.5" x14ac:dyDescent="0.2">
      <c r="A330" s="70" t="s">
        <v>578</v>
      </c>
      <c r="B330" s="71" t="s">
        <v>73</v>
      </c>
      <c r="C330" s="71" t="s">
        <v>62</v>
      </c>
      <c r="D330" s="71" t="s">
        <v>382</v>
      </c>
      <c r="E330" s="71"/>
      <c r="F330" s="67">
        <v>111</v>
      </c>
      <c r="G330" s="180">
        <v>111</v>
      </c>
      <c r="H330" s="173">
        <f t="shared" si="122"/>
        <v>99.999999999999986</v>
      </c>
    </row>
    <row r="331" spans="1:8" ht="22.5" x14ac:dyDescent="0.2">
      <c r="A331" s="70" t="s">
        <v>439</v>
      </c>
      <c r="B331" s="71" t="s">
        <v>73</v>
      </c>
      <c r="C331" s="71" t="s">
        <v>62</v>
      </c>
      <c r="D331" s="71" t="s">
        <v>382</v>
      </c>
      <c r="E331" s="71">
        <v>200</v>
      </c>
      <c r="F331" s="67">
        <v>111</v>
      </c>
      <c r="G331" s="180">
        <v>111</v>
      </c>
      <c r="H331" s="173">
        <f t="shared" si="122"/>
        <v>99.999999999999986</v>
      </c>
    </row>
    <row r="332" spans="1:8" ht="22.5" x14ac:dyDescent="0.2">
      <c r="A332" s="70" t="s">
        <v>440</v>
      </c>
      <c r="B332" s="71" t="s">
        <v>73</v>
      </c>
      <c r="C332" s="71" t="s">
        <v>62</v>
      </c>
      <c r="D332" s="71" t="s">
        <v>382</v>
      </c>
      <c r="E332" s="71">
        <v>240</v>
      </c>
      <c r="F332" s="67">
        <v>111</v>
      </c>
      <c r="G332" s="173">
        <v>111</v>
      </c>
      <c r="H332" s="173">
        <f t="shared" si="122"/>
        <v>99.999999999999986</v>
      </c>
    </row>
    <row r="333" spans="1:8" ht="22.5" x14ac:dyDescent="0.2">
      <c r="A333" s="70" t="s">
        <v>200</v>
      </c>
      <c r="B333" s="71" t="s">
        <v>73</v>
      </c>
      <c r="C333" s="71" t="s">
        <v>62</v>
      </c>
      <c r="D333" s="71" t="s">
        <v>383</v>
      </c>
      <c r="E333" s="71"/>
      <c r="F333" s="67">
        <f t="shared" ref="F333:G335" si="130">F334</f>
        <v>196.34</v>
      </c>
      <c r="G333" s="67">
        <f t="shared" si="130"/>
        <v>196.3</v>
      </c>
      <c r="H333" s="173">
        <f t="shared" si="122"/>
        <v>99.979627177345421</v>
      </c>
    </row>
    <row r="334" spans="1:8" x14ac:dyDescent="0.2">
      <c r="A334" s="70" t="s">
        <v>201</v>
      </c>
      <c r="B334" s="71" t="s">
        <v>73</v>
      </c>
      <c r="C334" s="71" t="s">
        <v>62</v>
      </c>
      <c r="D334" s="71" t="s">
        <v>383</v>
      </c>
      <c r="E334" s="71"/>
      <c r="F334" s="67">
        <f t="shared" si="130"/>
        <v>196.34</v>
      </c>
      <c r="G334" s="180">
        <f t="shared" ref="G334:G335" si="131">G335</f>
        <v>196.3</v>
      </c>
      <c r="H334" s="173">
        <f t="shared" si="122"/>
        <v>99.979627177345421</v>
      </c>
    </row>
    <row r="335" spans="1:8" ht="22.5" x14ac:dyDescent="0.2">
      <c r="A335" s="70" t="s">
        <v>439</v>
      </c>
      <c r="B335" s="71" t="s">
        <v>73</v>
      </c>
      <c r="C335" s="71" t="s">
        <v>62</v>
      </c>
      <c r="D335" s="71" t="s">
        <v>383</v>
      </c>
      <c r="E335" s="71">
        <v>200</v>
      </c>
      <c r="F335" s="67">
        <f t="shared" si="130"/>
        <v>196.34</v>
      </c>
      <c r="G335" s="180">
        <f t="shared" si="131"/>
        <v>196.3</v>
      </c>
      <c r="H335" s="173">
        <f t="shared" si="122"/>
        <v>99.979627177345421</v>
      </c>
    </row>
    <row r="336" spans="1:8" ht="22.5" x14ac:dyDescent="0.2">
      <c r="A336" s="70" t="s">
        <v>440</v>
      </c>
      <c r="B336" s="71" t="s">
        <v>73</v>
      </c>
      <c r="C336" s="71" t="s">
        <v>62</v>
      </c>
      <c r="D336" s="71" t="s">
        <v>383</v>
      </c>
      <c r="E336" s="71">
        <v>240</v>
      </c>
      <c r="F336" s="67">
        <v>196.34</v>
      </c>
      <c r="G336" s="180">
        <v>196.3</v>
      </c>
      <c r="H336" s="173">
        <f t="shared" si="122"/>
        <v>99.979627177345421</v>
      </c>
    </row>
    <row r="337" spans="1:8" x14ac:dyDescent="0.2">
      <c r="A337" s="64" t="s">
        <v>565</v>
      </c>
      <c r="B337" s="66" t="s">
        <v>60</v>
      </c>
      <c r="C337" s="66" t="s">
        <v>42</v>
      </c>
      <c r="D337" s="66" t="s">
        <v>43</v>
      </c>
      <c r="E337" s="66" t="s">
        <v>44</v>
      </c>
      <c r="F337" s="65">
        <f t="shared" ref="F337:G337" si="132">F338+F344</f>
        <v>17857.670000000002</v>
      </c>
      <c r="G337" s="65">
        <f t="shared" si="132"/>
        <v>17815.900000000001</v>
      </c>
      <c r="H337" s="179">
        <f t="shared" si="122"/>
        <v>99.7660949048784</v>
      </c>
    </row>
    <row r="338" spans="1:8" ht="21" x14ac:dyDescent="0.2">
      <c r="A338" s="64" t="s">
        <v>61</v>
      </c>
      <c r="B338" s="66" t="s">
        <v>60</v>
      </c>
      <c r="C338" s="66" t="s">
        <v>62</v>
      </c>
      <c r="D338" s="66" t="s">
        <v>43</v>
      </c>
      <c r="E338" s="66" t="s">
        <v>44</v>
      </c>
      <c r="F338" s="65">
        <f t="shared" ref="F338:G342" si="133">F339</f>
        <v>14.5</v>
      </c>
      <c r="G338" s="65">
        <f t="shared" si="133"/>
        <v>14.5</v>
      </c>
      <c r="H338" s="179">
        <f t="shared" si="122"/>
        <v>100</v>
      </c>
    </row>
    <row r="339" spans="1:8" x14ac:dyDescent="0.2">
      <c r="A339" s="70" t="s">
        <v>208</v>
      </c>
      <c r="B339" s="71" t="s">
        <v>60</v>
      </c>
      <c r="C339" s="71" t="s">
        <v>62</v>
      </c>
      <c r="D339" s="71" t="s">
        <v>384</v>
      </c>
      <c r="E339" s="71" t="s">
        <v>44</v>
      </c>
      <c r="F339" s="67">
        <f t="shared" si="133"/>
        <v>14.5</v>
      </c>
      <c r="G339" s="67">
        <f t="shared" si="133"/>
        <v>14.5</v>
      </c>
      <c r="H339" s="173">
        <f t="shared" si="122"/>
        <v>100</v>
      </c>
    </row>
    <row r="340" spans="1:8" x14ac:dyDescent="0.2">
      <c r="A340" s="70" t="s">
        <v>209</v>
      </c>
      <c r="B340" s="71" t="s">
        <v>60</v>
      </c>
      <c r="C340" s="71" t="s">
        <v>62</v>
      </c>
      <c r="D340" s="71" t="s">
        <v>384</v>
      </c>
      <c r="E340" s="71" t="s">
        <v>44</v>
      </c>
      <c r="F340" s="67">
        <f t="shared" si="133"/>
        <v>14.5</v>
      </c>
      <c r="G340" s="67">
        <f t="shared" si="133"/>
        <v>14.5</v>
      </c>
      <c r="H340" s="173">
        <f t="shared" si="122"/>
        <v>100</v>
      </c>
    </row>
    <row r="341" spans="1:8" ht="22.5" x14ac:dyDescent="0.2">
      <c r="A341" s="70" t="s">
        <v>439</v>
      </c>
      <c r="B341" s="71" t="s">
        <v>60</v>
      </c>
      <c r="C341" s="71" t="s">
        <v>62</v>
      </c>
      <c r="D341" s="71" t="s">
        <v>384</v>
      </c>
      <c r="E341" s="71" t="s">
        <v>132</v>
      </c>
      <c r="F341" s="67">
        <f t="shared" si="133"/>
        <v>14.5</v>
      </c>
      <c r="G341" s="67">
        <f t="shared" si="133"/>
        <v>14.5</v>
      </c>
      <c r="H341" s="173">
        <f t="shared" si="122"/>
        <v>100</v>
      </c>
    </row>
    <row r="342" spans="1:8" ht="22.5" x14ac:dyDescent="0.2">
      <c r="A342" s="70" t="s">
        <v>440</v>
      </c>
      <c r="B342" s="71" t="s">
        <v>60</v>
      </c>
      <c r="C342" s="71" t="s">
        <v>62</v>
      </c>
      <c r="D342" s="71" t="s">
        <v>384</v>
      </c>
      <c r="E342" s="71" t="s">
        <v>133</v>
      </c>
      <c r="F342" s="67">
        <f t="shared" si="133"/>
        <v>14.5</v>
      </c>
      <c r="G342" s="67">
        <f t="shared" si="133"/>
        <v>14.5</v>
      </c>
      <c r="H342" s="173">
        <f t="shared" si="122"/>
        <v>100</v>
      </c>
    </row>
    <row r="343" spans="1:8" ht="22.5" x14ac:dyDescent="0.2">
      <c r="A343" s="70" t="s">
        <v>441</v>
      </c>
      <c r="B343" s="71" t="s">
        <v>60</v>
      </c>
      <c r="C343" s="71" t="s">
        <v>62</v>
      </c>
      <c r="D343" s="71" t="s">
        <v>384</v>
      </c>
      <c r="E343" s="71" t="s">
        <v>27</v>
      </c>
      <c r="F343" s="67">
        <v>14.5</v>
      </c>
      <c r="G343" s="180">
        <v>14.5</v>
      </c>
      <c r="H343" s="173">
        <f t="shared" si="122"/>
        <v>100</v>
      </c>
    </row>
    <row r="344" spans="1:8" x14ac:dyDescent="0.2">
      <c r="A344" s="64" t="s">
        <v>108</v>
      </c>
      <c r="B344" s="66" t="s">
        <v>60</v>
      </c>
      <c r="C344" s="66" t="s">
        <v>96</v>
      </c>
      <c r="D344" s="66" t="s">
        <v>43</v>
      </c>
      <c r="E344" s="66" t="s">
        <v>44</v>
      </c>
      <c r="F344" s="65">
        <f>F345++F354+F348+F363+F366</f>
        <v>17843.170000000002</v>
      </c>
      <c r="G344" s="65">
        <f>G345++G354+G348+G363+G366</f>
        <v>17801.400000000001</v>
      </c>
      <c r="H344" s="179">
        <f t="shared" si="122"/>
        <v>99.765904825207627</v>
      </c>
    </row>
    <row r="345" spans="1:8" ht="22.5" x14ac:dyDescent="0.2">
      <c r="A345" s="70" t="s">
        <v>317</v>
      </c>
      <c r="B345" s="71" t="s">
        <v>60</v>
      </c>
      <c r="C345" s="71" t="s">
        <v>96</v>
      </c>
      <c r="D345" s="71" t="s">
        <v>385</v>
      </c>
      <c r="E345" s="71" t="s">
        <v>44</v>
      </c>
      <c r="F345" s="67">
        <f t="shared" ref="F345:G346" si="134">F346</f>
        <v>1258.7</v>
      </c>
      <c r="G345" s="67">
        <f t="shared" si="134"/>
        <v>1246.3</v>
      </c>
      <c r="H345" s="173">
        <f t="shared" si="122"/>
        <v>99.014856598077387</v>
      </c>
    </row>
    <row r="346" spans="1:8" ht="56.25" x14ac:dyDescent="0.2">
      <c r="A346" s="70" t="s">
        <v>98</v>
      </c>
      <c r="B346" s="71" t="s">
        <v>60</v>
      </c>
      <c r="C346" s="71" t="s">
        <v>96</v>
      </c>
      <c r="D346" s="71" t="s">
        <v>386</v>
      </c>
      <c r="E346" s="71" t="s">
        <v>137</v>
      </c>
      <c r="F346" s="67">
        <f t="shared" si="134"/>
        <v>1258.7</v>
      </c>
      <c r="G346" s="67">
        <f t="shared" si="134"/>
        <v>1246.3</v>
      </c>
      <c r="H346" s="173">
        <f t="shared" si="122"/>
        <v>99.014856598077387</v>
      </c>
    </row>
    <row r="347" spans="1:8" ht="22.5" x14ac:dyDescent="0.2">
      <c r="A347" s="70" t="s">
        <v>138</v>
      </c>
      <c r="B347" s="71" t="s">
        <v>60</v>
      </c>
      <c r="C347" s="71" t="s">
        <v>96</v>
      </c>
      <c r="D347" s="71" t="s">
        <v>386</v>
      </c>
      <c r="E347" s="71" t="s">
        <v>139</v>
      </c>
      <c r="F347" s="67">
        <v>1258.7</v>
      </c>
      <c r="G347" s="180">
        <v>1246.3</v>
      </c>
      <c r="H347" s="173">
        <f t="shared" si="122"/>
        <v>99.014856598077387</v>
      </c>
    </row>
    <row r="348" spans="1:8" ht="22.5" x14ac:dyDescent="0.2">
      <c r="A348" s="70" t="s">
        <v>307</v>
      </c>
      <c r="B348" s="71" t="s">
        <v>60</v>
      </c>
      <c r="C348" s="71" t="s">
        <v>96</v>
      </c>
      <c r="D348" s="71" t="s">
        <v>323</v>
      </c>
      <c r="E348" s="71"/>
      <c r="F348" s="67">
        <f t="shared" ref="F348:G348" si="135">F349+F351</f>
        <v>433.2</v>
      </c>
      <c r="G348" s="67">
        <f t="shared" si="135"/>
        <v>420</v>
      </c>
      <c r="H348" s="173">
        <f t="shared" si="122"/>
        <v>96.952908587257625</v>
      </c>
    </row>
    <row r="349" spans="1:8" ht="56.25" x14ac:dyDescent="0.2">
      <c r="A349" s="70" t="s">
        <v>98</v>
      </c>
      <c r="B349" s="71" t="s">
        <v>60</v>
      </c>
      <c r="C349" s="71" t="s">
        <v>96</v>
      </c>
      <c r="D349" s="71" t="s">
        <v>323</v>
      </c>
      <c r="E349" s="71">
        <v>100</v>
      </c>
      <c r="F349" s="67">
        <f t="shared" ref="F349:G349" si="136">F350</f>
        <v>393.4</v>
      </c>
      <c r="G349" s="67">
        <f t="shared" si="136"/>
        <v>393.4</v>
      </c>
      <c r="H349" s="173">
        <f t="shared" si="122"/>
        <v>100</v>
      </c>
    </row>
    <row r="350" spans="1:8" x14ac:dyDescent="0.2">
      <c r="A350" s="70" t="s">
        <v>306</v>
      </c>
      <c r="B350" s="71" t="s">
        <v>60</v>
      </c>
      <c r="C350" s="71" t="s">
        <v>96</v>
      </c>
      <c r="D350" s="71" t="s">
        <v>323</v>
      </c>
      <c r="E350" s="71">
        <v>110</v>
      </c>
      <c r="F350" s="67">
        <v>393.4</v>
      </c>
      <c r="G350" s="180">
        <v>393.4</v>
      </c>
      <c r="H350" s="173">
        <f t="shared" si="122"/>
        <v>100</v>
      </c>
    </row>
    <row r="351" spans="1:8" ht="22.5" x14ac:dyDescent="0.2">
      <c r="A351" s="70" t="s">
        <v>439</v>
      </c>
      <c r="B351" s="71" t="s">
        <v>60</v>
      </c>
      <c r="C351" s="71" t="s">
        <v>96</v>
      </c>
      <c r="D351" s="71" t="s">
        <v>323</v>
      </c>
      <c r="E351" s="71">
        <v>200</v>
      </c>
      <c r="F351" s="67">
        <f t="shared" ref="F351:G352" si="137">F352</f>
        <v>39.799999999999997</v>
      </c>
      <c r="G351" s="67">
        <f t="shared" si="137"/>
        <v>26.6</v>
      </c>
      <c r="H351" s="173">
        <f t="shared" si="122"/>
        <v>66.834170854271363</v>
      </c>
    </row>
    <row r="352" spans="1:8" ht="22.5" x14ac:dyDescent="0.2">
      <c r="A352" s="70" t="s">
        <v>440</v>
      </c>
      <c r="B352" s="71" t="s">
        <v>60</v>
      </c>
      <c r="C352" s="71" t="s">
        <v>96</v>
      </c>
      <c r="D352" s="71" t="s">
        <v>323</v>
      </c>
      <c r="E352" s="71">
        <v>240</v>
      </c>
      <c r="F352" s="67">
        <f t="shared" si="137"/>
        <v>39.799999999999997</v>
      </c>
      <c r="G352" s="67">
        <f t="shared" si="137"/>
        <v>26.6</v>
      </c>
      <c r="H352" s="173">
        <f t="shared" si="122"/>
        <v>66.834170854271363</v>
      </c>
    </row>
    <row r="353" spans="1:8" ht="22.5" x14ac:dyDescent="0.2">
      <c r="A353" s="70" t="s">
        <v>441</v>
      </c>
      <c r="B353" s="71" t="s">
        <v>60</v>
      </c>
      <c r="C353" s="71" t="s">
        <v>96</v>
      </c>
      <c r="D353" s="71" t="s">
        <v>323</v>
      </c>
      <c r="E353" s="71">
        <v>244</v>
      </c>
      <c r="F353" s="67">
        <v>39.799999999999997</v>
      </c>
      <c r="G353" s="180">
        <v>26.6</v>
      </c>
      <c r="H353" s="173">
        <f t="shared" si="122"/>
        <v>66.834170854271363</v>
      </c>
    </row>
    <row r="354" spans="1:8" ht="45" x14ac:dyDescent="0.2">
      <c r="A354" s="70" t="s">
        <v>127</v>
      </c>
      <c r="B354" s="71" t="s">
        <v>60</v>
      </c>
      <c r="C354" s="71" t="s">
        <v>96</v>
      </c>
      <c r="D354" s="71" t="s">
        <v>387</v>
      </c>
      <c r="E354" s="71" t="s">
        <v>44</v>
      </c>
      <c r="F354" s="67">
        <f>F355+F357+F361</f>
        <v>15727.670000000002</v>
      </c>
      <c r="G354" s="67">
        <f>G355+G357+G361</f>
        <v>15712.800000000001</v>
      </c>
      <c r="H354" s="173">
        <f t="shared" si="122"/>
        <v>99.905453255313731</v>
      </c>
    </row>
    <row r="355" spans="1:8" ht="56.25" x14ac:dyDescent="0.2">
      <c r="A355" s="70" t="s">
        <v>98</v>
      </c>
      <c r="B355" s="71" t="s">
        <v>60</v>
      </c>
      <c r="C355" s="71" t="s">
        <v>96</v>
      </c>
      <c r="D355" s="71" t="s">
        <v>387</v>
      </c>
      <c r="E355" s="71">
        <v>100</v>
      </c>
      <c r="F355" s="67">
        <f>F356</f>
        <v>14756.62</v>
      </c>
      <c r="G355" s="67">
        <f>G356</f>
        <v>14741.7</v>
      </c>
      <c r="H355" s="173">
        <f t="shared" si="122"/>
        <v>99.898892835893307</v>
      </c>
    </row>
    <row r="356" spans="1:8" x14ac:dyDescent="0.2">
      <c r="A356" s="70" t="s">
        <v>306</v>
      </c>
      <c r="B356" s="71" t="s">
        <v>60</v>
      </c>
      <c r="C356" s="71" t="s">
        <v>96</v>
      </c>
      <c r="D356" s="71" t="s">
        <v>387</v>
      </c>
      <c r="E356" s="71">
        <v>110</v>
      </c>
      <c r="F356" s="67">
        <v>14756.62</v>
      </c>
      <c r="G356" s="180">
        <v>14741.7</v>
      </c>
      <c r="H356" s="173">
        <f t="shared" si="122"/>
        <v>99.898892835893307</v>
      </c>
    </row>
    <row r="357" spans="1:8" ht="22.5" x14ac:dyDescent="0.2">
      <c r="A357" s="70" t="s">
        <v>131</v>
      </c>
      <c r="B357" s="71" t="s">
        <v>60</v>
      </c>
      <c r="C357" s="71" t="s">
        <v>96</v>
      </c>
      <c r="D357" s="71" t="s">
        <v>387</v>
      </c>
      <c r="E357" s="71">
        <v>200</v>
      </c>
      <c r="F357" s="67">
        <f t="shared" ref="F357:G357" si="138">F358</f>
        <v>810.2</v>
      </c>
      <c r="G357" s="67">
        <f t="shared" si="138"/>
        <v>810.2</v>
      </c>
      <c r="H357" s="173">
        <f t="shared" si="122"/>
        <v>100</v>
      </c>
    </row>
    <row r="358" spans="1:8" ht="22.5" x14ac:dyDescent="0.2">
      <c r="A358" s="70" t="s">
        <v>181</v>
      </c>
      <c r="B358" s="71" t="s">
        <v>60</v>
      </c>
      <c r="C358" s="71" t="s">
        <v>96</v>
      </c>
      <c r="D358" s="71" t="s">
        <v>387</v>
      </c>
      <c r="E358" s="71">
        <v>240</v>
      </c>
      <c r="F358" s="67">
        <f>F359+F360</f>
        <v>810.2</v>
      </c>
      <c r="G358" s="67">
        <f>G359+G360</f>
        <v>810.2</v>
      </c>
      <c r="H358" s="173">
        <f t="shared" si="122"/>
        <v>100</v>
      </c>
    </row>
    <row r="359" spans="1:8" ht="22.5" x14ac:dyDescent="0.2">
      <c r="A359" s="70" t="s">
        <v>182</v>
      </c>
      <c r="B359" s="71" t="s">
        <v>60</v>
      </c>
      <c r="C359" s="71" t="s">
        <v>96</v>
      </c>
      <c r="D359" s="71" t="s">
        <v>387</v>
      </c>
      <c r="E359" s="71">
        <v>242</v>
      </c>
      <c r="F359" s="67">
        <v>477.2</v>
      </c>
      <c r="G359" s="173">
        <v>477.2</v>
      </c>
      <c r="H359" s="173">
        <f t="shared" si="122"/>
        <v>99.999999999999986</v>
      </c>
    </row>
    <row r="360" spans="1:8" ht="22.5" x14ac:dyDescent="0.2">
      <c r="A360" s="70" t="s">
        <v>183</v>
      </c>
      <c r="B360" s="71" t="s">
        <v>60</v>
      </c>
      <c r="C360" s="71" t="s">
        <v>96</v>
      </c>
      <c r="D360" s="71" t="s">
        <v>387</v>
      </c>
      <c r="E360" s="71">
        <v>244</v>
      </c>
      <c r="F360" s="67">
        <v>333</v>
      </c>
      <c r="G360" s="173">
        <v>333</v>
      </c>
      <c r="H360" s="173">
        <f t="shared" si="122"/>
        <v>100</v>
      </c>
    </row>
    <row r="361" spans="1:8" x14ac:dyDescent="0.2">
      <c r="A361" s="70" t="s">
        <v>140</v>
      </c>
      <c r="B361" s="71" t="s">
        <v>60</v>
      </c>
      <c r="C361" s="71" t="s">
        <v>96</v>
      </c>
      <c r="D361" s="71" t="s">
        <v>387</v>
      </c>
      <c r="E361" s="71">
        <v>800</v>
      </c>
      <c r="F361" s="67">
        <v>160.85</v>
      </c>
      <c r="G361" s="173">
        <f t="shared" ref="G361" si="139">G362</f>
        <v>160.9</v>
      </c>
      <c r="H361" s="173">
        <f t="shared" si="122"/>
        <v>100.03108486167237</v>
      </c>
    </row>
    <row r="362" spans="1:8" ht="33.75" x14ac:dyDescent="0.2">
      <c r="A362" s="70" t="s">
        <v>184</v>
      </c>
      <c r="B362" s="71" t="s">
        <v>60</v>
      </c>
      <c r="C362" s="71" t="s">
        <v>96</v>
      </c>
      <c r="D362" s="71" t="s">
        <v>387</v>
      </c>
      <c r="E362" s="71">
        <v>850</v>
      </c>
      <c r="F362" s="67">
        <v>160.85</v>
      </c>
      <c r="G362" s="173">
        <v>160.9</v>
      </c>
      <c r="H362" s="173">
        <f t="shared" si="122"/>
        <v>100.03108486167237</v>
      </c>
    </row>
    <row r="363" spans="1:8" ht="45" x14ac:dyDescent="0.2">
      <c r="A363" s="70" t="s">
        <v>344</v>
      </c>
      <c r="B363" s="71" t="s">
        <v>60</v>
      </c>
      <c r="C363" s="71" t="s">
        <v>96</v>
      </c>
      <c r="D363" s="113" t="s">
        <v>327</v>
      </c>
      <c r="E363" s="71"/>
      <c r="F363" s="67">
        <f>F364</f>
        <v>23.6</v>
      </c>
      <c r="G363" s="67">
        <f>G364</f>
        <v>22.3</v>
      </c>
      <c r="H363" s="173">
        <f t="shared" si="122"/>
        <v>94.491525423728817</v>
      </c>
    </row>
    <row r="364" spans="1:8" ht="56.25" x14ac:dyDescent="0.2">
      <c r="A364" s="70" t="s">
        <v>98</v>
      </c>
      <c r="B364" s="71" t="s">
        <v>60</v>
      </c>
      <c r="C364" s="71" t="s">
        <v>96</v>
      </c>
      <c r="D364" s="113" t="s">
        <v>327</v>
      </c>
      <c r="E364" s="71">
        <v>100</v>
      </c>
      <c r="F364" s="67">
        <f>F365</f>
        <v>23.6</v>
      </c>
      <c r="G364" s="67">
        <f>G365</f>
        <v>22.3</v>
      </c>
      <c r="H364" s="173">
        <f t="shared" si="122"/>
        <v>94.491525423728817</v>
      </c>
    </row>
    <row r="365" spans="1:8" x14ac:dyDescent="0.2">
      <c r="A365" s="70" t="s">
        <v>306</v>
      </c>
      <c r="B365" s="71" t="s">
        <v>60</v>
      </c>
      <c r="C365" s="71" t="s">
        <v>96</v>
      </c>
      <c r="D365" s="113" t="s">
        <v>327</v>
      </c>
      <c r="E365" s="71">
        <v>110</v>
      </c>
      <c r="F365" s="67">
        <v>23.6</v>
      </c>
      <c r="G365" s="67">
        <v>22.3</v>
      </c>
      <c r="H365" s="173">
        <f t="shared" si="122"/>
        <v>94.491525423728817</v>
      </c>
    </row>
    <row r="366" spans="1:8" x14ac:dyDescent="0.2">
      <c r="A366" s="70" t="s">
        <v>544</v>
      </c>
      <c r="B366" s="71" t="s">
        <v>60</v>
      </c>
      <c r="C366" s="71" t="s">
        <v>96</v>
      </c>
      <c r="D366" s="71" t="s">
        <v>545</v>
      </c>
      <c r="E366" s="71"/>
      <c r="F366" s="67">
        <v>400</v>
      </c>
      <c r="G366" s="67">
        <v>400</v>
      </c>
      <c r="H366" s="173">
        <f t="shared" si="122"/>
        <v>100</v>
      </c>
    </row>
    <row r="367" spans="1:8" ht="22.5" x14ac:dyDescent="0.2">
      <c r="A367" s="70" t="s">
        <v>439</v>
      </c>
      <c r="B367" s="71" t="s">
        <v>60</v>
      </c>
      <c r="C367" s="71" t="s">
        <v>96</v>
      </c>
      <c r="D367" s="71" t="s">
        <v>545</v>
      </c>
      <c r="E367" s="71">
        <v>200</v>
      </c>
      <c r="F367" s="67">
        <v>400</v>
      </c>
      <c r="G367" s="67">
        <v>400</v>
      </c>
      <c r="H367" s="173">
        <f t="shared" si="122"/>
        <v>100</v>
      </c>
    </row>
    <row r="368" spans="1:8" ht="22.5" x14ac:dyDescent="0.2">
      <c r="A368" s="70" t="s">
        <v>440</v>
      </c>
      <c r="B368" s="71" t="s">
        <v>60</v>
      </c>
      <c r="C368" s="71" t="s">
        <v>96</v>
      </c>
      <c r="D368" s="71" t="s">
        <v>545</v>
      </c>
      <c r="E368" s="71">
        <v>240</v>
      </c>
      <c r="F368" s="67">
        <v>400</v>
      </c>
      <c r="G368" s="173">
        <v>400</v>
      </c>
      <c r="H368" s="173">
        <f t="shared" ref="H368:H389" si="140">G368/F368%</f>
        <v>100</v>
      </c>
    </row>
    <row r="369" spans="1:8" ht="22.5" x14ac:dyDescent="0.2">
      <c r="A369" s="70" t="s">
        <v>441</v>
      </c>
      <c r="B369" s="71" t="s">
        <v>60</v>
      </c>
      <c r="C369" s="71" t="s">
        <v>96</v>
      </c>
      <c r="D369" s="71" t="s">
        <v>545</v>
      </c>
      <c r="E369" s="71">
        <v>244</v>
      </c>
      <c r="F369" s="67">
        <v>400</v>
      </c>
      <c r="G369" s="67">
        <v>400</v>
      </c>
      <c r="H369" s="173">
        <f t="shared" si="140"/>
        <v>100</v>
      </c>
    </row>
    <row r="370" spans="1:8" x14ac:dyDescent="0.2">
      <c r="A370" s="64" t="s">
        <v>566</v>
      </c>
      <c r="B370" s="66" t="s">
        <v>77</v>
      </c>
      <c r="C370" s="66" t="s">
        <v>42</v>
      </c>
      <c r="D370" s="66" t="s">
        <v>43</v>
      </c>
      <c r="E370" s="66" t="s">
        <v>44</v>
      </c>
      <c r="F370" s="65">
        <f t="shared" ref="F370:G370" si="141">F371</f>
        <v>16561.84</v>
      </c>
      <c r="G370" s="65">
        <f t="shared" si="141"/>
        <v>16532.599999999999</v>
      </c>
      <c r="H370" s="179">
        <f t="shared" si="140"/>
        <v>99.823449568405422</v>
      </c>
    </row>
    <row r="371" spans="1:8" ht="21" x14ac:dyDescent="0.2">
      <c r="A371" s="64" t="s">
        <v>99</v>
      </c>
      <c r="B371" s="66" t="s">
        <v>77</v>
      </c>
      <c r="C371" s="66" t="s">
        <v>73</v>
      </c>
      <c r="D371" s="66" t="s">
        <v>43</v>
      </c>
      <c r="E371" s="66" t="s">
        <v>44</v>
      </c>
      <c r="F371" s="65">
        <f t="shared" ref="F371:G371" si="142">F375+F372+F384</f>
        <v>16561.84</v>
      </c>
      <c r="G371" s="65">
        <f t="shared" si="142"/>
        <v>16532.599999999999</v>
      </c>
      <c r="H371" s="179">
        <f t="shared" si="140"/>
        <v>99.823449568405422</v>
      </c>
    </row>
    <row r="372" spans="1:8" ht="22.5" x14ac:dyDescent="0.2">
      <c r="A372" s="70" t="s">
        <v>317</v>
      </c>
      <c r="B372" s="71" t="s">
        <v>77</v>
      </c>
      <c r="C372" s="71" t="s">
        <v>73</v>
      </c>
      <c r="D372" s="71" t="s">
        <v>388</v>
      </c>
      <c r="E372" s="71" t="s">
        <v>44</v>
      </c>
      <c r="F372" s="67">
        <f t="shared" ref="F372:G373" si="143">F373</f>
        <v>697</v>
      </c>
      <c r="G372" s="67">
        <f t="shared" si="143"/>
        <v>667.8</v>
      </c>
      <c r="H372" s="173">
        <f t="shared" si="140"/>
        <v>95.81061692969871</v>
      </c>
    </row>
    <row r="373" spans="1:8" ht="56.25" x14ac:dyDescent="0.2">
      <c r="A373" s="70" t="s">
        <v>98</v>
      </c>
      <c r="B373" s="71" t="s">
        <v>77</v>
      </c>
      <c r="C373" s="71" t="s">
        <v>73</v>
      </c>
      <c r="D373" s="71" t="s">
        <v>388</v>
      </c>
      <c r="E373" s="71" t="s">
        <v>137</v>
      </c>
      <c r="F373" s="67">
        <f t="shared" si="143"/>
        <v>697</v>
      </c>
      <c r="G373" s="67">
        <f t="shared" si="143"/>
        <v>667.8</v>
      </c>
      <c r="H373" s="173">
        <f t="shared" si="140"/>
        <v>95.81061692969871</v>
      </c>
    </row>
    <row r="374" spans="1:8" ht="22.5" x14ac:dyDescent="0.2">
      <c r="A374" s="70" t="s">
        <v>138</v>
      </c>
      <c r="B374" s="71" t="s">
        <v>77</v>
      </c>
      <c r="C374" s="71" t="s">
        <v>73</v>
      </c>
      <c r="D374" s="71" t="s">
        <v>388</v>
      </c>
      <c r="E374" s="71" t="s">
        <v>139</v>
      </c>
      <c r="F374" s="67">
        <v>697</v>
      </c>
      <c r="G374" s="173">
        <v>667.8</v>
      </c>
      <c r="H374" s="173">
        <f t="shared" si="140"/>
        <v>95.81061692969871</v>
      </c>
    </row>
    <row r="375" spans="1:8" ht="45" x14ac:dyDescent="0.2">
      <c r="A375" s="70" t="s">
        <v>127</v>
      </c>
      <c r="B375" s="71" t="s">
        <v>77</v>
      </c>
      <c r="C375" s="71" t="s">
        <v>73</v>
      </c>
      <c r="D375" s="71" t="s">
        <v>389</v>
      </c>
      <c r="E375" s="71"/>
      <c r="F375" s="67">
        <f>F376+F378+F382</f>
        <v>15691.09</v>
      </c>
      <c r="G375" s="67">
        <f>G376+G378+G382</f>
        <v>15691.1</v>
      </c>
      <c r="H375" s="173">
        <f t="shared" si="140"/>
        <v>100.00006373043556</v>
      </c>
    </row>
    <row r="376" spans="1:8" ht="56.25" x14ac:dyDescent="0.2">
      <c r="A376" s="70" t="s">
        <v>98</v>
      </c>
      <c r="B376" s="71" t="s">
        <v>77</v>
      </c>
      <c r="C376" s="71" t="s">
        <v>73</v>
      </c>
      <c r="D376" s="71" t="s">
        <v>389</v>
      </c>
      <c r="E376" s="71">
        <v>100</v>
      </c>
      <c r="F376" s="67">
        <f t="shared" ref="F376:G376" si="144">F377</f>
        <v>15518.45</v>
      </c>
      <c r="G376" s="67">
        <f t="shared" si="144"/>
        <v>15518.5</v>
      </c>
      <c r="H376" s="173">
        <f t="shared" si="140"/>
        <v>100.00032219712664</v>
      </c>
    </row>
    <row r="377" spans="1:8" x14ac:dyDescent="0.2">
      <c r="A377" s="70" t="s">
        <v>306</v>
      </c>
      <c r="B377" s="71" t="s">
        <v>77</v>
      </c>
      <c r="C377" s="71" t="s">
        <v>73</v>
      </c>
      <c r="D377" s="71" t="s">
        <v>389</v>
      </c>
      <c r="E377" s="71">
        <v>110</v>
      </c>
      <c r="F377" s="67">
        <v>15518.45</v>
      </c>
      <c r="G377" s="180">
        <v>15518.5</v>
      </c>
      <c r="H377" s="173">
        <f t="shared" si="140"/>
        <v>100.00032219712664</v>
      </c>
    </row>
    <row r="378" spans="1:8" ht="22.5" x14ac:dyDescent="0.2">
      <c r="A378" s="70" t="s">
        <v>131</v>
      </c>
      <c r="B378" s="71" t="s">
        <v>77</v>
      </c>
      <c r="C378" s="71" t="s">
        <v>73</v>
      </c>
      <c r="D378" s="71" t="s">
        <v>389</v>
      </c>
      <c r="E378" s="71">
        <v>200</v>
      </c>
      <c r="F378" s="67">
        <f t="shared" ref="F378:G378" si="145">F379</f>
        <v>162.5</v>
      </c>
      <c r="G378" s="67">
        <f t="shared" si="145"/>
        <v>162.5</v>
      </c>
      <c r="H378" s="173">
        <f t="shared" si="140"/>
        <v>100</v>
      </c>
    </row>
    <row r="379" spans="1:8" ht="22.5" x14ac:dyDescent="0.2">
      <c r="A379" s="70" t="s">
        <v>181</v>
      </c>
      <c r="B379" s="71" t="s">
        <v>77</v>
      </c>
      <c r="C379" s="71" t="s">
        <v>73</v>
      </c>
      <c r="D379" s="71" t="s">
        <v>389</v>
      </c>
      <c r="E379" s="71">
        <v>240</v>
      </c>
      <c r="F379" s="67">
        <f t="shared" ref="F379:G379" si="146">F380+F381</f>
        <v>162.5</v>
      </c>
      <c r="G379" s="67">
        <f t="shared" si="146"/>
        <v>162.5</v>
      </c>
      <c r="H379" s="173">
        <f t="shared" si="140"/>
        <v>100</v>
      </c>
    </row>
    <row r="380" spans="1:8" ht="22.5" x14ac:dyDescent="0.2">
      <c r="A380" s="70" t="s">
        <v>182</v>
      </c>
      <c r="B380" s="71" t="s">
        <v>77</v>
      </c>
      <c r="C380" s="71" t="s">
        <v>73</v>
      </c>
      <c r="D380" s="71" t="s">
        <v>389</v>
      </c>
      <c r="E380" s="71">
        <v>242</v>
      </c>
      <c r="F380" s="67">
        <v>117.5</v>
      </c>
      <c r="G380" s="67">
        <v>117.5</v>
      </c>
      <c r="H380" s="173">
        <f t="shared" si="140"/>
        <v>100</v>
      </c>
    </row>
    <row r="381" spans="1:8" ht="22.5" x14ac:dyDescent="0.2">
      <c r="A381" s="70" t="s">
        <v>183</v>
      </c>
      <c r="B381" s="71" t="s">
        <v>77</v>
      </c>
      <c r="C381" s="71" t="s">
        <v>73</v>
      </c>
      <c r="D381" s="71" t="s">
        <v>389</v>
      </c>
      <c r="E381" s="71">
        <v>244</v>
      </c>
      <c r="F381" s="67">
        <v>45</v>
      </c>
      <c r="G381" s="180">
        <v>45</v>
      </c>
      <c r="H381" s="173">
        <f t="shared" si="140"/>
        <v>100</v>
      </c>
    </row>
    <row r="382" spans="1:8" x14ac:dyDescent="0.2">
      <c r="A382" s="70" t="s">
        <v>140</v>
      </c>
      <c r="B382" s="71" t="s">
        <v>77</v>
      </c>
      <c r="C382" s="71" t="s">
        <v>73</v>
      </c>
      <c r="D382" s="71" t="s">
        <v>389</v>
      </c>
      <c r="E382" s="71">
        <v>800</v>
      </c>
      <c r="F382" s="67">
        <v>10.14</v>
      </c>
      <c r="G382" s="180">
        <v>10.1</v>
      </c>
      <c r="H382" s="173">
        <f t="shared" si="140"/>
        <v>99.605522682445752</v>
      </c>
    </row>
    <row r="383" spans="1:8" ht="33.75" x14ac:dyDescent="0.2">
      <c r="A383" s="70" t="s">
        <v>184</v>
      </c>
      <c r="B383" s="71" t="s">
        <v>77</v>
      </c>
      <c r="C383" s="71" t="s">
        <v>73</v>
      </c>
      <c r="D383" s="71" t="s">
        <v>389</v>
      </c>
      <c r="E383" s="71">
        <v>850</v>
      </c>
      <c r="F383" s="67">
        <v>10.14</v>
      </c>
      <c r="G383" s="67">
        <v>10.1</v>
      </c>
      <c r="H383" s="173">
        <f t="shared" si="140"/>
        <v>99.605522682445752</v>
      </c>
    </row>
    <row r="384" spans="1:8" x14ac:dyDescent="0.2">
      <c r="A384" s="70" t="s">
        <v>508</v>
      </c>
      <c r="B384" s="71" t="s">
        <v>77</v>
      </c>
      <c r="C384" s="71" t="s">
        <v>73</v>
      </c>
      <c r="D384" s="71" t="s">
        <v>357</v>
      </c>
      <c r="E384" s="66"/>
      <c r="F384" s="67">
        <v>173.75</v>
      </c>
      <c r="G384" s="67">
        <v>173.7</v>
      </c>
      <c r="H384" s="173">
        <f t="shared" si="140"/>
        <v>99.97122302158273</v>
      </c>
    </row>
    <row r="385" spans="1:8" ht="22.5" x14ac:dyDescent="0.2">
      <c r="A385" s="70" t="s">
        <v>439</v>
      </c>
      <c r="B385" s="71" t="s">
        <v>77</v>
      </c>
      <c r="C385" s="71" t="s">
        <v>73</v>
      </c>
      <c r="D385" s="71" t="s">
        <v>357</v>
      </c>
      <c r="E385" s="71">
        <v>200</v>
      </c>
      <c r="F385" s="67">
        <v>173.75</v>
      </c>
      <c r="G385" s="67">
        <v>173.7</v>
      </c>
      <c r="H385" s="173">
        <f t="shared" si="140"/>
        <v>99.97122302158273</v>
      </c>
    </row>
    <row r="386" spans="1:8" ht="22.5" x14ac:dyDescent="0.2">
      <c r="A386" s="70" t="s">
        <v>440</v>
      </c>
      <c r="B386" s="71" t="s">
        <v>77</v>
      </c>
      <c r="C386" s="71" t="s">
        <v>73</v>
      </c>
      <c r="D386" s="71" t="s">
        <v>357</v>
      </c>
      <c r="E386" s="71">
        <v>240</v>
      </c>
      <c r="F386" s="67">
        <v>173.75</v>
      </c>
      <c r="G386" s="67">
        <v>173.7</v>
      </c>
      <c r="H386" s="173">
        <f t="shared" si="140"/>
        <v>99.97122302158273</v>
      </c>
    </row>
    <row r="387" spans="1:8" ht="22.5" x14ac:dyDescent="0.2">
      <c r="A387" s="70" t="s">
        <v>441</v>
      </c>
      <c r="B387" s="71" t="s">
        <v>77</v>
      </c>
      <c r="C387" s="71" t="s">
        <v>73</v>
      </c>
      <c r="D387" s="71" t="s">
        <v>357</v>
      </c>
      <c r="E387" s="71">
        <v>244</v>
      </c>
      <c r="F387" s="67">
        <v>173.75</v>
      </c>
      <c r="G387" s="67">
        <v>173.7</v>
      </c>
      <c r="H387" s="173">
        <f t="shared" si="140"/>
        <v>99.97122302158273</v>
      </c>
    </row>
    <row r="388" spans="1:8" x14ac:dyDescent="0.2">
      <c r="A388" s="64" t="s">
        <v>570</v>
      </c>
      <c r="B388" s="66" t="s">
        <v>74</v>
      </c>
      <c r="C388" s="66" t="s">
        <v>42</v>
      </c>
      <c r="D388" s="66" t="s">
        <v>43</v>
      </c>
      <c r="E388" s="66" t="s">
        <v>44</v>
      </c>
      <c r="F388" s="65">
        <f>F392+F389</f>
        <v>3780.33</v>
      </c>
      <c r="G388" s="65">
        <f t="shared" ref="G388:H388" si="147">G392+G389</f>
        <v>3780.2999999999997</v>
      </c>
      <c r="H388" s="65">
        <f t="shared" si="147"/>
        <v>199.99919836037975</v>
      </c>
    </row>
    <row r="389" spans="1:8" x14ac:dyDescent="0.2">
      <c r="A389" s="64" t="s">
        <v>579</v>
      </c>
      <c r="B389" s="66">
        <v>10</v>
      </c>
      <c r="C389" s="169" t="s">
        <v>47</v>
      </c>
      <c r="D389" s="66" t="s">
        <v>580</v>
      </c>
      <c r="E389" s="66"/>
      <c r="F389" s="65">
        <v>38</v>
      </c>
      <c r="G389" s="65">
        <v>38</v>
      </c>
      <c r="H389" s="65">
        <f t="shared" si="140"/>
        <v>100</v>
      </c>
    </row>
    <row r="390" spans="1:8" x14ac:dyDescent="0.2">
      <c r="A390" s="70" t="s">
        <v>134</v>
      </c>
      <c r="B390" s="71">
        <v>10</v>
      </c>
      <c r="C390" s="113" t="s">
        <v>47</v>
      </c>
      <c r="D390" s="71" t="s">
        <v>580</v>
      </c>
      <c r="E390" s="71">
        <v>300</v>
      </c>
      <c r="F390" s="67">
        <v>38</v>
      </c>
      <c r="G390" s="67">
        <v>38</v>
      </c>
      <c r="H390" s="67">
        <f>G390/F390%</f>
        <v>100</v>
      </c>
    </row>
    <row r="391" spans="1:8" x14ac:dyDescent="0.2">
      <c r="A391" s="70" t="s">
        <v>581</v>
      </c>
      <c r="B391" s="71">
        <v>10</v>
      </c>
      <c r="C391" s="113" t="s">
        <v>47</v>
      </c>
      <c r="D391" s="71" t="s">
        <v>580</v>
      </c>
      <c r="E391" s="71">
        <v>360</v>
      </c>
      <c r="F391" s="67">
        <v>38</v>
      </c>
      <c r="G391" s="67">
        <v>38</v>
      </c>
      <c r="H391" s="67">
        <f t="shared" ref="H391:H413" si="148">G391/F391%</f>
        <v>100</v>
      </c>
    </row>
    <row r="392" spans="1:8" x14ac:dyDescent="0.2">
      <c r="A392" s="64" t="s">
        <v>68</v>
      </c>
      <c r="B392" s="66" t="s">
        <v>74</v>
      </c>
      <c r="C392" s="66" t="s">
        <v>57</v>
      </c>
      <c r="D392" s="66" t="s">
        <v>43</v>
      </c>
      <c r="E392" s="66" t="s">
        <v>44</v>
      </c>
      <c r="F392" s="65">
        <f t="shared" ref="F392:G392" si="149">F393</f>
        <v>3742.33</v>
      </c>
      <c r="G392" s="65">
        <f t="shared" si="149"/>
        <v>3742.2999999999997</v>
      </c>
      <c r="H392" s="65">
        <f t="shared" si="148"/>
        <v>99.999198360379765</v>
      </c>
    </row>
    <row r="393" spans="1:8" ht="22.5" x14ac:dyDescent="0.2">
      <c r="A393" s="70" t="s">
        <v>317</v>
      </c>
      <c r="B393" s="71">
        <v>10</v>
      </c>
      <c r="C393" s="71" t="s">
        <v>57</v>
      </c>
      <c r="D393" s="71" t="s">
        <v>390</v>
      </c>
      <c r="E393" s="71" t="s">
        <v>44</v>
      </c>
      <c r="F393" s="67">
        <f t="shared" ref="F393:G393" si="150">F394+F396</f>
        <v>3742.33</v>
      </c>
      <c r="G393" s="67">
        <f t="shared" si="150"/>
        <v>3742.2999999999997</v>
      </c>
      <c r="H393" s="67">
        <f t="shared" si="148"/>
        <v>99.999198360379765</v>
      </c>
    </row>
    <row r="394" spans="1:8" ht="56.25" x14ac:dyDescent="0.2">
      <c r="A394" s="70" t="s">
        <v>98</v>
      </c>
      <c r="B394" s="71">
        <v>10</v>
      </c>
      <c r="C394" s="71" t="s">
        <v>57</v>
      </c>
      <c r="D394" s="71" t="s">
        <v>391</v>
      </c>
      <c r="E394" s="71" t="s">
        <v>137</v>
      </c>
      <c r="F394" s="67">
        <f t="shared" ref="F394:G394" si="151">F395</f>
        <v>3579.7</v>
      </c>
      <c r="G394" s="67">
        <f t="shared" si="151"/>
        <v>3579.7</v>
      </c>
      <c r="H394" s="67">
        <f t="shared" si="148"/>
        <v>100</v>
      </c>
    </row>
    <row r="395" spans="1:8" ht="22.5" x14ac:dyDescent="0.2">
      <c r="A395" s="70" t="s">
        <v>138</v>
      </c>
      <c r="B395" s="71">
        <v>10</v>
      </c>
      <c r="C395" s="71" t="s">
        <v>57</v>
      </c>
      <c r="D395" s="71" t="s">
        <v>391</v>
      </c>
      <c r="E395" s="71" t="s">
        <v>139</v>
      </c>
      <c r="F395" s="67">
        <v>3579.7</v>
      </c>
      <c r="G395" s="67">
        <v>3579.7</v>
      </c>
      <c r="H395" s="67">
        <f t="shared" si="148"/>
        <v>100</v>
      </c>
    </row>
    <row r="396" spans="1:8" ht="22.5" x14ac:dyDescent="0.2">
      <c r="A396" s="70" t="s">
        <v>316</v>
      </c>
      <c r="B396" s="71">
        <v>10</v>
      </c>
      <c r="C396" s="71" t="s">
        <v>57</v>
      </c>
      <c r="D396" s="71" t="s">
        <v>392</v>
      </c>
      <c r="E396" s="71"/>
      <c r="F396" s="67">
        <f t="shared" ref="F396:G396" si="152">F397+F401</f>
        <v>162.63</v>
      </c>
      <c r="G396" s="67">
        <f t="shared" si="152"/>
        <v>162.6</v>
      </c>
      <c r="H396" s="67">
        <f t="shared" si="148"/>
        <v>99.981553218963299</v>
      </c>
    </row>
    <row r="397" spans="1:8" ht="22.5" x14ac:dyDescent="0.2">
      <c r="A397" s="70" t="s">
        <v>131</v>
      </c>
      <c r="B397" s="71">
        <v>10</v>
      </c>
      <c r="C397" s="71" t="s">
        <v>57</v>
      </c>
      <c r="D397" s="71" t="s">
        <v>392</v>
      </c>
      <c r="E397" s="71" t="s">
        <v>132</v>
      </c>
      <c r="F397" s="67">
        <f t="shared" ref="F397:G397" si="153">F398</f>
        <v>161.43</v>
      </c>
      <c r="G397" s="67">
        <f t="shared" si="153"/>
        <v>161.4</v>
      </c>
      <c r="H397" s="67">
        <f t="shared" si="148"/>
        <v>99.981416093662887</v>
      </c>
    </row>
    <row r="398" spans="1:8" ht="22.5" x14ac:dyDescent="0.2">
      <c r="A398" s="70" t="s">
        <v>181</v>
      </c>
      <c r="B398" s="71">
        <v>10</v>
      </c>
      <c r="C398" s="71" t="s">
        <v>57</v>
      </c>
      <c r="D398" s="71" t="s">
        <v>392</v>
      </c>
      <c r="E398" s="71" t="s">
        <v>133</v>
      </c>
      <c r="F398" s="67">
        <f t="shared" ref="F398:G398" si="154">F399+F400</f>
        <v>161.43</v>
      </c>
      <c r="G398" s="67">
        <f t="shared" si="154"/>
        <v>161.4</v>
      </c>
      <c r="H398" s="67">
        <f t="shared" si="148"/>
        <v>99.981416093662887</v>
      </c>
    </row>
    <row r="399" spans="1:8" ht="22.5" x14ac:dyDescent="0.2">
      <c r="A399" s="70" t="s">
        <v>182</v>
      </c>
      <c r="B399" s="71">
        <v>10</v>
      </c>
      <c r="C399" s="71" t="s">
        <v>57</v>
      </c>
      <c r="D399" s="71" t="s">
        <v>392</v>
      </c>
      <c r="E399" s="71">
        <v>242</v>
      </c>
      <c r="F399" s="67">
        <v>105.4</v>
      </c>
      <c r="G399" s="67">
        <v>105.4</v>
      </c>
      <c r="H399" s="67">
        <f t="shared" si="148"/>
        <v>100</v>
      </c>
    </row>
    <row r="400" spans="1:8" ht="22.5" x14ac:dyDescent="0.2">
      <c r="A400" s="70" t="s">
        <v>183</v>
      </c>
      <c r="B400" s="71">
        <v>10</v>
      </c>
      <c r="C400" s="71" t="s">
        <v>57</v>
      </c>
      <c r="D400" s="71" t="s">
        <v>392</v>
      </c>
      <c r="E400" s="71" t="s">
        <v>27</v>
      </c>
      <c r="F400" s="67">
        <v>56.03</v>
      </c>
      <c r="G400" s="67">
        <v>56</v>
      </c>
      <c r="H400" s="67">
        <f t="shared" si="148"/>
        <v>99.946457255041935</v>
      </c>
    </row>
    <row r="401" spans="1:8" x14ac:dyDescent="0.2">
      <c r="A401" s="70" t="s">
        <v>140</v>
      </c>
      <c r="B401" s="71">
        <v>10</v>
      </c>
      <c r="C401" s="71" t="s">
        <v>57</v>
      </c>
      <c r="D401" s="71" t="s">
        <v>392</v>
      </c>
      <c r="E401" s="71" t="s">
        <v>141</v>
      </c>
      <c r="F401" s="67">
        <f t="shared" ref="F401:G401" si="155">F402</f>
        <v>1.2</v>
      </c>
      <c r="G401" s="67">
        <f t="shared" si="155"/>
        <v>1.2</v>
      </c>
      <c r="H401" s="67">
        <f t="shared" si="148"/>
        <v>100</v>
      </c>
    </row>
    <row r="402" spans="1:8" ht="33.75" x14ac:dyDescent="0.2">
      <c r="A402" s="70" t="s">
        <v>184</v>
      </c>
      <c r="B402" s="71">
        <v>10</v>
      </c>
      <c r="C402" s="71" t="s">
        <v>57</v>
      </c>
      <c r="D402" s="71" t="s">
        <v>392</v>
      </c>
      <c r="E402" s="71" t="s">
        <v>142</v>
      </c>
      <c r="F402" s="67">
        <v>1.2</v>
      </c>
      <c r="G402" s="67">
        <v>1.2</v>
      </c>
      <c r="H402" s="67">
        <f t="shared" si="148"/>
        <v>100</v>
      </c>
    </row>
    <row r="403" spans="1:8" x14ac:dyDescent="0.2">
      <c r="A403" s="64" t="s">
        <v>582</v>
      </c>
      <c r="B403" s="66" t="s">
        <v>79</v>
      </c>
      <c r="C403" s="66" t="s">
        <v>42</v>
      </c>
      <c r="D403" s="66" t="s">
        <v>43</v>
      </c>
      <c r="E403" s="66" t="s">
        <v>44</v>
      </c>
      <c r="F403" s="65">
        <f t="shared" ref="F403:G407" si="156">F404</f>
        <v>175</v>
      </c>
      <c r="G403" s="65">
        <f t="shared" si="156"/>
        <v>173.7</v>
      </c>
      <c r="H403" s="65">
        <f t="shared" si="148"/>
        <v>99.257142857142853</v>
      </c>
    </row>
    <row r="404" spans="1:8" x14ac:dyDescent="0.2">
      <c r="A404" s="64" t="s">
        <v>63</v>
      </c>
      <c r="B404" s="66" t="s">
        <v>79</v>
      </c>
      <c r="C404" s="66" t="s">
        <v>59</v>
      </c>
      <c r="D404" s="66"/>
      <c r="E404" s="66" t="s">
        <v>44</v>
      </c>
      <c r="F404" s="65">
        <f t="shared" si="156"/>
        <v>175</v>
      </c>
      <c r="G404" s="65">
        <f t="shared" si="156"/>
        <v>173.7</v>
      </c>
      <c r="H404" s="65">
        <f t="shared" si="148"/>
        <v>99.257142857142853</v>
      </c>
    </row>
    <row r="405" spans="1:8" ht="22.5" x14ac:dyDescent="0.2">
      <c r="A405" s="70" t="s">
        <v>221</v>
      </c>
      <c r="B405" s="71" t="s">
        <v>79</v>
      </c>
      <c r="C405" s="71" t="s">
        <v>59</v>
      </c>
      <c r="D405" s="71" t="s">
        <v>393</v>
      </c>
      <c r="E405" s="71" t="s">
        <v>44</v>
      </c>
      <c r="F405" s="67">
        <f t="shared" si="156"/>
        <v>175</v>
      </c>
      <c r="G405" s="67">
        <f t="shared" si="156"/>
        <v>173.7</v>
      </c>
      <c r="H405" s="67">
        <f t="shared" si="148"/>
        <v>99.257142857142853</v>
      </c>
    </row>
    <row r="406" spans="1:8" ht="22.5" x14ac:dyDescent="0.2">
      <c r="A406" s="70" t="s">
        <v>439</v>
      </c>
      <c r="B406" s="71" t="s">
        <v>79</v>
      </c>
      <c r="C406" s="71" t="s">
        <v>59</v>
      </c>
      <c r="D406" s="71" t="s">
        <v>393</v>
      </c>
      <c r="E406" s="71" t="s">
        <v>132</v>
      </c>
      <c r="F406" s="67">
        <f t="shared" si="156"/>
        <v>175</v>
      </c>
      <c r="G406" s="67">
        <f t="shared" si="156"/>
        <v>173.7</v>
      </c>
      <c r="H406" s="67">
        <f t="shared" si="148"/>
        <v>99.257142857142853</v>
      </c>
    </row>
    <row r="407" spans="1:8" ht="22.5" x14ac:dyDescent="0.2">
      <c r="A407" s="70" t="s">
        <v>440</v>
      </c>
      <c r="B407" s="71" t="s">
        <v>79</v>
      </c>
      <c r="C407" s="71" t="s">
        <v>59</v>
      </c>
      <c r="D407" s="71" t="s">
        <v>393</v>
      </c>
      <c r="E407" s="71" t="s">
        <v>133</v>
      </c>
      <c r="F407" s="67">
        <f t="shared" si="156"/>
        <v>175</v>
      </c>
      <c r="G407" s="67">
        <f t="shared" si="156"/>
        <v>173.7</v>
      </c>
      <c r="H407" s="67">
        <f t="shared" si="148"/>
        <v>99.257142857142853</v>
      </c>
    </row>
    <row r="408" spans="1:8" ht="22.5" x14ac:dyDescent="0.2">
      <c r="A408" s="70" t="s">
        <v>441</v>
      </c>
      <c r="B408" s="71" t="s">
        <v>79</v>
      </c>
      <c r="C408" s="71" t="s">
        <v>59</v>
      </c>
      <c r="D408" s="71" t="s">
        <v>393</v>
      </c>
      <c r="E408" s="71" t="s">
        <v>27</v>
      </c>
      <c r="F408" s="67">
        <v>175</v>
      </c>
      <c r="G408" s="67">
        <v>173.7</v>
      </c>
      <c r="H408" s="67">
        <f t="shared" si="148"/>
        <v>99.257142857142853</v>
      </c>
    </row>
    <row r="409" spans="1:8" ht="31.5" x14ac:dyDescent="0.2">
      <c r="A409" s="64" t="s">
        <v>583</v>
      </c>
      <c r="B409" s="66" t="s">
        <v>95</v>
      </c>
      <c r="C409" s="66" t="s">
        <v>42</v>
      </c>
      <c r="D409" s="66" t="s">
        <v>43</v>
      </c>
      <c r="E409" s="66" t="s">
        <v>44</v>
      </c>
      <c r="F409" s="65">
        <f t="shared" ref="F409:G412" si="157">F410</f>
        <v>15742.6</v>
      </c>
      <c r="G409" s="65">
        <f t="shared" si="157"/>
        <v>15742.5</v>
      </c>
      <c r="H409" s="65">
        <f t="shared" si="148"/>
        <v>99.999364780912927</v>
      </c>
    </row>
    <row r="410" spans="1:8" ht="31.5" x14ac:dyDescent="0.2">
      <c r="A410" s="64" t="s">
        <v>110</v>
      </c>
      <c r="B410" s="66" t="s">
        <v>95</v>
      </c>
      <c r="C410" s="66" t="s">
        <v>45</v>
      </c>
      <c r="D410" s="66" t="s">
        <v>43</v>
      </c>
      <c r="E410" s="66" t="s">
        <v>44</v>
      </c>
      <c r="F410" s="65">
        <f t="shared" si="157"/>
        <v>15742.6</v>
      </c>
      <c r="G410" s="65">
        <f t="shared" si="157"/>
        <v>15742.5</v>
      </c>
      <c r="H410" s="65">
        <f t="shared" si="148"/>
        <v>99.999364780912927</v>
      </c>
    </row>
    <row r="411" spans="1:8" x14ac:dyDescent="0.2">
      <c r="A411" s="70" t="s">
        <v>584</v>
      </c>
      <c r="B411" s="71" t="s">
        <v>95</v>
      </c>
      <c r="C411" s="71" t="s">
        <v>45</v>
      </c>
      <c r="D411" s="71" t="s">
        <v>397</v>
      </c>
      <c r="E411" s="71" t="s">
        <v>44</v>
      </c>
      <c r="F411" s="67">
        <f t="shared" si="157"/>
        <v>15742.6</v>
      </c>
      <c r="G411" s="67">
        <f t="shared" si="157"/>
        <v>15742.5</v>
      </c>
      <c r="H411" s="67">
        <f t="shared" si="148"/>
        <v>99.999364780912927</v>
      </c>
    </row>
    <row r="412" spans="1:8" ht="22.5" x14ac:dyDescent="0.2">
      <c r="A412" s="70" t="s">
        <v>223</v>
      </c>
      <c r="B412" s="71" t="s">
        <v>95</v>
      </c>
      <c r="C412" s="71" t="s">
        <v>45</v>
      </c>
      <c r="D412" s="71" t="s">
        <v>397</v>
      </c>
      <c r="E412" s="71" t="s">
        <v>103</v>
      </c>
      <c r="F412" s="67">
        <f t="shared" si="157"/>
        <v>15742.6</v>
      </c>
      <c r="G412" s="67">
        <f t="shared" si="157"/>
        <v>15742.5</v>
      </c>
      <c r="H412" s="67">
        <f t="shared" si="148"/>
        <v>99.999364780912927</v>
      </c>
    </row>
    <row r="413" spans="1:8" ht="33.75" x14ac:dyDescent="0.2">
      <c r="A413" s="70" t="s">
        <v>224</v>
      </c>
      <c r="B413" s="71" t="s">
        <v>95</v>
      </c>
      <c r="C413" s="71" t="s">
        <v>45</v>
      </c>
      <c r="D413" s="71" t="s">
        <v>397</v>
      </c>
      <c r="E413" s="71" t="s">
        <v>104</v>
      </c>
      <c r="F413" s="67">
        <v>15742.6</v>
      </c>
      <c r="G413" s="67">
        <v>15742.5</v>
      </c>
      <c r="H413" s="67">
        <f t="shared" si="148"/>
        <v>99.999364780912927</v>
      </c>
    </row>
  </sheetData>
  <mergeCells count="13">
    <mergeCell ref="C8:C9"/>
    <mergeCell ref="D8:D9"/>
    <mergeCell ref="H8:H9"/>
    <mergeCell ref="E1:H1"/>
    <mergeCell ref="B2:H2"/>
    <mergeCell ref="A4:H4"/>
    <mergeCell ref="E8:E9"/>
    <mergeCell ref="A5:H5"/>
    <mergeCell ref="A6:H6"/>
    <mergeCell ref="A8:A9"/>
    <mergeCell ref="B8:B9"/>
    <mergeCell ref="F8:F9"/>
    <mergeCell ref="G8:G9"/>
  </mergeCells>
  <phoneticPr fontId="43" type="noConversion"/>
  <pageMargins left="0.59055118110236227" right="0.6692913385826772" top="0.15748031496062992" bottom="0.15748031496062992" header="0" footer="0"/>
  <pageSetup paperSize="9" scale="92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8"/>
  <sheetViews>
    <sheetView topLeftCell="A433" zoomScale="115" zoomScaleNormal="100" zoomScaleSheetLayoutView="115" workbookViewId="0">
      <selection activeCell="A438" sqref="A438:H439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1" ht="12.75" customHeight="1" x14ac:dyDescent="0.2">
      <c r="A1" s="62"/>
      <c r="B1" s="62"/>
      <c r="C1" s="250" t="s">
        <v>463</v>
      </c>
      <c r="D1" s="250"/>
      <c r="E1" s="250"/>
      <c r="F1" s="250"/>
      <c r="G1" s="250"/>
      <c r="H1" s="250"/>
      <c r="I1" s="250"/>
    </row>
    <row r="2" spans="1:11" ht="12.75" customHeight="1" x14ac:dyDescent="0.2">
      <c r="A2" s="62"/>
      <c r="B2" s="62"/>
      <c r="C2" s="251" t="s">
        <v>462</v>
      </c>
      <c r="D2" s="251"/>
      <c r="E2" s="251"/>
      <c r="F2" s="251"/>
      <c r="G2" s="251"/>
      <c r="H2" s="251"/>
      <c r="I2" s="251"/>
    </row>
    <row r="3" spans="1:11" ht="12.75" customHeight="1" x14ac:dyDescent="0.2">
      <c r="A3" s="62"/>
      <c r="B3" s="62"/>
      <c r="C3" s="127"/>
      <c r="D3" s="127"/>
      <c r="E3" s="127"/>
      <c r="F3" s="127"/>
      <c r="G3" s="127"/>
      <c r="H3" s="127"/>
      <c r="I3" s="75" t="s">
        <v>456</v>
      </c>
    </row>
    <row r="4" spans="1:11" ht="12" customHeight="1" x14ac:dyDescent="0.2">
      <c r="A4" s="251" t="s">
        <v>549</v>
      </c>
      <c r="B4" s="251"/>
      <c r="C4" s="251"/>
      <c r="D4" s="251"/>
      <c r="E4" s="251"/>
      <c r="F4" s="251"/>
      <c r="G4" s="251"/>
      <c r="H4" s="251"/>
      <c r="I4" s="251"/>
      <c r="J4" s="115"/>
    </row>
    <row r="5" spans="1:11" ht="12.75" customHeight="1" x14ac:dyDescent="0.2">
      <c r="A5" s="251" t="s">
        <v>585</v>
      </c>
      <c r="B5" s="251"/>
      <c r="C5" s="251"/>
      <c r="D5" s="251"/>
      <c r="E5" s="251"/>
      <c r="F5" s="251"/>
      <c r="G5" s="251"/>
      <c r="H5" s="251"/>
      <c r="I5" s="251"/>
      <c r="J5" s="116"/>
    </row>
    <row r="6" spans="1:11" ht="12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16"/>
    </row>
    <row r="7" spans="1:11" ht="12.75" customHeight="1" x14ac:dyDescent="0.2">
      <c r="A7" s="247" t="s">
        <v>335</v>
      </c>
      <c r="B7" s="247"/>
      <c r="C7" s="247"/>
      <c r="D7" s="247"/>
      <c r="E7" s="247"/>
      <c r="F7" s="247"/>
      <c r="G7" s="247"/>
      <c r="H7" s="247"/>
      <c r="I7" s="247"/>
    </row>
    <row r="8" spans="1:11" ht="24" customHeight="1" x14ac:dyDescent="0.2">
      <c r="A8" s="247" t="s">
        <v>465</v>
      </c>
      <c r="B8" s="247"/>
      <c r="C8" s="247"/>
      <c r="D8" s="247"/>
      <c r="E8" s="247"/>
      <c r="F8" s="247"/>
      <c r="G8" s="247"/>
      <c r="H8" s="247"/>
      <c r="I8" s="247"/>
    </row>
    <row r="9" spans="1:11" x14ac:dyDescent="0.2">
      <c r="I9" s="75" t="s">
        <v>35</v>
      </c>
    </row>
    <row r="10" spans="1:11" ht="12.75" customHeight="1" x14ac:dyDescent="0.2">
      <c r="A10" s="242" t="s">
        <v>71</v>
      </c>
      <c r="B10" s="242" t="s">
        <v>36</v>
      </c>
      <c r="C10" s="242" t="s">
        <v>37</v>
      </c>
      <c r="D10" s="242" t="s">
        <v>38</v>
      </c>
      <c r="E10" s="242" t="s">
        <v>39</v>
      </c>
      <c r="F10" s="254" t="s">
        <v>40</v>
      </c>
      <c r="G10" s="252" t="s">
        <v>398</v>
      </c>
      <c r="H10" s="252" t="s">
        <v>513</v>
      </c>
      <c r="I10" s="252" t="s">
        <v>511</v>
      </c>
    </row>
    <row r="11" spans="1:11" x14ac:dyDescent="0.2">
      <c r="A11" s="243"/>
      <c r="B11" s="243"/>
      <c r="C11" s="243"/>
      <c r="D11" s="243"/>
      <c r="E11" s="243"/>
      <c r="F11" s="255"/>
      <c r="G11" s="253"/>
      <c r="H11" s="253"/>
      <c r="I11" s="253"/>
    </row>
    <row r="12" spans="1:11" ht="15.75" x14ac:dyDescent="0.2">
      <c r="A12" s="189" t="s">
        <v>41</v>
      </c>
      <c r="B12" s="190"/>
      <c r="C12" s="190"/>
      <c r="D12" s="190"/>
      <c r="E12" s="190"/>
      <c r="F12" s="190"/>
      <c r="G12" s="185">
        <f>G13+G37+G274+G361+G407+G303</f>
        <v>540338.01</v>
      </c>
      <c r="H12" s="185">
        <f>H13+H37+H274+H361+H407+H303</f>
        <v>538094.36999999988</v>
      </c>
      <c r="I12" s="206">
        <f>H12/G12%</f>
        <v>99.584771021383418</v>
      </c>
    </row>
    <row r="13" spans="1:11" ht="28.5" x14ac:dyDescent="0.2">
      <c r="A13" s="191" t="s">
        <v>225</v>
      </c>
      <c r="B13" s="192">
        <v>947</v>
      </c>
      <c r="C13" s="192" t="s">
        <v>42</v>
      </c>
      <c r="D13" s="192" t="s">
        <v>42</v>
      </c>
      <c r="E13" s="192" t="s">
        <v>43</v>
      </c>
      <c r="F13" s="192" t="s">
        <v>44</v>
      </c>
      <c r="G13" s="186">
        <f>G14</f>
        <v>4612.7000000000007</v>
      </c>
      <c r="H13" s="186">
        <f>H14</f>
        <v>4611.6000000000004</v>
      </c>
      <c r="I13" s="204">
        <f t="shared" ref="I13:I73" si="0">H13/G13%</f>
        <v>99.976152795542731</v>
      </c>
    </row>
    <row r="14" spans="1:11" x14ac:dyDescent="0.2">
      <c r="A14" s="64" t="s">
        <v>180</v>
      </c>
      <c r="B14" s="66">
        <v>947</v>
      </c>
      <c r="C14" s="66" t="s">
        <v>45</v>
      </c>
      <c r="D14" s="66" t="s">
        <v>42</v>
      </c>
      <c r="E14" s="66" t="s">
        <v>43</v>
      </c>
      <c r="F14" s="66" t="s">
        <v>44</v>
      </c>
      <c r="G14" s="65">
        <f>G15+G29</f>
        <v>4612.7000000000007</v>
      </c>
      <c r="H14" s="69">
        <f>H15+H29</f>
        <v>4611.6000000000004</v>
      </c>
      <c r="I14" s="65">
        <f t="shared" si="0"/>
        <v>99.976152795542731</v>
      </c>
    </row>
    <row r="15" spans="1:11" ht="52.5" x14ac:dyDescent="0.2">
      <c r="A15" s="64" t="s">
        <v>46</v>
      </c>
      <c r="B15" s="71">
        <v>947</v>
      </c>
      <c r="C15" s="71" t="s">
        <v>45</v>
      </c>
      <c r="D15" s="71" t="s">
        <v>47</v>
      </c>
      <c r="E15" s="71" t="s">
        <v>43</v>
      </c>
      <c r="F15" s="71" t="s">
        <v>44</v>
      </c>
      <c r="G15" s="67">
        <f>G16+G26</f>
        <v>2624.6800000000003</v>
      </c>
      <c r="H15" s="68">
        <f>H16+H26</f>
        <v>2623.6</v>
      </c>
      <c r="I15" s="67">
        <f t="shared" si="0"/>
        <v>99.958852126735437</v>
      </c>
      <c r="K15" s="72"/>
    </row>
    <row r="16" spans="1:11" ht="22.5" x14ac:dyDescent="0.2">
      <c r="A16" s="70" t="s">
        <v>293</v>
      </c>
      <c r="B16" s="71">
        <v>947</v>
      </c>
      <c r="C16" s="71" t="s">
        <v>45</v>
      </c>
      <c r="D16" s="71" t="s">
        <v>47</v>
      </c>
      <c r="E16" s="71" t="s">
        <v>394</v>
      </c>
      <c r="F16" s="71" t="s">
        <v>44</v>
      </c>
      <c r="G16" s="67">
        <f>G17+G19</f>
        <v>1519.18</v>
      </c>
      <c r="H16" s="68">
        <f>H17+H19</f>
        <v>1518.1</v>
      </c>
      <c r="I16" s="67">
        <f t="shared" si="0"/>
        <v>99.92890901670637</v>
      </c>
    </row>
    <row r="17" spans="1:11" ht="67.5" x14ac:dyDescent="0.2">
      <c r="A17" s="70" t="s">
        <v>98</v>
      </c>
      <c r="B17" s="71">
        <v>947</v>
      </c>
      <c r="C17" s="71" t="s">
        <v>45</v>
      </c>
      <c r="D17" s="71" t="s">
        <v>47</v>
      </c>
      <c r="E17" s="71" t="s">
        <v>361</v>
      </c>
      <c r="F17" s="71" t="s">
        <v>137</v>
      </c>
      <c r="G17" s="67">
        <f>G18</f>
        <v>1151.2</v>
      </c>
      <c r="H17" s="68">
        <f>H18</f>
        <v>1151.2</v>
      </c>
      <c r="I17" s="67">
        <f t="shared" si="0"/>
        <v>100</v>
      </c>
    </row>
    <row r="18" spans="1:11" ht="22.5" x14ac:dyDescent="0.2">
      <c r="A18" s="70" t="s">
        <v>138</v>
      </c>
      <c r="B18" s="71">
        <v>947</v>
      </c>
      <c r="C18" s="71" t="s">
        <v>45</v>
      </c>
      <c r="D18" s="71" t="s">
        <v>47</v>
      </c>
      <c r="E18" s="71" t="s">
        <v>361</v>
      </c>
      <c r="F18" s="71" t="s">
        <v>139</v>
      </c>
      <c r="G18" s="67">
        <v>1151.2</v>
      </c>
      <c r="H18" s="180">
        <v>1151.2</v>
      </c>
      <c r="I18" s="67">
        <f t="shared" si="0"/>
        <v>100</v>
      </c>
    </row>
    <row r="19" spans="1:11" ht="33.75" x14ac:dyDescent="0.2">
      <c r="A19" s="70" t="s">
        <v>304</v>
      </c>
      <c r="B19" s="71">
        <v>947</v>
      </c>
      <c r="C19" s="71" t="s">
        <v>45</v>
      </c>
      <c r="D19" s="71" t="s">
        <v>47</v>
      </c>
      <c r="E19" s="71" t="s">
        <v>362</v>
      </c>
      <c r="F19" s="71"/>
      <c r="G19" s="67">
        <f>G20+G24</f>
        <v>367.97999999999996</v>
      </c>
      <c r="H19" s="68">
        <f>H20+H24</f>
        <v>366.9</v>
      </c>
      <c r="I19" s="67">
        <f t="shared" si="0"/>
        <v>99.706505788358058</v>
      </c>
    </row>
    <row r="20" spans="1:11" ht="22.5" x14ac:dyDescent="0.2">
      <c r="A20" s="70" t="s">
        <v>131</v>
      </c>
      <c r="B20" s="71">
        <v>947</v>
      </c>
      <c r="C20" s="71" t="s">
        <v>45</v>
      </c>
      <c r="D20" s="71" t="s">
        <v>47</v>
      </c>
      <c r="E20" s="71" t="s">
        <v>362</v>
      </c>
      <c r="F20" s="71" t="s">
        <v>132</v>
      </c>
      <c r="G20" s="67">
        <f>G21</f>
        <v>365.03999999999996</v>
      </c>
      <c r="H20" s="68">
        <f>H21</f>
        <v>364</v>
      </c>
      <c r="I20" s="67">
        <f t="shared" si="0"/>
        <v>99.715099715099726</v>
      </c>
    </row>
    <row r="21" spans="1:11" ht="22.5" x14ac:dyDescent="0.2">
      <c r="A21" s="70" t="s">
        <v>181</v>
      </c>
      <c r="B21" s="71">
        <v>947</v>
      </c>
      <c r="C21" s="71" t="s">
        <v>45</v>
      </c>
      <c r="D21" s="71" t="s">
        <v>47</v>
      </c>
      <c r="E21" s="71" t="s">
        <v>362</v>
      </c>
      <c r="F21" s="71" t="s">
        <v>133</v>
      </c>
      <c r="G21" s="67">
        <f>G22+G23</f>
        <v>365.03999999999996</v>
      </c>
      <c r="H21" s="68">
        <f>H22+H23</f>
        <v>364</v>
      </c>
      <c r="I21" s="67">
        <f t="shared" si="0"/>
        <v>99.715099715099726</v>
      </c>
    </row>
    <row r="22" spans="1:11" ht="22.5" x14ac:dyDescent="0.2">
      <c r="A22" s="70" t="s">
        <v>182</v>
      </c>
      <c r="B22" s="71">
        <v>947</v>
      </c>
      <c r="C22" s="71" t="s">
        <v>45</v>
      </c>
      <c r="D22" s="71" t="s">
        <v>47</v>
      </c>
      <c r="E22" s="71" t="s">
        <v>362</v>
      </c>
      <c r="F22" s="71">
        <v>242</v>
      </c>
      <c r="G22" s="67">
        <v>183.84</v>
      </c>
      <c r="H22" s="180">
        <v>182.8</v>
      </c>
      <c r="I22" s="67">
        <f t="shared" si="0"/>
        <v>99.434290687554395</v>
      </c>
    </row>
    <row r="23" spans="1:11" ht="22.5" x14ac:dyDescent="0.2">
      <c r="A23" s="70" t="s">
        <v>183</v>
      </c>
      <c r="B23" s="71">
        <v>947</v>
      </c>
      <c r="C23" s="71" t="s">
        <v>45</v>
      </c>
      <c r="D23" s="71" t="s">
        <v>47</v>
      </c>
      <c r="E23" s="71" t="s">
        <v>362</v>
      </c>
      <c r="F23" s="71" t="s">
        <v>27</v>
      </c>
      <c r="G23" s="67">
        <v>181.2</v>
      </c>
      <c r="H23" s="180">
        <v>181.2</v>
      </c>
      <c r="I23" s="67">
        <f t="shared" si="0"/>
        <v>100</v>
      </c>
    </row>
    <row r="24" spans="1:11" ht="22.5" x14ac:dyDescent="0.2">
      <c r="A24" s="70" t="s">
        <v>140</v>
      </c>
      <c r="B24" s="71">
        <v>947</v>
      </c>
      <c r="C24" s="71" t="s">
        <v>45</v>
      </c>
      <c r="D24" s="71" t="s">
        <v>47</v>
      </c>
      <c r="E24" s="71" t="s">
        <v>362</v>
      </c>
      <c r="F24" s="71" t="s">
        <v>141</v>
      </c>
      <c r="G24" s="67">
        <f>G25</f>
        <v>2.94</v>
      </c>
      <c r="H24" s="68">
        <f>H25</f>
        <v>2.9</v>
      </c>
      <c r="I24" s="67">
        <f t="shared" si="0"/>
        <v>98.639455782312922</v>
      </c>
    </row>
    <row r="25" spans="1:11" ht="33.75" x14ac:dyDescent="0.2">
      <c r="A25" s="70" t="s">
        <v>184</v>
      </c>
      <c r="B25" s="71">
        <v>947</v>
      </c>
      <c r="C25" s="71" t="s">
        <v>45</v>
      </c>
      <c r="D25" s="71" t="s">
        <v>47</v>
      </c>
      <c r="E25" s="71" t="s">
        <v>362</v>
      </c>
      <c r="F25" s="71" t="s">
        <v>142</v>
      </c>
      <c r="G25" s="67">
        <v>2.94</v>
      </c>
      <c r="H25" s="180">
        <v>2.9</v>
      </c>
      <c r="I25" s="67">
        <f t="shared" si="0"/>
        <v>98.639455782312922</v>
      </c>
    </row>
    <row r="26" spans="1:11" ht="22.5" x14ac:dyDescent="0.2">
      <c r="A26" s="70" t="s">
        <v>294</v>
      </c>
      <c r="B26" s="71">
        <v>947</v>
      </c>
      <c r="C26" s="71" t="s">
        <v>45</v>
      </c>
      <c r="D26" s="71" t="s">
        <v>47</v>
      </c>
      <c r="E26" s="71" t="s">
        <v>363</v>
      </c>
      <c r="F26" s="71" t="s">
        <v>44</v>
      </c>
      <c r="G26" s="67">
        <f t="shared" ref="G26:G27" si="1">G27</f>
        <v>1105.5</v>
      </c>
      <c r="H26" s="68">
        <f t="shared" ref="H26:H27" si="2">H27</f>
        <v>1105.5</v>
      </c>
      <c r="I26" s="67">
        <f t="shared" si="0"/>
        <v>100</v>
      </c>
    </row>
    <row r="27" spans="1:11" ht="67.5" x14ac:dyDescent="0.2">
      <c r="A27" s="70" t="s">
        <v>98</v>
      </c>
      <c r="B27" s="71">
        <v>947</v>
      </c>
      <c r="C27" s="71" t="s">
        <v>45</v>
      </c>
      <c r="D27" s="71" t="s">
        <v>47</v>
      </c>
      <c r="E27" s="71" t="s">
        <v>363</v>
      </c>
      <c r="F27" s="71" t="s">
        <v>137</v>
      </c>
      <c r="G27" s="67">
        <f t="shared" si="1"/>
        <v>1105.5</v>
      </c>
      <c r="H27" s="68">
        <f t="shared" si="2"/>
        <v>1105.5</v>
      </c>
      <c r="I27" s="67">
        <f t="shared" si="0"/>
        <v>100</v>
      </c>
    </row>
    <row r="28" spans="1:11" ht="22.5" x14ac:dyDescent="0.2">
      <c r="A28" s="70" t="s">
        <v>138</v>
      </c>
      <c r="B28" s="71">
        <v>947</v>
      </c>
      <c r="C28" s="71" t="s">
        <v>45</v>
      </c>
      <c r="D28" s="71" t="s">
        <v>47</v>
      </c>
      <c r="E28" s="71" t="s">
        <v>363</v>
      </c>
      <c r="F28" s="71" t="s">
        <v>139</v>
      </c>
      <c r="G28" s="67">
        <v>1105.5</v>
      </c>
      <c r="H28" s="173">
        <v>1105.5</v>
      </c>
      <c r="I28" s="67">
        <f t="shared" si="0"/>
        <v>100</v>
      </c>
    </row>
    <row r="29" spans="1:11" ht="45" x14ac:dyDescent="0.2">
      <c r="A29" s="70" t="s">
        <v>56</v>
      </c>
      <c r="B29" s="71">
        <v>947</v>
      </c>
      <c r="C29" s="71" t="s">
        <v>45</v>
      </c>
      <c r="D29" s="71" t="s">
        <v>57</v>
      </c>
      <c r="E29" s="66" t="s">
        <v>43</v>
      </c>
      <c r="F29" s="66" t="s">
        <v>44</v>
      </c>
      <c r="G29" s="67">
        <f>G30</f>
        <v>1988.02</v>
      </c>
      <c r="H29" s="68">
        <f>H30</f>
        <v>1988</v>
      </c>
      <c r="I29" s="67">
        <f t="shared" si="0"/>
        <v>99.998993973903694</v>
      </c>
      <c r="K29" s="72"/>
    </row>
    <row r="30" spans="1:11" ht="22.5" x14ac:dyDescent="0.2">
      <c r="A30" s="70" t="s">
        <v>299</v>
      </c>
      <c r="B30" s="71">
        <v>947</v>
      </c>
      <c r="C30" s="71" t="s">
        <v>45</v>
      </c>
      <c r="D30" s="71" t="s">
        <v>57</v>
      </c>
      <c r="E30" s="71" t="s">
        <v>368</v>
      </c>
      <c r="F30" s="71"/>
      <c r="G30" s="67">
        <f>G31+G33</f>
        <v>1988.02</v>
      </c>
      <c r="H30" s="68">
        <f>H31+H33</f>
        <v>1988</v>
      </c>
      <c r="I30" s="67">
        <f t="shared" si="0"/>
        <v>99.998993973903694</v>
      </c>
    </row>
    <row r="31" spans="1:11" ht="67.5" x14ac:dyDescent="0.2">
      <c r="A31" s="70" t="s">
        <v>98</v>
      </c>
      <c r="B31" s="71">
        <v>947</v>
      </c>
      <c r="C31" s="71" t="s">
        <v>45</v>
      </c>
      <c r="D31" s="71" t="s">
        <v>57</v>
      </c>
      <c r="E31" s="71" t="s">
        <v>369</v>
      </c>
      <c r="F31" s="71">
        <v>100</v>
      </c>
      <c r="G31" s="67">
        <f>G32</f>
        <v>1977.92</v>
      </c>
      <c r="H31" s="68">
        <f>H32</f>
        <v>1977.9</v>
      </c>
      <c r="I31" s="67">
        <f t="shared" si="0"/>
        <v>99.998988836757817</v>
      </c>
    </row>
    <row r="32" spans="1:11" ht="22.5" x14ac:dyDescent="0.2">
      <c r="A32" s="70" t="s">
        <v>138</v>
      </c>
      <c r="B32" s="71">
        <v>947</v>
      </c>
      <c r="C32" s="71" t="s">
        <v>45</v>
      </c>
      <c r="D32" s="71" t="s">
        <v>57</v>
      </c>
      <c r="E32" s="71" t="s">
        <v>369</v>
      </c>
      <c r="F32" s="71">
        <v>120</v>
      </c>
      <c r="G32" s="67">
        <v>1977.92</v>
      </c>
      <c r="H32" s="67">
        <v>1977.9</v>
      </c>
      <c r="I32" s="67">
        <f t="shared" si="0"/>
        <v>99.998988836757817</v>
      </c>
    </row>
    <row r="33" spans="1:11" ht="33.75" x14ac:dyDescent="0.2">
      <c r="A33" s="70" t="s">
        <v>300</v>
      </c>
      <c r="B33" s="71">
        <v>947</v>
      </c>
      <c r="C33" s="71" t="s">
        <v>45</v>
      </c>
      <c r="D33" s="71" t="s">
        <v>57</v>
      </c>
      <c r="E33" s="71" t="s">
        <v>370</v>
      </c>
      <c r="F33" s="71"/>
      <c r="G33" s="67">
        <f>G34</f>
        <v>10.1</v>
      </c>
      <c r="H33" s="68">
        <f t="shared" ref="H33:H35" si="3">H34</f>
        <v>10.1</v>
      </c>
      <c r="I33" s="67">
        <f t="shared" si="0"/>
        <v>100</v>
      </c>
    </row>
    <row r="34" spans="1:11" ht="22.5" x14ac:dyDescent="0.2">
      <c r="A34" s="70" t="s">
        <v>439</v>
      </c>
      <c r="B34" s="71">
        <v>947</v>
      </c>
      <c r="C34" s="71" t="s">
        <v>45</v>
      </c>
      <c r="D34" s="71" t="s">
        <v>57</v>
      </c>
      <c r="E34" s="71" t="s">
        <v>370</v>
      </c>
      <c r="F34" s="71" t="s">
        <v>132</v>
      </c>
      <c r="G34" s="67">
        <f>G35</f>
        <v>10.1</v>
      </c>
      <c r="H34" s="68">
        <f t="shared" si="3"/>
        <v>10.1</v>
      </c>
      <c r="I34" s="67">
        <f t="shared" si="0"/>
        <v>100</v>
      </c>
    </row>
    <row r="35" spans="1:11" ht="22.5" x14ac:dyDescent="0.2">
      <c r="A35" s="70" t="s">
        <v>440</v>
      </c>
      <c r="B35" s="71">
        <v>947</v>
      </c>
      <c r="C35" s="71" t="s">
        <v>45</v>
      </c>
      <c r="D35" s="71" t="s">
        <v>57</v>
      </c>
      <c r="E35" s="71" t="s">
        <v>370</v>
      </c>
      <c r="F35" s="71" t="s">
        <v>133</v>
      </c>
      <c r="G35" s="67">
        <f>G36</f>
        <v>10.1</v>
      </c>
      <c r="H35" s="68">
        <f t="shared" si="3"/>
        <v>10.1</v>
      </c>
      <c r="I35" s="67">
        <f t="shared" si="0"/>
        <v>100</v>
      </c>
    </row>
    <row r="36" spans="1:11" ht="22.5" x14ac:dyDescent="0.2">
      <c r="A36" s="70" t="s">
        <v>441</v>
      </c>
      <c r="B36" s="71">
        <v>947</v>
      </c>
      <c r="C36" s="71" t="s">
        <v>45</v>
      </c>
      <c r="D36" s="71" t="s">
        <v>57</v>
      </c>
      <c r="E36" s="71" t="s">
        <v>370</v>
      </c>
      <c r="F36" s="71">
        <v>244</v>
      </c>
      <c r="G36" s="67">
        <v>10.1</v>
      </c>
      <c r="H36" s="67">
        <v>10.1</v>
      </c>
      <c r="I36" s="67">
        <f t="shared" si="0"/>
        <v>100</v>
      </c>
    </row>
    <row r="37" spans="1:11" ht="28.5" x14ac:dyDescent="0.2">
      <c r="A37" s="191" t="s">
        <v>226</v>
      </c>
      <c r="B37" s="192">
        <v>946</v>
      </c>
      <c r="C37" s="192" t="s">
        <v>42</v>
      </c>
      <c r="D37" s="192" t="s">
        <v>42</v>
      </c>
      <c r="E37" s="192" t="s">
        <v>43</v>
      </c>
      <c r="F37" s="192" t="s">
        <v>44</v>
      </c>
      <c r="G37" s="186">
        <f>G38+G84+G100+G171+G200+G253+G263+G268+G164+G89+G249</f>
        <v>145990.32000000004</v>
      </c>
      <c r="H37" s="186">
        <f>H38+H84+H100+H171+H200+H253+H263+H268+H164+H89+H249</f>
        <v>144279.89000000001</v>
      </c>
      <c r="I37" s="204">
        <f t="shared" si="0"/>
        <v>98.828394923718207</v>
      </c>
    </row>
    <row r="38" spans="1:11" x14ac:dyDescent="0.2">
      <c r="A38" s="64" t="s">
        <v>180</v>
      </c>
      <c r="B38" s="66">
        <v>946</v>
      </c>
      <c r="C38" s="66" t="s">
        <v>45</v>
      </c>
      <c r="D38" s="66" t="s">
        <v>42</v>
      </c>
      <c r="E38" s="66" t="s">
        <v>43</v>
      </c>
      <c r="F38" s="66" t="s">
        <v>44</v>
      </c>
      <c r="G38" s="65">
        <f>G39+G43+G46++G62+G67+G57</f>
        <v>23318.5</v>
      </c>
      <c r="H38" s="65">
        <f>H39+H43+H46++H62+H67+H57</f>
        <v>22958.5</v>
      </c>
      <c r="I38" s="65">
        <f t="shared" si="0"/>
        <v>98.456161416900741</v>
      </c>
    </row>
    <row r="39" spans="1:11" ht="42" x14ac:dyDescent="0.2">
      <c r="A39" s="64" t="s">
        <v>58</v>
      </c>
      <c r="B39" s="71">
        <v>946</v>
      </c>
      <c r="C39" s="66" t="s">
        <v>45</v>
      </c>
      <c r="D39" s="66" t="s">
        <v>59</v>
      </c>
      <c r="E39" s="66" t="s">
        <v>43</v>
      </c>
      <c r="F39" s="66" t="s">
        <v>44</v>
      </c>
      <c r="G39" s="65">
        <f>G40</f>
        <v>1359.6</v>
      </c>
      <c r="H39" s="65">
        <f t="shared" ref="H39:H41" si="4">H40</f>
        <v>1320</v>
      </c>
      <c r="I39" s="65">
        <f t="shared" si="0"/>
        <v>97.087378640776706</v>
      </c>
      <c r="K39" s="72"/>
    </row>
    <row r="40" spans="1:11" ht="22.5" x14ac:dyDescent="0.2">
      <c r="A40" s="70" t="s">
        <v>302</v>
      </c>
      <c r="B40" s="71">
        <v>946</v>
      </c>
      <c r="C40" s="71" t="s">
        <v>45</v>
      </c>
      <c r="D40" s="71" t="s">
        <v>59</v>
      </c>
      <c r="E40" s="71" t="s">
        <v>395</v>
      </c>
      <c r="F40" s="71" t="s">
        <v>44</v>
      </c>
      <c r="G40" s="67">
        <f>G41</f>
        <v>1359.6</v>
      </c>
      <c r="H40" s="67">
        <f t="shared" si="4"/>
        <v>1320</v>
      </c>
      <c r="I40" s="67">
        <f t="shared" si="0"/>
        <v>97.087378640776706</v>
      </c>
    </row>
    <row r="41" spans="1:11" ht="33.75" x14ac:dyDescent="0.2">
      <c r="A41" s="70" t="s">
        <v>303</v>
      </c>
      <c r="B41" s="71">
        <v>946</v>
      </c>
      <c r="C41" s="71" t="s">
        <v>45</v>
      </c>
      <c r="D41" s="71" t="s">
        <v>59</v>
      </c>
      <c r="E41" s="71" t="s">
        <v>360</v>
      </c>
      <c r="F41" s="71" t="s">
        <v>137</v>
      </c>
      <c r="G41" s="67">
        <f>G42</f>
        <v>1359.6</v>
      </c>
      <c r="H41" s="67">
        <f t="shared" si="4"/>
        <v>1320</v>
      </c>
      <c r="I41" s="67">
        <f t="shared" si="0"/>
        <v>97.087378640776706</v>
      </c>
    </row>
    <row r="42" spans="1:11" ht="22.5" x14ac:dyDescent="0.2">
      <c r="A42" s="70" t="s">
        <v>138</v>
      </c>
      <c r="B42" s="71">
        <v>946</v>
      </c>
      <c r="C42" s="71" t="s">
        <v>45</v>
      </c>
      <c r="D42" s="71" t="s">
        <v>59</v>
      </c>
      <c r="E42" s="71" t="s">
        <v>360</v>
      </c>
      <c r="F42" s="71" t="s">
        <v>139</v>
      </c>
      <c r="G42" s="67">
        <v>1359.6</v>
      </c>
      <c r="H42" s="180">
        <v>1320</v>
      </c>
      <c r="I42" s="67">
        <f t="shared" si="0"/>
        <v>97.087378640776706</v>
      </c>
    </row>
    <row r="43" spans="1:11" ht="21" x14ac:dyDescent="0.2">
      <c r="A43" s="64" t="s">
        <v>294</v>
      </c>
      <c r="B43" s="66">
        <v>946</v>
      </c>
      <c r="C43" s="66" t="s">
        <v>45</v>
      </c>
      <c r="D43" s="66" t="s">
        <v>47</v>
      </c>
      <c r="E43" s="66" t="s">
        <v>396</v>
      </c>
      <c r="F43" s="66" t="s">
        <v>44</v>
      </c>
      <c r="G43" s="65">
        <f t="shared" ref="G43:G44" si="5">G44</f>
        <v>600.20000000000005</v>
      </c>
      <c r="H43" s="69">
        <f t="shared" ref="H43:H44" si="6">H44</f>
        <v>577.71</v>
      </c>
      <c r="I43" s="65">
        <f t="shared" si="0"/>
        <v>96.252915694768404</v>
      </c>
      <c r="K43" s="72"/>
    </row>
    <row r="44" spans="1:11" ht="67.5" x14ac:dyDescent="0.2">
      <c r="A44" s="70" t="s">
        <v>98</v>
      </c>
      <c r="B44" s="71">
        <v>946</v>
      </c>
      <c r="C44" s="71" t="s">
        <v>45</v>
      </c>
      <c r="D44" s="71" t="s">
        <v>47</v>
      </c>
      <c r="E44" s="71" t="s">
        <v>364</v>
      </c>
      <c r="F44" s="71" t="s">
        <v>137</v>
      </c>
      <c r="G44" s="67">
        <f t="shared" si="5"/>
        <v>600.20000000000005</v>
      </c>
      <c r="H44" s="67">
        <f t="shared" si="6"/>
        <v>577.71</v>
      </c>
      <c r="I44" s="67">
        <f t="shared" si="0"/>
        <v>96.252915694768404</v>
      </c>
    </row>
    <row r="45" spans="1:11" ht="22.5" x14ac:dyDescent="0.2">
      <c r="A45" s="70" t="s">
        <v>138</v>
      </c>
      <c r="B45" s="71">
        <v>946</v>
      </c>
      <c r="C45" s="71" t="s">
        <v>45</v>
      </c>
      <c r="D45" s="71" t="s">
        <v>47</v>
      </c>
      <c r="E45" s="71" t="s">
        <v>364</v>
      </c>
      <c r="F45" s="71" t="s">
        <v>139</v>
      </c>
      <c r="G45" s="67">
        <v>600.20000000000005</v>
      </c>
      <c r="H45" s="180">
        <v>577.71</v>
      </c>
      <c r="I45" s="67">
        <f t="shared" si="0"/>
        <v>96.252915694768404</v>
      </c>
    </row>
    <row r="46" spans="1:11" ht="21" x14ac:dyDescent="0.2">
      <c r="A46" s="64" t="s">
        <v>227</v>
      </c>
      <c r="B46" s="66">
        <v>946</v>
      </c>
      <c r="C46" s="66" t="s">
        <v>45</v>
      </c>
      <c r="D46" s="66" t="s">
        <v>73</v>
      </c>
      <c r="E46" s="66" t="s">
        <v>43</v>
      </c>
      <c r="F46" s="66" t="s">
        <v>44</v>
      </c>
      <c r="G46" s="65">
        <f>G47</f>
        <v>16846.8</v>
      </c>
      <c r="H46" s="65">
        <f>H47</f>
        <v>16694.580000000002</v>
      </c>
      <c r="I46" s="65">
        <f t="shared" si="0"/>
        <v>99.096445615784617</v>
      </c>
      <c r="K46" s="72"/>
    </row>
    <row r="47" spans="1:11" ht="22.5" x14ac:dyDescent="0.2">
      <c r="A47" s="70" t="s">
        <v>295</v>
      </c>
      <c r="B47" s="71">
        <v>946</v>
      </c>
      <c r="C47" s="71" t="s">
        <v>45</v>
      </c>
      <c r="D47" s="71" t="s">
        <v>73</v>
      </c>
      <c r="E47" s="71" t="s">
        <v>365</v>
      </c>
      <c r="F47" s="71" t="s">
        <v>44</v>
      </c>
      <c r="G47" s="67">
        <f>G48+G50</f>
        <v>16846.8</v>
      </c>
      <c r="H47" s="68">
        <f>H48+H50</f>
        <v>16694.580000000002</v>
      </c>
      <c r="I47" s="67">
        <f t="shared" si="0"/>
        <v>99.096445615784617</v>
      </c>
    </row>
    <row r="48" spans="1:11" ht="67.5" x14ac:dyDescent="0.2">
      <c r="A48" s="70" t="s">
        <v>98</v>
      </c>
      <c r="B48" s="71">
        <v>946</v>
      </c>
      <c r="C48" s="71" t="s">
        <v>45</v>
      </c>
      <c r="D48" s="71" t="s">
        <v>73</v>
      </c>
      <c r="E48" s="71" t="s">
        <v>366</v>
      </c>
      <c r="F48" s="71" t="s">
        <v>137</v>
      </c>
      <c r="G48" s="67">
        <f>G49</f>
        <v>11602.3</v>
      </c>
      <c r="H48" s="68">
        <f>H49</f>
        <v>11455.83</v>
      </c>
      <c r="I48" s="67">
        <f t="shared" si="0"/>
        <v>98.737577894038253</v>
      </c>
    </row>
    <row r="49" spans="1:11" ht="22.5" x14ac:dyDescent="0.2">
      <c r="A49" s="70" t="s">
        <v>138</v>
      </c>
      <c r="B49" s="71">
        <v>946</v>
      </c>
      <c r="C49" s="71" t="s">
        <v>45</v>
      </c>
      <c r="D49" s="71" t="s">
        <v>73</v>
      </c>
      <c r="E49" s="71" t="s">
        <v>366</v>
      </c>
      <c r="F49" s="71" t="s">
        <v>139</v>
      </c>
      <c r="G49" s="67">
        <v>11602.3</v>
      </c>
      <c r="H49" s="180">
        <v>11455.83</v>
      </c>
      <c r="I49" s="67">
        <f t="shared" si="0"/>
        <v>98.737577894038253</v>
      </c>
    </row>
    <row r="50" spans="1:11" ht="33.75" x14ac:dyDescent="0.2">
      <c r="A50" s="70" t="s">
        <v>296</v>
      </c>
      <c r="B50" s="71">
        <v>946</v>
      </c>
      <c r="C50" s="71" t="s">
        <v>45</v>
      </c>
      <c r="D50" s="71" t="s">
        <v>73</v>
      </c>
      <c r="E50" s="71" t="s">
        <v>367</v>
      </c>
      <c r="F50" s="71"/>
      <c r="G50" s="67">
        <f>G51+G55</f>
        <v>5244.4999999999991</v>
      </c>
      <c r="H50" s="68">
        <f>H51+H55</f>
        <v>5238.75</v>
      </c>
      <c r="I50" s="67">
        <f t="shared" si="0"/>
        <v>99.890361330918111</v>
      </c>
    </row>
    <row r="51" spans="1:11" ht="22.5" x14ac:dyDescent="0.2">
      <c r="A51" s="70" t="s">
        <v>131</v>
      </c>
      <c r="B51" s="71">
        <v>946</v>
      </c>
      <c r="C51" s="71" t="s">
        <v>45</v>
      </c>
      <c r="D51" s="71" t="s">
        <v>73</v>
      </c>
      <c r="E51" s="71" t="s">
        <v>367</v>
      </c>
      <c r="F51" s="71" t="s">
        <v>132</v>
      </c>
      <c r="G51" s="67">
        <f>G52</f>
        <v>5119.5999999999995</v>
      </c>
      <c r="H51" s="68">
        <f>H52</f>
        <v>5113.8500000000004</v>
      </c>
      <c r="I51" s="67">
        <f t="shared" si="0"/>
        <v>99.887686538010797</v>
      </c>
    </row>
    <row r="52" spans="1:11" ht="22.5" x14ac:dyDescent="0.2">
      <c r="A52" s="70" t="s">
        <v>181</v>
      </c>
      <c r="B52" s="71">
        <v>946</v>
      </c>
      <c r="C52" s="71" t="s">
        <v>45</v>
      </c>
      <c r="D52" s="71" t="s">
        <v>73</v>
      </c>
      <c r="E52" s="71" t="s">
        <v>367</v>
      </c>
      <c r="F52" s="71" t="s">
        <v>133</v>
      </c>
      <c r="G52" s="67">
        <f>G53+G54</f>
        <v>5119.5999999999995</v>
      </c>
      <c r="H52" s="68">
        <f>H53+H54</f>
        <v>5113.8500000000004</v>
      </c>
      <c r="I52" s="67">
        <f t="shared" si="0"/>
        <v>99.887686538010797</v>
      </c>
    </row>
    <row r="53" spans="1:11" ht="22.5" x14ac:dyDescent="0.2">
      <c r="A53" s="70" t="s">
        <v>182</v>
      </c>
      <c r="B53" s="71">
        <v>946</v>
      </c>
      <c r="C53" s="71" t="s">
        <v>45</v>
      </c>
      <c r="D53" s="71" t="s">
        <v>73</v>
      </c>
      <c r="E53" s="71" t="s">
        <v>367</v>
      </c>
      <c r="F53" s="71" t="s">
        <v>28</v>
      </c>
      <c r="G53" s="67">
        <v>942.7</v>
      </c>
      <c r="H53" s="67">
        <v>942.34</v>
      </c>
      <c r="I53" s="67">
        <f t="shared" si="0"/>
        <v>99.961811817121045</v>
      </c>
    </row>
    <row r="54" spans="1:11" ht="22.5" x14ac:dyDescent="0.2">
      <c r="A54" s="70" t="s">
        <v>183</v>
      </c>
      <c r="B54" s="71">
        <v>946</v>
      </c>
      <c r="C54" s="71" t="s">
        <v>45</v>
      </c>
      <c r="D54" s="71" t="s">
        <v>73</v>
      </c>
      <c r="E54" s="71" t="s">
        <v>367</v>
      </c>
      <c r="F54" s="71" t="s">
        <v>27</v>
      </c>
      <c r="G54" s="67">
        <v>4176.8999999999996</v>
      </c>
      <c r="H54" s="67">
        <v>4171.51</v>
      </c>
      <c r="I54" s="67">
        <f t="shared" si="0"/>
        <v>99.870956929780462</v>
      </c>
    </row>
    <row r="55" spans="1:11" ht="22.5" x14ac:dyDescent="0.2">
      <c r="A55" s="70" t="s">
        <v>140</v>
      </c>
      <c r="B55" s="71">
        <v>946</v>
      </c>
      <c r="C55" s="71" t="s">
        <v>45</v>
      </c>
      <c r="D55" s="71" t="s">
        <v>73</v>
      </c>
      <c r="E55" s="71" t="s">
        <v>367</v>
      </c>
      <c r="F55" s="71" t="s">
        <v>141</v>
      </c>
      <c r="G55" s="67">
        <f>G56</f>
        <v>124.9</v>
      </c>
      <c r="H55" s="68">
        <f>H56</f>
        <v>124.9</v>
      </c>
      <c r="I55" s="67">
        <f t="shared" si="0"/>
        <v>100</v>
      </c>
    </row>
    <row r="56" spans="1:11" ht="33.75" x14ac:dyDescent="0.2">
      <c r="A56" s="70" t="s">
        <v>184</v>
      </c>
      <c r="B56" s="71">
        <v>946</v>
      </c>
      <c r="C56" s="71" t="s">
        <v>45</v>
      </c>
      <c r="D56" s="71" t="s">
        <v>73</v>
      </c>
      <c r="E56" s="71" t="s">
        <v>367</v>
      </c>
      <c r="F56" s="71" t="s">
        <v>142</v>
      </c>
      <c r="G56" s="67">
        <v>124.9</v>
      </c>
      <c r="H56" s="180">
        <v>124.9</v>
      </c>
      <c r="I56" s="67">
        <f t="shared" si="0"/>
        <v>100</v>
      </c>
    </row>
    <row r="57" spans="1:11" x14ac:dyDescent="0.2">
      <c r="A57" s="64" t="s">
        <v>454</v>
      </c>
      <c r="B57" s="71">
        <v>946</v>
      </c>
      <c r="C57" s="66" t="s">
        <v>45</v>
      </c>
      <c r="D57" s="66" t="s">
        <v>62</v>
      </c>
      <c r="E57" s="71"/>
      <c r="F57" s="71"/>
      <c r="G57" s="65">
        <f t="shared" ref="G57:G60" si="7">G58</f>
        <v>160</v>
      </c>
      <c r="H57" s="69">
        <f t="shared" ref="H57:H60" si="8">H58</f>
        <v>160</v>
      </c>
      <c r="I57" s="65">
        <f t="shared" si="0"/>
        <v>100</v>
      </c>
    </row>
    <row r="58" spans="1:11" ht="45" x14ac:dyDescent="0.2">
      <c r="A58" s="70" t="s">
        <v>443</v>
      </c>
      <c r="B58" s="71">
        <v>946</v>
      </c>
      <c r="C58" s="71" t="s">
        <v>45</v>
      </c>
      <c r="D58" s="71" t="s">
        <v>62</v>
      </c>
      <c r="E58" s="71" t="s">
        <v>455</v>
      </c>
      <c r="F58" s="71"/>
      <c r="G58" s="67">
        <f t="shared" si="7"/>
        <v>160</v>
      </c>
      <c r="H58" s="68">
        <f t="shared" si="8"/>
        <v>160</v>
      </c>
      <c r="I58" s="67">
        <f t="shared" si="0"/>
        <v>100</v>
      </c>
    </row>
    <row r="59" spans="1:11" ht="22.5" x14ac:dyDescent="0.2">
      <c r="A59" s="70" t="s">
        <v>439</v>
      </c>
      <c r="B59" s="71">
        <v>946</v>
      </c>
      <c r="C59" s="71" t="s">
        <v>45</v>
      </c>
      <c r="D59" s="71" t="s">
        <v>62</v>
      </c>
      <c r="E59" s="71" t="s">
        <v>455</v>
      </c>
      <c r="F59" s="71">
        <v>200</v>
      </c>
      <c r="G59" s="67">
        <f t="shared" si="7"/>
        <v>160</v>
      </c>
      <c r="H59" s="68">
        <f t="shared" si="8"/>
        <v>160</v>
      </c>
      <c r="I59" s="67">
        <f t="shared" si="0"/>
        <v>100</v>
      </c>
    </row>
    <row r="60" spans="1:11" ht="22.5" x14ac:dyDescent="0.2">
      <c r="A60" s="70" t="s">
        <v>440</v>
      </c>
      <c r="B60" s="71">
        <v>946</v>
      </c>
      <c r="C60" s="71" t="s">
        <v>45</v>
      </c>
      <c r="D60" s="71" t="s">
        <v>62</v>
      </c>
      <c r="E60" s="71" t="s">
        <v>455</v>
      </c>
      <c r="F60" s="71">
        <v>240</v>
      </c>
      <c r="G60" s="67">
        <f t="shared" si="7"/>
        <v>160</v>
      </c>
      <c r="H60" s="68">
        <f t="shared" si="8"/>
        <v>160</v>
      </c>
      <c r="I60" s="67">
        <f t="shared" si="0"/>
        <v>100</v>
      </c>
    </row>
    <row r="61" spans="1:11" ht="22.5" x14ac:dyDescent="0.2">
      <c r="A61" s="70" t="s">
        <v>441</v>
      </c>
      <c r="B61" s="71">
        <v>946</v>
      </c>
      <c r="C61" s="71" t="s">
        <v>45</v>
      </c>
      <c r="D61" s="71" t="s">
        <v>62</v>
      </c>
      <c r="E61" s="71" t="s">
        <v>455</v>
      </c>
      <c r="F61" s="71">
        <v>244</v>
      </c>
      <c r="G61" s="67">
        <v>160</v>
      </c>
      <c r="H61" s="68">
        <v>160</v>
      </c>
      <c r="I61" s="67">
        <f t="shared" si="0"/>
        <v>100</v>
      </c>
    </row>
    <row r="62" spans="1:11" x14ac:dyDescent="0.2">
      <c r="A62" s="64" t="s">
        <v>84</v>
      </c>
      <c r="B62" s="66">
        <v>946</v>
      </c>
      <c r="C62" s="66" t="s">
        <v>45</v>
      </c>
      <c r="D62" s="66" t="s">
        <v>85</v>
      </c>
      <c r="E62" s="66" t="s">
        <v>43</v>
      </c>
      <c r="F62" s="66" t="s">
        <v>44</v>
      </c>
      <c r="G62" s="65">
        <f t="shared" ref="G62:G65" si="9">G63</f>
        <v>62</v>
      </c>
      <c r="H62" s="65">
        <f t="shared" ref="H62:H65" si="10">H63</f>
        <v>0</v>
      </c>
      <c r="I62" s="65">
        <f t="shared" si="0"/>
        <v>0</v>
      </c>
      <c r="K62" s="72"/>
    </row>
    <row r="63" spans="1:11" ht="22.5" x14ac:dyDescent="0.2">
      <c r="A63" s="70" t="s">
        <v>84</v>
      </c>
      <c r="B63" s="71">
        <v>946</v>
      </c>
      <c r="C63" s="71" t="s">
        <v>45</v>
      </c>
      <c r="D63" s="71" t="s">
        <v>85</v>
      </c>
      <c r="E63" s="71" t="s">
        <v>374</v>
      </c>
      <c r="F63" s="71" t="s">
        <v>44</v>
      </c>
      <c r="G63" s="67">
        <f t="shared" si="9"/>
        <v>62</v>
      </c>
      <c r="H63" s="68">
        <f t="shared" si="10"/>
        <v>0</v>
      </c>
      <c r="I63" s="67">
        <f t="shared" si="0"/>
        <v>0</v>
      </c>
    </row>
    <row r="64" spans="1:11" ht="22.5" x14ac:dyDescent="0.2">
      <c r="A64" s="70" t="s">
        <v>100</v>
      </c>
      <c r="B64" s="71">
        <v>946</v>
      </c>
      <c r="C64" s="71" t="s">
        <v>45</v>
      </c>
      <c r="D64" s="71" t="s">
        <v>85</v>
      </c>
      <c r="E64" s="71" t="s">
        <v>374</v>
      </c>
      <c r="F64" s="71" t="s">
        <v>44</v>
      </c>
      <c r="G64" s="67">
        <f t="shared" si="9"/>
        <v>62</v>
      </c>
      <c r="H64" s="68">
        <f t="shared" si="10"/>
        <v>0</v>
      </c>
      <c r="I64" s="67">
        <f t="shared" si="0"/>
        <v>0</v>
      </c>
    </row>
    <row r="65" spans="1:11" ht="22.5" x14ac:dyDescent="0.2">
      <c r="A65" s="70" t="s">
        <v>140</v>
      </c>
      <c r="B65" s="71">
        <v>946</v>
      </c>
      <c r="C65" s="71" t="s">
        <v>45</v>
      </c>
      <c r="D65" s="71" t="s">
        <v>85</v>
      </c>
      <c r="E65" s="71" t="s">
        <v>374</v>
      </c>
      <c r="F65" s="71" t="s">
        <v>141</v>
      </c>
      <c r="G65" s="67">
        <f t="shared" si="9"/>
        <v>62</v>
      </c>
      <c r="H65" s="68">
        <f t="shared" si="10"/>
        <v>0</v>
      </c>
      <c r="I65" s="67">
        <f t="shared" si="0"/>
        <v>0</v>
      </c>
    </row>
    <row r="66" spans="1:11" ht="22.5" x14ac:dyDescent="0.2">
      <c r="A66" s="70" t="s">
        <v>101</v>
      </c>
      <c r="B66" s="71">
        <v>946</v>
      </c>
      <c r="C66" s="71" t="s">
        <v>45</v>
      </c>
      <c r="D66" s="71" t="s">
        <v>85</v>
      </c>
      <c r="E66" s="71" t="s">
        <v>374</v>
      </c>
      <c r="F66" s="71" t="s">
        <v>102</v>
      </c>
      <c r="G66" s="67">
        <v>62</v>
      </c>
      <c r="H66" s="180"/>
      <c r="I66" s="67">
        <f t="shared" si="0"/>
        <v>0</v>
      </c>
    </row>
    <row r="67" spans="1:11" x14ac:dyDescent="0.2">
      <c r="A67" s="64" t="s">
        <v>75</v>
      </c>
      <c r="B67" s="66">
        <v>946</v>
      </c>
      <c r="C67" s="66" t="s">
        <v>45</v>
      </c>
      <c r="D67" s="66">
        <v>13</v>
      </c>
      <c r="E67" s="66"/>
      <c r="F67" s="66"/>
      <c r="G67" s="65">
        <f t="shared" ref="G67:H67" si="11">G71+G81+G77+G68</f>
        <v>4289.8999999999996</v>
      </c>
      <c r="H67" s="65">
        <f t="shared" si="11"/>
        <v>4206.21</v>
      </c>
      <c r="I67" s="65">
        <f t="shared" si="0"/>
        <v>98.049138674561192</v>
      </c>
      <c r="K67" s="72"/>
    </row>
    <row r="68" spans="1:11" x14ac:dyDescent="0.2">
      <c r="A68" s="70" t="s">
        <v>495</v>
      </c>
      <c r="B68" s="71">
        <v>946</v>
      </c>
      <c r="C68" s="71" t="s">
        <v>45</v>
      </c>
      <c r="D68" s="71">
        <v>13</v>
      </c>
      <c r="E68" s="71" t="s">
        <v>498</v>
      </c>
      <c r="F68" s="71"/>
      <c r="G68" s="67">
        <v>100</v>
      </c>
      <c r="H68" s="67">
        <f>H69</f>
        <v>100</v>
      </c>
      <c r="I68" s="67">
        <f t="shared" si="0"/>
        <v>100</v>
      </c>
      <c r="K68" s="72"/>
    </row>
    <row r="69" spans="1:11" x14ac:dyDescent="0.2">
      <c r="A69" s="70" t="s">
        <v>496</v>
      </c>
      <c r="B69" s="71">
        <v>946</v>
      </c>
      <c r="C69" s="71" t="s">
        <v>45</v>
      </c>
      <c r="D69" s="71">
        <v>13</v>
      </c>
      <c r="E69" s="71" t="s">
        <v>498</v>
      </c>
      <c r="F69" s="71">
        <v>800</v>
      </c>
      <c r="G69" s="67">
        <v>100</v>
      </c>
      <c r="H69" s="67">
        <f>H70</f>
        <v>100</v>
      </c>
      <c r="I69" s="67">
        <f t="shared" si="0"/>
        <v>100</v>
      </c>
      <c r="K69" s="72"/>
    </row>
    <row r="70" spans="1:11" x14ac:dyDescent="0.2">
      <c r="A70" s="70" t="s">
        <v>497</v>
      </c>
      <c r="B70" s="71">
        <v>946</v>
      </c>
      <c r="C70" s="71" t="s">
        <v>45</v>
      </c>
      <c r="D70" s="71">
        <v>13</v>
      </c>
      <c r="E70" s="71" t="s">
        <v>498</v>
      </c>
      <c r="F70" s="71">
        <v>850</v>
      </c>
      <c r="G70" s="67">
        <v>100</v>
      </c>
      <c r="H70" s="67">
        <v>100</v>
      </c>
      <c r="I70" s="67">
        <f t="shared" si="0"/>
        <v>100</v>
      </c>
      <c r="K70" s="72"/>
    </row>
    <row r="71" spans="1:11" ht="56.25" x14ac:dyDescent="0.2">
      <c r="A71" s="70" t="s">
        <v>190</v>
      </c>
      <c r="B71" s="71">
        <v>946</v>
      </c>
      <c r="C71" s="71" t="s">
        <v>45</v>
      </c>
      <c r="D71" s="71">
        <v>13</v>
      </c>
      <c r="E71" s="71" t="s">
        <v>322</v>
      </c>
      <c r="F71" s="71"/>
      <c r="G71" s="67">
        <f>G72+G74</f>
        <v>436.3</v>
      </c>
      <c r="H71" s="68">
        <f>H72+H74</f>
        <v>436.3</v>
      </c>
      <c r="I71" s="67">
        <f t="shared" si="0"/>
        <v>99.999999999999986</v>
      </c>
    </row>
    <row r="72" spans="1:11" ht="67.5" x14ac:dyDescent="0.2">
      <c r="A72" s="70" t="s">
        <v>191</v>
      </c>
      <c r="B72" s="71">
        <v>946</v>
      </c>
      <c r="C72" s="71" t="s">
        <v>45</v>
      </c>
      <c r="D72" s="71">
        <v>13</v>
      </c>
      <c r="E72" s="71" t="s">
        <v>322</v>
      </c>
      <c r="F72" s="71">
        <v>100</v>
      </c>
      <c r="G72" s="67">
        <f>G73</f>
        <v>436.3</v>
      </c>
      <c r="H72" s="68">
        <f>H73</f>
        <v>436.3</v>
      </c>
      <c r="I72" s="67">
        <f t="shared" si="0"/>
        <v>99.999999999999986</v>
      </c>
    </row>
    <row r="73" spans="1:11" ht="22.5" x14ac:dyDescent="0.2">
      <c r="A73" s="70" t="s">
        <v>138</v>
      </c>
      <c r="B73" s="71">
        <v>946</v>
      </c>
      <c r="C73" s="71" t="s">
        <v>45</v>
      </c>
      <c r="D73" s="71">
        <v>13</v>
      </c>
      <c r="E73" s="71" t="s">
        <v>322</v>
      </c>
      <c r="F73" s="71">
        <v>120</v>
      </c>
      <c r="G73" s="67">
        <v>436.3</v>
      </c>
      <c r="H73" s="67">
        <v>436.3</v>
      </c>
      <c r="I73" s="67">
        <f t="shared" si="0"/>
        <v>99.999999999999986</v>
      </c>
    </row>
    <row r="74" spans="1:11" ht="22.5" x14ac:dyDescent="0.2">
      <c r="A74" s="70" t="s">
        <v>131</v>
      </c>
      <c r="B74" s="71">
        <v>946</v>
      </c>
      <c r="C74" s="71" t="s">
        <v>45</v>
      </c>
      <c r="D74" s="71">
        <v>13</v>
      </c>
      <c r="E74" s="71" t="s">
        <v>322</v>
      </c>
      <c r="F74" s="71">
        <v>200</v>
      </c>
      <c r="G74" s="67">
        <f t="shared" ref="G74:G75" si="12">G75</f>
        <v>0</v>
      </c>
      <c r="H74" s="68">
        <f t="shared" ref="H74:H75" si="13">H75</f>
        <v>0</v>
      </c>
      <c r="I74" s="67"/>
    </row>
    <row r="75" spans="1:11" ht="22.5" x14ac:dyDescent="0.2">
      <c r="A75" s="70" t="s">
        <v>181</v>
      </c>
      <c r="B75" s="71">
        <v>946</v>
      </c>
      <c r="C75" s="71" t="s">
        <v>45</v>
      </c>
      <c r="D75" s="71">
        <v>13</v>
      </c>
      <c r="E75" s="71" t="s">
        <v>322</v>
      </c>
      <c r="F75" s="71">
        <v>240</v>
      </c>
      <c r="G75" s="67">
        <f t="shared" si="12"/>
        <v>0</v>
      </c>
      <c r="H75" s="68">
        <f t="shared" si="13"/>
        <v>0</v>
      </c>
      <c r="I75" s="67"/>
    </row>
    <row r="76" spans="1:11" ht="22.5" x14ac:dyDescent="0.2">
      <c r="A76" s="70" t="s">
        <v>183</v>
      </c>
      <c r="B76" s="71">
        <v>946</v>
      </c>
      <c r="C76" s="71" t="s">
        <v>45</v>
      </c>
      <c r="D76" s="71">
        <v>13</v>
      </c>
      <c r="E76" s="71" t="s">
        <v>322</v>
      </c>
      <c r="F76" s="71">
        <v>244</v>
      </c>
      <c r="G76" s="67"/>
      <c r="H76" s="68"/>
      <c r="I76" s="67"/>
    </row>
    <row r="77" spans="1:11" ht="22.5" x14ac:dyDescent="0.2">
      <c r="A77" s="70" t="s">
        <v>186</v>
      </c>
      <c r="B77" s="71">
        <v>946</v>
      </c>
      <c r="C77" s="71" t="s">
        <v>45</v>
      </c>
      <c r="D77" s="71">
        <v>13</v>
      </c>
      <c r="E77" s="71"/>
      <c r="F77" s="71"/>
      <c r="G77" s="67">
        <f t="shared" ref="G77:G79" si="14">G78</f>
        <v>1</v>
      </c>
      <c r="H77" s="68">
        <f t="shared" ref="H77:H79" si="15">H78</f>
        <v>1</v>
      </c>
      <c r="I77" s="67">
        <f t="shared" ref="I77:I132" si="16">H77/G77%</f>
        <v>100</v>
      </c>
    </row>
    <row r="78" spans="1:11" ht="33.75" x14ac:dyDescent="0.2">
      <c r="A78" s="70" t="s">
        <v>187</v>
      </c>
      <c r="B78" s="71">
        <v>946</v>
      </c>
      <c r="C78" s="71" t="s">
        <v>45</v>
      </c>
      <c r="D78" s="71">
        <v>13</v>
      </c>
      <c r="E78" s="71" t="s">
        <v>324</v>
      </c>
      <c r="F78" s="71">
        <v>200</v>
      </c>
      <c r="G78" s="67">
        <f t="shared" si="14"/>
        <v>1</v>
      </c>
      <c r="H78" s="68">
        <f t="shared" si="15"/>
        <v>1</v>
      </c>
      <c r="I78" s="67">
        <f t="shared" si="16"/>
        <v>100</v>
      </c>
    </row>
    <row r="79" spans="1:11" ht="22.5" x14ac:dyDescent="0.2">
      <c r="A79" s="70" t="s">
        <v>188</v>
      </c>
      <c r="B79" s="71">
        <v>946</v>
      </c>
      <c r="C79" s="71" t="s">
        <v>45</v>
      </c>
      <c r="D79" s="71">
        <v>13</v>
      </c>
      <c r="E79" s="71" t="s">
        <v>324</v>
      </c>
      <c r="F79" s="71">
        <v>240</v>
      </c>
      <c r="G79" s="67">
        <f t="shared" si="14"/>
        <v>1</v>
      </c>
      <c r="H79" s="68">
        <f t="shared" si="15"/>
        <v>1</v>
      </c>
      <c r="I79" s="67">
        <f t="shared" si="16"/>
        <v>100</v>
      </c>
    </row>
    <row r="80" spans="1:11" ht="22.5" x14ac:dyDescent="0.2">
      <c r="A80" s="70" t="s">
        <v>189</v>
      </c>
      <c r="B80" s="71">
        <v>946</v>
      </c>
      <c r="C80" s="71" t="s">
        <v>45</v>
      </c>
      <c r="D80" s="71">
        <v>13</v>
      </c>
      <c r="E80" s="71" t="s">
        <v>324</v>
      </c>
      <c r="F80" s="71">
        <v>244</v>
      </c>
      <c r="G80" s="67">
        <v>1</v>
      </c>
      <c r="H80" s="68">
        <v>1</v>
      </c>
      <c r="I80" s="67">
        <f t="shared" si="16"/>
        <v>100</v>
      </c>
    </row>
    <row r="81" spans="1:9" ht="22.5" x14ac:dyDescent="0.2">
      <c r="A81" s="70" t="s">
        <v>76</v>
      </c>
      <c r="B81" s="71">
        <v>946</v>
      </c>
      <c r="C81" s="71" t="s">
        <v>45</v>
      </c>
      <c r="D81" s="71">
        <v>13</v>
      </c>
      <c r="E81" s="66"/>
      <c r="F81" s="66"/>
      <c r="G81" s="67">
        <f t="shared" ref="G81:G82" si="17">G82</f>
        <v>3752.6</v>
      </c>
      <c r="H81" s="67">
        <f t="shared" ref="H81:H82" si="18">H82</f>
        <v>3668.91</v>
      </c>
      <c r="I81" s="67">
        <f t="shared" si="16"/>
        <v>97.769812929702084</v>
      </c>
    </row>
    <row r="82" spans="1:9" ht="67.5" x14ac:dyDescent="0.2">
      <c r="A82" s="70" t="s">
        <v>191</v>
      </c>
      <c r="B82" s="71">
        <v>946</v>
      </c>
      <c r="C82" s="71" t="s">
        <v>45</v>
      </c>
      <c r="D82" s="71">
        <v>13</v>
      </c>
      <c r="E82" s="71" t="s">
        <v>378</v>
      </c>
      <c r="F82" s="71">
        <v>100</v>
      </c>
      <c r="G82" s="67">
        <f t="shared" si="17"/>
        <v>3752.6</v>
      </c>
      <c r="H82" s="67">
        <f t="shared" si="18"/>
        <v>3668.91</v>
      </c>
      <c r="I82" s="67">
        <f t="shared" si="16"/>
        <v>97.769812929702084</v>
      </c>
    </row>
    <row r="83" spans="1:9" ht="22.5" x14ac:dyDescent="0.2">
      <c r="A83" s="70" t="s">
        <v>306</v>
      </c>
      <c r="B83" s="71">
        <v>946</v>
      </c>
      <c r="C83" s="71" t="s">
        <v>45</v>
      </c>
      <c r="D83" s="71">
        <v>13</v>
      </c>
      <c r="E83" s="71" t="s">
        <v>378</v>
      </c>
      <c r="F83" s="71">
        <v>110</v>
      </c>
      <c r="G83" s="67">
        <v>3752.6</v>
      </c>
      <c r="H83" s="173">
        <v>3668.91</v>
      </c>
      <c r="I83" s="67">
        <f t="shared" si="16"/>
        <v>97.769812929702084</v>
      </c>
    </row>
    <row r="84" spans="1:9" ht="21" x14ac:dyDescent="0.2">
      <c r="A84" s="64" t="s">
        <v>194</v>
      </c>
      <c r="B84" s="66">
        <v>946</v>
      </c>
      <c r="C84" s="66" t="s">
        <v>47</v>
      </c>
      <c r="D84" s="66"/>
      <c r="E84" s="66"/>
      <c r="F84" s="66"/>
      <c r="G84" s="65">
        <f t="shared" ref="G84:H84" si="19">G85</f>
        <v>1441.9</v>
      </c>
      <c r="H84" s="65">
        <f t="shared" si="19"/>
        <v>1439</v>
      </c>
      <c r="I84" s="65">
        <f t="shared" si="16"/>
        <v>99.798876482419033</v>
      </c>
    </row>
    <row r="85" spans="1:9" ht="45" x14ac:dyDescent="0.2">
      <c r="A85" s="70" t="s">
        <v>196</v>
      </c>
      <c r="B85" s="71">
        <v>946</v>
      </c>
      <c r="C85" s="71" t="s">
        <v>47</v>
      </c>
      <c r="D85" s="71" t="s">
        <v>197</v>
      </c>
      <c r="E85" s="71"/>
      <c r="F85" s="71"/>
      <c r="G85" s="67">
        <f t="shared" ref="G85:H87" si="20">G86</f>
        <v>1441.9</v>
      </c>
      <c r="H85" s="68">
        <f t="shared" si="20"/>
        <v>1439</v>
      </c>
      <c r="I85" s="67">
        <f t="shared" si="16"/>
        <v>99.798876482419033</v>
      </c>
    </row>
    <row r="86" spans="1:9" ht="45" x14ac:dyDescent="0.2">
      <c r="A86" s="70" t="s">
        <v>198</v>
      </c>
      <c r="B86" s="71">
        <v>946</v>
      </c>
      <c r="C86" s="71" t="s">
        <v>47</v>
      </c>
      <c r="D86" s="71" t="s">
        <v>197</v>
      </c>
      <c r="E86" s="71" t="s">
        <v>379</v>
      </c>
      <c r="F86" s="71"/>
      <c r="G86" s="67">
        <f t="shared" si="20"/>
        <v>1441.9</v>
      </c>
      <c r="H86" s="67">
        <f t="shared" si="20"/>
        <v>1439</v>
      </c>
      <c r="I86" s="67">
        <f t="shared" si="16"/>
        <v>99.798876482419033</v>
      </c>
    </row>
    <row r="87" spans="1:9" ht="67.5" x14ac:dyDescent="0.2">
      <c r="A87" s="70" t="s">
        <v>191</v>
      </c>
      <c r="B87" s="71">
        <v>946</v>
      </c>
      <c r="C87" s="71" t="s">
        <v>47</v>
      </c>
      <c r="D87" s="71" t="s">
        <v>197</v>
      </c>
      <c r="E87" s="71" t="s">
        <v>379</v>
      </c>
      <c r="F87" s="71">
        <v>100</v>
      </c>
      <c r="G87" s="67">
        <f t="shared" si="20"/>
        <v>1441.9</v>
      </c>
      <c r="H87" s="67">
        <f t="shared" si="20"/>
        <v>1439</v>
      </c>
      <c r="I87" s="67">
        <f t="shared" si="16"/>
        <v>99.798876482419033</v>
      </c>
    </row>
    <row r="88" spans="1:9" ht="22.5" x14ac:dyDescent="0.2">
      <c r="A88" s="70" t="s">
        <v>138</v>
      </c>
      <c r="B88" s="71">
        <v>946</v>
      </c>
      <c r="C88" s="71" t="s">
        <v>47</v>
      </c>
      <c r="D88" s="71" t="s">
        <v>197</v>
      </c>
      <c r="E88" s="71" t="s">
        <v>379</v>
      </c>
      <c r="F88" s="71">
        <v>110</v>
      </c>
      <c r="G88" s="67">
        <v>1441.9</v>
      </c>
      <c r="H88" s="180">
        <v>1439</v>
      </c>
      <c r="I88" s="67">
        <f t="shared" si="16"/>
        <v>99.798876482419033</v>
      </c>
    </row>
    <row r="89" spans="1:9" x14ac:dyDescent="0.2">
      <c r="A89" s="118" t="s">
        <v>418</v>
      </c>
      <c r="B89" s="66">
        <v>946</v>
      </c>
      <c r="C89" s="66" t="s">
        <v>47</v>
      </c>
      <c r="D89" s="66">
        <v>10</v>
      </c>
      <c r="E89" s="66"/>
      <c r="F89" s="66"/>
      <c r="G89" s="65">
        <f t="shared" ref="G89:H89" si="21">G90</f>
        <v>131.6</v>
      </c>
      <c r="H89" s="65">
        <f t="shared" si="21"/>
        <v>121.64</v>
      </c>
      <c r="I89" s="219">
        <f t="shared" si="16"/>
        <v>92.43161094224925</v>
      </c>
    </row>
    <row r="90" spans="1:9" ht="42" x14ac:dyDescent="0.2">
      <c r="A90" s="123" t="s">
        <v>409</v>
      </c>
      <c r="B90" s="194">
        <v>946</v>
      </c>
      <c r="C90" s="194" t="s">
        <v>47</v>
      </c>
      <c r="D90" s="194">
        <v>10</v>
      </c>
      <c r="E90" s="195"/>
      <c r="F90" s="195"/>
      <c r="G90" s="223">
        <f>G91+G94+G97</f>
        <v>131.6</v>
      </c>
      <c r="H90" s="223">
        <f>H91+H94+H97</f>
        <v>121.64</v>
      </c>
      <c r="I90" s="222">
        <f t="shared" si="16"/>
        <v>92.43161094224925</v>
      </c>
    </row>
    <row r="91" spans="1:9" ht="31.5" x14ac:dyDescent="0.2">
      <c r="A91" s="64" t="s">
        <v>234</v>
      </c>
      <c r="B91" s="66">
        <v>946</v>
      </c>
      <c r="C91" s="66" t="s">
        <v>47</v>
      </c>
      <c r="D91" s="66">
        <v>10</v>
      </c>
      <c r="E91" s="66" t="s">
        <v>345</v>
      </c>
      <c r="F91" s="66"/>
      <c r="G91" s="65">
        <f>G92</f>
        <v>50.7</v>
      </c>
      <c r="H91" s="65">
        <f>H92</f>
        <v>50.71</v>
      </c>
      <c r="I91" s="65">
        <f t="shared" si="16"/>
        <v>100.01972386587771</v>
      </c>
    </row>
    <row r="92" spans="1:9" ht="22.5" x14ac:dyDescent="0.2">
      <c r="A92" s="70" t="s">
        <v>131</v>
      </c>
      <c r="B92" s="71">
        <v>946</v>
      </c>
      <c r="C92" s="71" t="s">
        <v>47</v>
      </c>
      <c r="D92" s="71">
        <v>10</v>
      </c>
      <c r="E92" s="71" t="s">
        <v>345</v>
      </c>
      <c r="F92" s="71">
        <v>200</v>
      </c>
      <c r="G92" s="67">
        <f>G93</f>
        <v>50.7</v>
      </c>
      <c r="H92" s="67">
        <f t="shared" ref="H92" si="22">H93</f>
        <v>50.71</v>
      </c>
      <c r="I92" s="67">
        <f t="shared" si="16"/>
        <v>100.01972386587771</v>
      </c>
    </row>
    <row r="93" spans="1:9" ht="22.5" x14ac:dyDescent="0.2">
      <c r="A93" s="70" t="s">
        <v>181</v>
      </c>
      <c r="B93" s="71">
        <v>946</v>
      </c>
      <c r="C93" s="71" t="s">
        <v>47</v>
      </c>
      <c r="D93" s="71">
        <v>10</v>
      </c>
      <c r="E93" s="71" t="s">
        <v>345</v>
      </c>
      <c r="F93" s="71">
        <v>240</v>
      </c>
      <c r="G93" s="67">
        <v>50.7</v>
      </c>
      <c r="H93" s="180">
        <v>50.71</v>
      </c>
      <c r="I93" s="67">
        <f t="shared" si="16"/>
        <v>100.01972386587771</v>
      </c>
    </row>
    <row r="94" spans="1:9" ht="21" x14ac:dyDescent="0.2">
      <c r="A94" s="64" t="s">
        <v>340</v>
      </c>
      <c r="B94" s="66">
        <v>946</v>
      </c>
      <c r="C94" s="66" t="s">
        <v>47</v>
      </c>
      <c r="D94" s="66">
        <v>10</v>
      </c>
      <c r="E94" s="66" t="s">
        <v>346</v>
      </c>
      <c r="F94" s="66"/>
      <c r="G94" s="65">
        <f>G95</f>
        <v>42.5</v>
      </c>
      <c r="H94" s="65">
        <f>H95</f>
        <v>42.52</v>
      </c>
      <c r="I94" s="65">
        <f t="shared" si="16"/>
        <v>100.04705882352943</v>
      </c>
    </row>
    <row r="95" spans="1:9" ht="22.5" x14ac:dyDescent="0.2">
      <c r="A95" s="70" t="s">
        <v>131</v>
      </c>
      <c r="B95" s="71">
        <v>946</v>
      </c>
      <c r="C95" s="71" t="s">
        <v>47</v>
      </c>
      <c r="D95" s="71">
        <v>10</v>
      </c>
      <c r="E95" s="71" t="s">
        <v>346</v>
      </c>
      <c r="F95" s="71">
        <v>200</v>
      </c>
      <c r="G95" s="67">
        <f>G96</f>
        <v>42.5</v>
      </c>
      <c r="H95" s="67">
        <f>H96</f>
        <v>42.52</v>
      </c>
      <c r="I95" s="67">
        <f t="shared" si="16"/>
        <v>100.04705882352943</v>
      </c>
    </row>
    <row r="96" spans="1:9" ht="22.5" x14ac:dyDescent="0.2">
      <c r="A96" s="70" t="s">
        <v>181</v>
      </c>
      <c r="B96" s="71">
        <v>946</v>
      </c>
      <c r="C96" s="71" t="s">
        <v>47</v>
      </c>
      <c r="D96" s="71">
        <v>10</v>
      </c>
      <c r="E96" s="71" t="s">
        <v>346</v>
      </c>
      <c r="F96" s="71">
        <v>240</v>
      </c>
      <c r="G96" s="67">
        <v>42.5</v>
      </c>
      <c r="H96" s="180">
        <v>42.52</v>
      </c>
      <c r="I96" s="67">
        <f t="shared" si="16"/>
        <v>100.04705882352943</v>
      </c>
    </row>
    <row r="97" spans="1:9" ht="21" x14ac:dyDescent="0.2">
      <c r="A97" s="64" t="s">
        <v>341</v>
      </c>
      <c r="B97" s="66">
        <v>946</v>
      </c>
      <c r="C97" s="66" t="s">
        <v>47</v>
      </c>
      <c r="D97" s="66">
        <v>10</v>
      </c>
      <c r="E97" s="66" t="s">
        <v>347</v>
      </c>
      <c r="F97" s="66"/>
      <c r="G97" s="65">
        <f t="shared" ref="G97:H98" si="23">G98</f>
        <v>38.4</v>
      </c>
      <c r="H97" s="65">
        <f t="shared" si="23"/>
        <v>28.41</v>
      </c>
      <c r="I97" s="65">
        <f t="shared" si="16"/>
        <v>73.984375</v>
      </c>
    </row>
    <row r="98" spans="1:9" ht="22.5" x14ac:dyDescent="0.2">
      <c r="A98" s="70" t="s">
        <v>131</v>
      </c>
      <c r="B98" s="71">
        <v>946</v>
      </c>
      <c r="C98" s="71" t="s">
        <v>47</v>
      </c>
      <c r="D98" s="71">
        <v>10</v>
      </c>
      <c r="E98" s="71" t="s">
        <v>347</v>
      </c>
      <c r="F98" s="71">
        <v>200</v>
      </c>
      <c r="G98" s="67">
        <f t="shared" si="23"/>
        <v>38.4</v>
      </c>
      <c r="H98" s="68">
        <f t="shared" ref="H98" si="24">H99</f>
        <v>28.41</v>
      </c>
      <c r="I98" s="67">
        <f t="shared" si="16"/>
        <v>73.984375</v>
      </c>
    </row>
    <row r="99" spans="1:9" ht="22.5" x14ac:dyDescent="0.2">
      <c r="A99" s="70" t="s">
        <v>181</v>
      </c>
      <c r="B99" s="71">
        <v>946</v>
      </c>
      <c r="C99" s="71" t="s">
        <v>47</v>
      </c>
      <c r="D99" s="71">
        <v>10</v>
      </c>
      <c r="E99" s="71" t="s">
        <v>347</v>
      </c>
      <c r="F99" s="71">
        <v>240</v>
      </c>
      <c r="G99" s="67">
        <v>38.4</v>
      </c>
      <c r="H99" s="180">
        <v>28.41</v>
      </c>
      <c r="I99" s="67">
        <f t="shared" si="16"/>
        <v>73.984375</v>
      </c>
    </row>
    <row r="100" spans="1:9" x14ac:dyDescent="0.2">
      <c r="A100" s="64" t="s">
        <v>199</v>
      </c>
      <c r="B100" s="66">
        <v>946</v>
      </c>
      <c r="C100" s="66" t="s">
        <v>73</v>
      </c>
      <c r="D100" s="66" t="s">
        <v>42</v>
      </c>
      <c r="E100" s="66" t="s">
        <v>43</v>
      </c>
      <c r="F100" s="66" t="s">
        <v>44</v>
      </c>
      <c r="G100" s="65">
        <f>G101+G136+G154</f>
        <v>25798.760000000002</v>
      </c>
      <c r="H100" s="65">
        <f>H101+H136+H154</f>
        <v>25070.86</v>
      </c>
      <c r="I100" s="65">
        <f t="shared" si="16"/>
        <v>97.178546565803927</v>
      </c>
    </row>
    <row r="101" spans="1:9" x14ac:dyDescent="0.2">
      <c r="A101" s="64" t="s">
        <v>70</v>
      </c>
      <c r="B101" s="66">
        <v>946</v>
      </c>
      <c r="C101" s="66" t="s">
        <v>73</v>
      </c>
      <c r="D101" s="66" t="s">
        <v>62</v>
      </c>
      <c r="E101" s="66" t="s">
        <v>43</v>
      </c>
      <c r="F101" s="66" t="s">
        <v>44</v>
      </c>
      <c r="G101" s="65">
        <f>G102+G108+G112+G105</f>
        <v>3030.1000000000004</v>
      </c>
      <c r="H101" s="65">
        <f>H102+H108+H112+H105</f>
        <v>2951.04</v>
      </c>
      <c r="I101" s="65">
        <f t="shared" si="16"/>
        <v>97.390845186627502</v>
      </c>
    </row>
    <row r="102" spans="1:9" ht="22.5" x14ac:dyDescent="0.2">
      <c r="A102" s="70" t="s">
        <v>317</v>
      </c>
      <c r="B102" s="71">
        <v>946</v>
      </c>
      <c r="C102" s="71" t="s">
        <v>73</v>
      </c>
      <c r="D102" s="71" t="s">
        <v>62</v>
      </c>
      <c r="E102" s="71" t="s">
        <v>380</v>
      </c>
      <c r="F102" s="71" t="s">
        <v>44</v>
      </c>
      <c r="G102" s="67">
        <f t="shared" ref="G102:H102" si="25">G103</f>
        <v>1988.9</v>
      </c>
      <c r="H102" s="67">
        <f t="shared" si="25"/>
        <v>1924.81</v>
      </c>
      <c r="I102" s="67">
        <f t="shared" si="16"/>
        <v>96.777615767509673</v>
      </c>
    </row>
    <row r="103" spans="1:9" ht="67.5" x14ac:dyDescent="0.2">
      <c r="A103" s="70" t="s">
        <v>98</v>
      </c>
      <c r="B103" s="71">
        <v>946</v>
      </c>
      <c r="C103" s="71" t="s">
        <v>73</v>
      </c>
      <c r="D103" s="71" t="s">
        <v>62</v>
      </c>
      <c r="E103" s="71" t="s">
        <v>381</v>
      </c>
      <c r="F103" s="71" t="s">
        <v>137</v>
      </c>
      <c r="G103" s="67">
        <f>G104</f>
        <v>1988.9</v>
      </c>
      <c r="H103" s="67">
        <f>H104</f>
        <v>1924.81</v>
      </c>
      <c r="I103" s="67">
        <f t="shared" si="16"/>
        <v>96.777615767509673</v>
      </c>
    </row>
    <row r="104" spans="1:9" ht="22.5" x14ac:dyDescent="0.2">
      <c r="A104" s="70" t="s">
        <v>138</v>
      </c>
      <c r="B104" s="71">
        <v>946</v>
      </c>
      <c r="C104" s="71" t="s">
        <v>73</v>
      </c>
      <c r="D104" s="71" t="s">
        <v>62</v>
      </c>
      <c r="E104" s="71" t="s">
        <v>381</v>
      </c>
      <c r="F104" s="71" t="s">
        <v>139</v>
      </c>
      <c r="G104" s="67">
        <v>1988.9</v>
      </c>
      <c r="H104" s="180">
        <v>1924.81</v>
      </c>
      <c r="I104" s="67">
        <f t="shared" si="16"/>
        <v>96.777615767509673</v>
      </c>
    </row>
    <row r="105" spans="1:9" ht="22.5" x14ac:dyDescent="0.2">
      <c r="A105" s="70" t="s">
        <v>578</v>
      </c>
      <c r="B105" s="71">
        <v>946</v>
      </c>
      <c r="C105" s="71" t="s">
        <v>73</v>
      </c>
      <c r="D105" s="71" t="s">
        <v>62</v>
      </c>
      <c r="E105" s="71" t="s">
        <v>382</v>
      </c>
      <c r="F105" s="71"/>
      <c r="G105" s="67">
        <v>111</v>
      </c>
      <c r="H105" s="67">
        <v>111</v>
      </c>
      <c r="I105" s="67">
        <f t="shared" si="16"/>
        <v>99.999999999999986</v>
      </c>
    </row>
    <row r="106" spans="1:9" ht="22.5" x14ac:dyDescent="0.2">
      <c r="A106" s="70" t="s">
        <v>439</v>
      </c>
      <c r="B106" s="71">
        <v>946</v>
      </c>
      <c r="C106" s="71" t="s">
        <v>73</v>
      </c>
      <c r="D106" s="71" t="s">
        <v>62</v>
      </c>
      <c r="E106" s="71" t="s">
        <v>382</v>
      </c>
      <c r="F106" s="71">
        <v>200</v>
      </c>
      <c r="G106" s="67">
        <v>111</v>
      </c>
      <c r="H106" s="68">
        <f>H107</f>
        <v>111</v>
      </c>
      <c r="I106" s="67">
        <f t="shared" si="16"/>
        <v>99.999999999999986</v>
      </c>
    </row>
    <row r="107" spans="1:9" ht="22.5" x14ac:dyDescent="0.2">
      <c r="A107" s="70" t="s">
        <v>440</v>
      </c>
      <c r="B107" s="71">
        <v>946</v>
      </c>
      <c r="C107" s="71" t="s">
        <v>73</v>
      </c>
      <c r="D107" s="71" t="s">
        <v>62</v>
      </c>
      <c r="E107" s="71" t="s">
        <v>382</v>
      </c>
      <c r="F107" s="71">
        <v>240</v>
      </c>
      <c r="G107" s="67">
        <v>111</v>
      </c>
      <c r="H107" s="173">
        <v>111</v>
      </c>
      <c r="I107" s="67">
        <f t="shared" si="16"/>
        <v>99.999999999999986</v>
      </c>
    </row>
    <row r="108" spans="1:9" ht="22.5" x14ac:dyDescent="0.2">
      <c r="A108" s="70" t="s">
        <v>200</v>
      </c>
      <c r="B108" s="71">
        <v>946</v>
      </c>
      <c r="C108" s="71" t="s">
        <v>73</v>
      </c>
      <c r="D108" s="71" t="s">
        <v>62</v>
      </c>
      <c r="E108" s="71" t="s">
        <v>383</v>
      </c>
      <c r="F108" s="71"/>
      <c r="G108" s="67">
        <f t="shared" ref="G108:H110" si="26">G109</f>
        <v>196.3</v>
      </c>
      <c r="H108" s="67">
        <f t="shared" si="26"/>
        <v>196.3</v>
      </c>
      <c r="I108" s="67">
        <f t="shared" si="16"/>
        <v>100</v>
      </c>
    </row>
    <row r="109" spans="1:9" ht="22.5" x14ac:dyDescent="0.2">
      <c r="A109" s="70" t="s">
        <v>201</v>
      </c>
      <c r="B109" s="71">
        <v>946</v>
      </c>
      <c r="C109" s="71" t="s">
        <v>73</v>
      </c>
      <c r="D109" s="71" t="s">
        <v>62</v>
      </c>
      <c r="E109" s="71" t="s">
        <v>383</v>
      </c>
      <c r="F109" s="71"/>
      <c r="G109" s="67">
        <f t="shared" si="26"/>
        <v>196.3</v>
      </c>
      <c r="H109" s="67">
        <f t="shared" si="26"/>
        <v>196.3</v>
      </c>
      <c r="I109" s="67">
        <f t="shared" si="16"/>
        <v>100</v>
      </c>
    </row>
    <row r="110" spans="1:9" ht="22.5" x14ac:dyDescent="0.2">
      <c r="A110" s="70" t="s">
        <v>439</v>
      </c>
      <c r="B110" s="71">
        <v>946</v>
      </c>
      <c r="C110" s="71" t="s">
        <v>73</v>
      </c>
      <c r="D110" s="71" t="s">
        <v>62</v>
      </c>
      <c r="E110" s="71" t="s">
        <v>383</v>
      </c>
      <c r="F110" s="71">
        <v>200</v>
      </c>
      <c r="G110" s="67">
        <f t="shared" si="26"/>
        <v>196.3</v>
      </c>
      <c r="H110" s="67">
        <f t="shared" si="26"/>
        <v>196.3</v>
      </c>
      <c r="I110" s="67">
        <f t="shared" si="16"/>
        <v>100</v>
      </c>
    </row>
    <row r="111" spans="1:9" ht="22.5" x14ac:dyDescent="0.2">
      <c r="A111" s="70" t="s">
        <v>440</v>
      </c>
      <c r="B111" s="71">
        <v>946</v>
      </c>
      <c r="C111" s="71" t="s">
        <v>73</v>
      </c>
      <c r="D111" s="71" t="s">
        <v>62</v>
      </c>
      <c r="E111" s="71" t="s">
        <v>383</v>
      </c>
      <c r="F111" s="71">
        <v>240</v>
      </c>
      <c r="G111" s="67">
        <v>196.3</v>
      </c>
      <c r="H111" s="180">
        <v>196.3</v>
      </c>
      <c r="I111" s="67">
        <f t="shared" si="16"/>
        <v>100</v>
      </c>
    </row>
    <row r="112" spans="1:9" ht="42" x14ac:dyDescent="0.2">
      <c r="A112" s="123" t="s">
        <v>410</v>
      </c>
      <c r="B112" s="124">
        <v>946</v>
      </c>
      <c r="C112" s="124" t="s">
        <v>73</v>
      </c>
      <c r="D112" s="140" t="s">
        <v>62</v>
      </c>
      <c r="E112" s="124" t="s">
        <v>403</v>
      </c>
      <c r="F112" s="124" t="s">
        <v>44</v>
      </c>
      <c r="G112" s="125">
        <f>G113+G117++G121+G128+G132+G125</f>
        <v>733.9</v>
      </c>
      <c r="H112" s="125">
        <f>H113+H117++H121+H128+H132+H125</f>
        <v>718.93000000000006</v>
      </c>
      <c r="I112" s="220">
        <f t="shared" si="16"/>
        <v>97.960212563019496</v>
      </c>
    </row>
    <row r="113" spans="1:9" ht="45" x14ac:dyDescent="0.2">
      <c r="A113" s="70" t="s">
        <v>411</v>
      </c>
      <c r="B113" s="71">
        <v>946</v>
      </c>
      <c r="C113" s="71" t="s">
        <v>73</v>
      </c>
      <c r="D113" s="71" t="s">
        <v>62</v>
      </c>
      <c r="E113" s="71" t="s">
        <v>348</v>
      </c>
      <c r="F113" s="71"/>
      <c r="G113" s="67">
        <f>G114</f>
        <v>186.4</v>
      </c>
      <c r="H113" s="68">
        <f t="shared" ref="H113:H115" si="27">H114</f>
        <v>186.41</v>
      </c>
      <c r="I113" s="67">
        <f t="shared" si="16"/>
        <v>100.00536480686695</v>
      </c>
    </row>
    <row r="114" spans="1:9" ht="22.5" x14ac:dyDescent="0.2">
      <c r="A114" s="70" t="s">
        <v>439</v>
      </c>
      <c r="B114" s="71">
        <v>946</v>
      </c>
      <c r="C114" s="71" t="s">
        <v>73</v>
      </c>
      <c r="D114" s="71" t="s">
        <v>62</v>
      </c>
      <c r="E114" s="71" t="s">
        <v>348</v>
      </c>
      <c r="F114" s="71">
        <v>200</v>
      </c>
      <c r="G114" s="67">
        <f>G115</f>
        <v>186.4</v>
      </c>
      <c r="H114" s="68">
        <f t="shared" si="27"/>
        <v>186.41</v>
      </c>
      <c r="I114" s="67">
        <f t="shared" si="16"/>
        <v>100.00536480686695</v>
      </c>
    </row>
    <row r="115" spans="1:9" ht="22.5" x14ac:dyDescent="0.2">
      <c r="A115" s="70" t="s">
        <v>440</v>
      </c>
      <c r="B115" s="71">
        <v>946</v>
      </c>
      <c r="C115" s="71" t="s">
        <v>73</v>
      </c>
      <c r="D115" s="71" t="s">
        <v>62</v>
      </c>
      <c r="E115" s="71" t="s">
        <v>348</v>
      </c>
      <c r="F115" s="71">
        <v>240</v>
      </c>
      <c r="G115" s="67">
        <f>G116</f>
        <v>186.4</v>
      </c>
      <c r="H115" s="68">
        <f t="shared" si="27"/>
        <v>186.41</v>
      </c>
      <c r="I115" s="67">
        <f t="shared" si="16"/>
        <v>100.00536480686695</v>
      </c>
    </row>
    <row r="116" spans="1:9" ht="22.5" x14ac:dyDescent="0.2">
      <c r="A116" s="70" t="s">
        <v>441</v>
      </c>
      <c r="B116" s="71">
        <v>946</v>
      </c>
      <c r="C116" s="71" t="s">
        <v>73</v>
      </c>
      <c r="D116" s="71" t="s">
        <v>62</v>
      </c>
      <c r="E116" s="71" t="s">
        <v>348</v>
      </c>
      <c r="F116" s="71">
        <v>244</v>
      </c>
      <c r="G116" s="67">
        <v>186.4</v>
      </c>
      <c r="H116" s="180">
        <v>186.41</v>
      </c>
      <c r="I116" s="67">
        <f t="shared" si="16"/>
        <v>100.00536480686695</v>
      </c>
    </row>
    <row r="117" spans="1:9" ht="33.75" x14ac:dyDescent="0.2">
      <c r="A117" s="117" t="s">
        <v>414</v>
      </c>
      <c r="B117" s="71">
        <v>946</v>
      </c>
      <c r="C117" s="71" t="s">
        <v>73</v>
      </c>
      <c r="D117" s="71" t="s">
        <v>62</v>
      </c>
      <c r="E117" s="71" t="s">
        <v>349</v>
      </c>
      <c r="F117" s="71"/>
      <c r="G117" s="67">
        <f>G118</f>
        <v>117.4</v>
      </c>
      <c r="H117" s="67">
        <f>H118</f>
        <v>102.41</v>
      </c>
      <c r="I117" s="67">
        <f t="shared" si="16"/>
        <v>87.231686541737631</v>
      </c>
    </row>
    <row r="118" spans="1:9" ht="22.5" x14ac:dyDescent="0.2">
      <c r="A118" s="70" t="s">
        <v>439</v>
      </c>
      <c r="B118" s="71">
        <v>946</v>
      </c>
      <c r="C118" s="71" t="s">
        <v>73</v>
      </c>
      <c r="D118" s="71" t="s">
        <v>62</v>
      </c>
      <c r="E118" s="71" t="s">
        <v>349</v>
      </c>
      <c r="F118" s="71">
        <v>200</v>
      </c>
      <c r="G118" s="67">
        <f>G119</f>
        <v>117.4</v>
      </c>
      <c r="H118" s="67">
        <f>H119</f>
        <v>102.41</v>
      </c>
      <c r="I118" s="173">
        <f t="shared" si="16"/>
        <v>87.231686541737631</v>
      </c>
    </row>
    <row r="119" spans="1:9" ht="22.5" x14ac:dyDescent="0.2">
      <c r="A119" s="70" t="s">
        <v>440</v>
      </c>
      <c r="B119" s="71">
        <v>946</v>
      </c>
      <c r="C119" s="71" t="s">
        <v>73</v>
      </c>
      <c r="D119" s="71" t="s">
        <v>62</v>
      </c>
      <c r="E119" s="71" t="s">
        <v>349</v>
      </c>
      <c r="F119" s="71">
        <v>240</v>
      </c>
      <c r="G119" s="67">
        <f>G120</f>
        <v>117.4</v>
      </c>
      <c r="H119" s="67">
        <f t="shared" ref="H119" si="28">H120</f>
        <v>102.41</v>
      </c>
      <c r="I119" s="67">
        <f t="shared" si="16"/>
        <v>87.231686541737631</v>
      </c>
    </row>
    <row r="120" spans="1:9" ht="22.5" x14ac:dyDescent="0.2">
      <c r="A120" s="70" t="s">
        <v>441</v>
      </c>
      <c r="B120" s="71">
        <v>946</v>
      </c>
      <c r="C120" s="71" t="s">
        <v>73</v>
      </c>
      <c r="D120" s="71" t="s">
        <v>62</v>
      </c>
      <c r="E120" s="71" t="s">
        <v>349</v>
      </c>
      <c r="F120" s="71">
        <v>244</v>
      </c>
      <c r="G120" s="67">
        <v>117.4</v>
      </c>
      <c r="H120" s="180">
        <v>102.41</v>
      </c>
      <c r="I120" s="67">
        <f t="shared" si="16"/>
        <v>87.231686541737631</v>
      </c>
    </row>
    <row r="121" spans="1:9" ht="22.5" x14ac:dyDescent="0.2">
      <c r="A121" s="117" t="s">
        <v>415</v>
      </c>
      <c r="B121" s="71">
        <v>946</v>
      </c>
      <c r="C121" s="71" t="s">
        <v>73</v>
      </c>
      <c r="D121" s="71" t="s">
        <v>62</v>
      </c>
      <c r="E121" s="71" t="s">
        <v>350</v>
      </c>
      <c r="F121" s="71"/>
      <c r="G121" s="67">
        <f>G122</f>
        <v>134.1</v>
      </c>
      <c r="H121" s="67">
        <f>H122</f>
        <v>134.11000000000001</v>
      </c>
      <c r="I121" s="67">
        <f t="shared" si="16"/>
        <v>100.0074571215511</v>
      </c>
    </row>
    <row r="122" spans="1:9" ht="22.5" x14ac:dyDescent="0.2">
      <c r="A122" s="70" t="s">
        <v>439</v>
      </c>
      <c r="B122" s="71">
        <v>946</v>
      </c>
      <c r="C122" s="71" t="s">
        <v>73</v>
      </c>
      <c r="D122" s="71" t="s">
        <v>62</v>
      </c>
      <c r="E122" s="71" t="s">
        <v>350</v>
      </c>
      <c r="F122" s="71">
        <v>200</v>
      </c>
      <c r="G122" s="67">
        <f>G123</f>
        <v>134.1</v>
      </c>
      <c r="H122" s="67">
        <f>H123</f>
        <v>134.11000000000001</v>
      </c>
      <c r="I122" s="67">
        <f t="shared" si="16"/>
        <v>100.0074571215511</v>
      </c>
    </row>
    <row r="123" spans="1:9" ht="22.5" x14ac:dyDescent="0.2">
      <c r="A123" s="70" t="s">
        <v>440</v>
      </c>
      <c r="B123" s="71">
        <v>946</v>
      </c>
      <c r="C123" s="71" t="s">
        <v>73</v>
      </c>
      <c r="D123" s="71" t="s">
        <v>62</v>
      </c>
      <c r="E123" s="71" t="s">
        <v>350</v>
      </c>
      <c r="F123" s="71">
        <v>240</v>
      </c>
      <c r="G123" s="67">
        <f>G124</f>
        <v>134.1</v>
      </c>
      <c r="H123" s="68">
        <f t="shared" ref="H123" si="29">H124</f>
        <v>134.11000000000001</v>
      </c>
      <c r="I123" s="67">
        <f t="shared" si="16"/>
        <v>100.0074571215511</v>
      </c>
    </row>
    <row r="124" spans="1:9" ht="22.5" x14ac:dyDescent="0.2">
      <c r="A124" s="70" t="s">
        <v>441</v>
      </c>
      <c r="B124" s="71">
        <v>946</v>
      </c>
      <c r="C124" s="71" t="s">
        <v>73</v>
      </c>
      <c r="D124" s="71" t="s">
        <v>62</v>
      </c>
      <c r="E124" s="71" t="s">
        <v>350</v>
      </c>
      <c r="F124" s="71">
        <v>244</v>
      </c>
      <c r="G124" s="67">
        <v>134.1</v>
      </c>
      <c r="H124" s="180">
        <v>134.11000000000001</v>
      </c>
      <c r="I124" s="67">
        <f t="shared" si="16"/>
        <v>100.0074571215511</v>
      </c>
    </row>
    <row r="125" spans="1:9" ht="22.5" x14ac:dyDescent="0.2">
      <c r="A125" s="70" t="s">
        <v>140</v>
      </c>
      <c r="B125" s="71">
        <v>946</v>
      </c>
      <c r="C125" s="71" t="s">
        <v>73</v>
      </c>
      <c r="D125" s="71" t="s">
        <v>62</v>
      </c>
      <c r="E125" s="71" t="s">
        <v>350</v>
      </c>
      <c r="F125" s="71">
        <v>800</v>
      </c>
      <c r="G125" s="67">
        <v>143</v>
      </c>
      <c r="H125" s="67">
        <v>143</v>
      </c>
      <c r="I125" s="67">
        <f t="shared" si="16"/>
        <v>100</v>
      </c>
    </row>
    <row r="126" spans="1:9" ht="45" x14ac:dyDescent="0.2">
      <c r="A126" s="70" t="s">
        <v>534</v>
      </c>
      <c r="B126" s="71">
        <v>946</v>
      </c>
      <c r="C126" s="71" t="s">
        <v>73</v>
      </c>
      <c r="D126" s="71" t="s">
        <v>62</v>
      </c>
      <c r="E126" s="71" t="s">
        <v>350</v>
      </c>
      <c r="F126" s="71">
        <v>810</v>
      </c>
      <c r="G126" s="67">
        <v>143</v>
      </c>
      <c r="H126" s="67">
        <v>143</v>
      </c>
      <c r="I126" s="67">
        <f t="shared" si="16"/>
        <v>100</v>
      </c>
    </row>
    <row r="127" spans="1:9" ht="22.5" x14ac:dyDescent="0.2">
      <c r="A127" s="70" t="s">
        <v>535</v>
      </c>
      <c r="B127" s="71">
        <v>946</v>
      </c>
      <c r="C127" s="71" t="s">
        <v>73</v>
      </c>
      <c r="D127" s="71" t="s">
        <v>62</v>
      </c>
      <c r="E127" s="71" t="s">
        <v>350</v>
      </c>
      <c r="F127" s="71">
        <v>812</v>
      </c>
      <c r="G127" s="67">
        <v>143</v>
      </c>
      <c r="H127" s="180">
        <v>143</v>
      </c>
      <c r="I127" s="67">
        <f t="shared" si="16"/>
        <v>100</v>
      </c>
    </row>
    <row r="128" spans="1:9" ht="22.5" x14ac:dyDescent="0.2">
      <c r="A128" s="117" t="s">
        <v>416</v>
      </c>
      <c r="B128" s="71">
        <v>946</v>
      </c>
      <c r="C128" s="71" t="s">
        <v>73</v>
      </c>
      <c r="D128" s="71" t="s">
        <v>62</v>
      </c>
      <c r="E128" s="71" t="s">
        <v>419</v>
      </c>
      <c r="F128" s="71"/>
      <c r="G128" s="67">
        <f t="shared" ref="G128:H130" si="30">G129</f>
        <v>140</v>
      </c>
      <c r="H128" s="67">
        <f t="shared" si="30"/>
        <v>140</v>
      </c>
      <c r="I128" s="67">
        <f t="shared" si="16"/>
        <v>100</v>
      </c>
    </row>
    <row r="129" spans="1:9" ht="22.5" x14ac:dyDescent="0.2">
      <c r="A129" s="70" t="s">
        <v>439</v>
      </c>
      <c r="B129" s="71">
        <v>946</v>
      </c>
      <c r="C129" s="71" t="s">
        <v>73</v>
      </c>
      <c r="D129" s="71" t="s">
        <v>62</v>
      </c>
      <c r="E129" s="71" t="s">
        <v>419</v>
      </c>
      <c r="F129" s="71">
        <v>200</v>
      </c>
      <c r="G129" s="67">
        <f t="shared" si="30"/>
        <v>140</v>
      </c>
      <c r="H129" s="67">
        <f t="shared" si="30"/>
        <v>140</v>
      </c>
      <c r="I129" s="67">
        <f t="shared" si="16"/>
        <v>100</v>
      </c>
    </row>
    <row r="130" spans="1:9" ht="22.5" x14ac:dyDescent="0.2">
      <c r="A130" s="70" t="s">
        <v>440</v>
      </c>
      <c r="B130" s="71">
        <v>946</v>
      </c>
      <c r="C130" s="71" t="s">
        <v>73</v>
      </c>
      <c r="D130" s="71" t="s">
        <v>62</v>
      </c>
      <c r="E130" s="71" t="s">
        <v>419</v>
      </c>
      <c r="F130" s="71">
        <v>240</v>
      </c>
      <c r="G130" s="67">
        <f t="shared" si="30"/>
        <v>140</v>
      </c>
      <c r="H130" s="67">
        <f t="shared" si="30"/>
        <v>140</v>
      </c>
      <c r="I130" s="67">
        <f t="shared" si="16"/>
        <v>100</v>
      </c>
    </row>
    <row r="131" spans="1:9" ht="22.5" x14ac:dyDescent="0.2">
      <c r="A131" s="70" t="s">
        <v>441</v>
      </c>
      <c r="B131" s="71">
        <v>946</v>
      </c>
      <c r="C131" s="71" t="s">
        <v>73</v>
      </c>
      <c r="D131" s="71" t="s">
        <v>62</v>
      </c>
      <c r="E131" s="71" t="s">
        <v>419</v>
      </c>
      <c r="F131" s="71">
        <v>244</v>
      </c>
      <c r="G131" s="67">
        <v>140</v>
      </c>
      <c r="H131" s="180">
        <v>140</v>
      </c>
      <c r="I131" s="67">
        <f t="shared" si="16"/>
        <v>100</v>
      </c>
    </row>
    <row r="132" spans="1:9" ht="33.75" x14ac:dyDescent="0.2">
      <c r="A132" s="117" t="s">
        <v>417</v>
      </c>
      <c r="B132" s="71">
        <v>946</v>
      </c>
      <c r="C132" s="71" t="s">
        <v>73</v>
      </c>
      <c r="D132" s="71" t="s">
        <v>62</v>
      </c>
      <c r="E132" s="71" t="s">
        <v>420</v>
      </c>
      <c r="F132" s="71"/>
      <c r="G132" s="67">
        <f t="shared" ref="G132:H134" si="31">G133</f>
        <v>13</v>
      </c>
      <c r="H132" s="67">
        <f t="shared" si="31"/>
        <v>13</v>
      </c>
      <c r="I132" s="67">
        <f t="shared" si="16"/>
        <v>100</v>
      </c>
    </row>
    <row r="133" spans="1:9" ht="22.5" x14ac:dyDescent="0.2">
      <c r="A133" s="70" t="s">
        <v>439</v>
      </c>
      <c r="B133" s="71">
        <v>946</v>
      </c>
      <c r="C133" s="71" t="s">
        <v>73</v>
      </c>
      <c r="D133" s="71" t="s">
        <v>62</v>
      </c>
      <c r="E133" s="71" t="s">
        <v>420</v>
      </c>
      <c r="F133" s="71">
        <v>200</v>
      </c>
      <c r="G133" s="67">
        <f t="shared" si="31"/>
        <v>13</v>
      </c>
      <c r="H133" s="67">
        <f t="shared" si="31"/>
        <v>13</v>
      </c>
      <c r="I133" s="67">
        <f t="shared" ref="I133:I192" si="32">H133/G133%</f>
        <v>100</v>
      </c>
    </row>
    <row r="134" spans="1:9" ht="22.5" x14ac:dyDescent="0.2">
      <c r="A134" s="70" t="s">
        <v>440</v>
      </c>
      <c r="B134" s="71">
        <v>946</v>
      </c>
      <c r="C134" s="71" t="s">
        <v>73</v>
      </c>
      <c r="D134" s="71" t="s">
        <v>62</v>
      </c>
      <c r="E134" s="71" t="s">
        <v>420</v>
      </c>
      <c r="F134" s="71">
        <v>240</v>
      </c>
      <c r="G134" s="67">
        <f t="shared" si="31"/>
        <v>13</v>
      </c>
      <c r="H134" s="67">
        <f t="shared" si="31"/>
        <v>13</v>
      </c>
      <c r="I134" s="67">
        <f t="shared" si="32"/>
        <v>100</v>
      </c>
    </row>
    <row r="135" spans="1:9" ht="22.5" x14ac:dyDescent="0.2">
      <c r="A135" s="70" t="s">
        <v>441</v>
      </c>
      <c r="B135" s="71">
        <v>946</v>
      </c>
      <c r="C135" s="71" t="s">
        <v>73</v>
      </c>
      <c r="D135" s="71" t="s">
        <v>62</v>
      </c>
      <c r="E135" s="71" t="s">
        <v>420</v>
      </c>
      <c r="F135" s="71">
        <v>244</v>
      </c>
      <c r="G135" s="67">
        <v>13</v>
      </c>
      <c r="H135" s="67">
        <v>13</v>
      </c>
      <c r="I135" s="67">
        <f t="shared" si="32"/>
        <v>100</v>
      </c>
    </row>
    <row r="136" spans="1:9" x14ac:dyDescent="0.2">
      <c r="A136" s="64" t="s">
        <v>430</v>
      </c>
      <c r="B136" s="71">
        <v>946</v>
      </c>
      <c r="C136" s="66" t="s">
        <v>73</v>
      </c>
      <c r="D136" s="169" t="s">
        <v>96</v>
      </c>
      <c r="E136" s="71"/>
      <c r="F136" s="71"/>
      <c r="G136" s="65">
        <f>G137</f>
        <v>21686.66</v>
      </c>
      <c r="H136" s="65">
        <f>H137</f>
        <v>21037.82</v>
      </c>
      <c r="I136" s="65">
        <f t="shared" si="32"/>
        <v>97.008114665882161</v>
      </c>
    </row>
    <row r="137" spans="1:9" ht="31.5" x14ac:dyDescent="0.2">
      <c r="A137" s="123" t="s">
        <v>431</v>
      </c>
      <c r="B137" s="193">
        <v>946</v>
      </c>
      <c r="C137" s="124" t="s">
        <v>73</v>
      </c>
      <c r="D137" s="140" t="s">
        <v>96</v>
      </c>
      <c r="E137" s="124" t="s">
        <v>404</v>
      </c>
      <c r="F137" s="124"/>
      <c r="G137" s="125">
        <f>G138+G146+G150+G142+G144</f>
        <v>21686.66</v>
      </c>
      <c r="H137" s="125">
        <f>H138+H146+H150+H142+H144</f>
        <v>21037.82</v>
      </c>
      <c r="I137" s="205">
        <f t="shared" si="32"/>
        <v>97.008114665882161</v>
      </c>
    </row>
    <row r="138" spans="1:9" ht="22.5" x14ac:dyDescent="0.2">
      <c r="A138" s="130" t="s">
        <v>432</v>
      </c>
      <c r="B138" s="71">
        <v>946</v>
      </c>
      <c r="C138" s="122" t="s">
        <v>73</v>
      </c>
      <c r="D138" s="131" t="s">
        <v>96</v>
      </c>
      <c r="E138" s="122" t="s">
        <v>351</v>
      </c>
      <c r="F138" s="122"/>
      <c r="G138" s="132">
        <f>G139</f>
        <v>2596.6</v>
      </c>
      <c r="H138" s="67">
        <f t="shared" ref="H138:H140" si="33">H139</f>
        <v>2547.81</v>
      </c>
      <c r="I138" s="173">
        <f t="shared" si="32"/>
        <v>98.121004390356632</v>
      </c>
    </row>
    <row r="139" spans="1:9" ht="22.5" x14ac:dyDescent="0.2">
      <c r="A139" s="70" t="s">
        <v>439</v>
      </c>
      <c r="B139" s="71">
        <v>946</v>
      </c>
      <c r="C139" s="71" t="s">
        <v>73</v>
      </c>
      <c r="D139" s="113" t="s">
        <v>96</v>
      </c>
      <c r="E139" s="71" t="s">
        <v>351</v>
      </c>
      <c r="F139" s="71">
        <v>200</v>
      </c>
      <c r="G139" s="67">
        <f>G140</f>
        <v>2596.6</v>
      </c>
      <c r="H139" s="67">
        <f t="shared" si="33"/>
        <v>2547.81</v>
      </c>
      <c r="I139" s="173">
        <f t="shared" si="32"/>
        <v>98.121004390356632</v>
      </c>
    </row>
    <row r="140" spans="1:9" ht="22.5" x14ac:dyDescent="0.2">
      <c r="A140" s="70" t="s">
        <v>440</v>
      </c>
      <c r="B140" s="71">
        <v>946</v>
      </c>
      <c r="C140" s="71" t="s">
        <v>73</v>
      </c>
      <c r="D140" s="113" t="s">
        <v>96</v>
      </c>
      <c r="E140" s="71" t="s">
        <v>351</v>
      </c>
      <c r="F140" s="71">
        <v>240</v>
      </c>
      <c r="G140" s="67">
        <f>G141</f>
        <v>2596.6</v>
      </c>
      <c r="H140" s="67">
        <f t="shared" si="33"/>
        <v>2547.81</v>
      </c>
      <c r="I140" s="173">
        <f t="shared" si="32"/>
        <v>98.121004390356632</v>
      </c>
    </row>
    <row r="141" spans="1:9" ht="22.5" x14ac:dyDescent="0.2">
      <c r="A141" s="70" t="s">
        <v>441</v>
      </c>
      <c r="B141" s="71">
        <v>946</v>
      </c>
      <c r="C141" s="71" t="s">
        <v>73</v>
      </c>
      <c r="D141" s="113" t="s">
        <v>96</v>
      </c>
      <c r="E141" s="71" t="s">
        <v>351</v>
      </c>
      <c r="F141" s="71">
        <v>244</v>
      </c>
      <c r="G141" s="67">
        <v>2596.6</v>
      </c>
      <c r="H141" s="180">
        <v>2547.81</v>
      </c>
      <c r="I141" s="173">
        <f t="shared" si="32"/>
        <v>98.121004390356632</v>
      </c>
    </row>
    <row r="142" spans="1:9" ht="22.5" x14ac:dyDescent="0.2">
      <c r="A142" s="70" t="s">
        <v>540</v>
      </c>
      <c r="B142" s="71">
        <v>946</v>
      </c>
      <c r="C142" s="71" t="s">
        <v>73</v>
      </c>
      <c r="D142" s="113" t="s">
        <v>96</v>
      </c>
      <c r="E142" s="71" t="s">
        <v>351</v>
      </c>
      <c r="F142" s="71">
        <v>410</v>
      </c>
      <c r="G142" s="67">
        <v>4056.6</v>
      </c>
      <c r="H142" s="67">
        <f>H143</f>
        <v>3855</v>
      </c>
      <c r="I142" s="67">
        <f t="shared" si="32"/>
        <v>95.030320958438097</v>
      </c>
    </row>
    <row r="143" spans="1:9" ht="22.5" x14ac:dyDescent="0.2">
      <c r="A143" s="70" t="s">
        <v>562</v>
      </c>
      <c r="B143" s="71">
        <v>946</v>
      </c>
      <c r="C143" s="71" t="s">
        <v>73</v>
      </c>
      <c r="D143" s="113" t="s">
        <v>96</v>
      </c>
      <c r="E143" s="71" t="s">
        <v>351</v>
      </c>
      <c r="F143" s="71">
        <v>414</v>
      </c>
      <c r="G143" s="67">
        <v>4056.6</v>
      </c>
      <c r="H143" s="67">
        <v>3855</v>
      </c>
      <c r="I143" s="173">
        <f t="shared" si="32"/>
        <v>95.030320958438097</v>
      </c>
    </row>
    <row r="144" spans="1:9" ht="22.5" x14ac:dyDescent="0.2">
      <c r="A144" s="70" t="s">
        <v>540</v>
      </c>
      <c r="B144" s="71">
        <v>946</v>
      </c>
      <c r="C144" s="71" t="s">
        <v>73</v>
      </c>
      <c r="D144" s="113" t="s">
        <v>96</v>
      </c>
      <c r="E144" s="71" t="s">
        <v>563</v>
      </c>
      <c r="F144" s="71">
        <v>410</v>
      </c>
      <c r="G144" s="67">
        <v>12941.8</v>
      </c>
      <c r="H144" s="67">
        <f>H145</f>
        <v>12543.31</v>
      </c>
      <c r="I144" s="67">
        <f t="shared" si="32"/>
        <v>96.920907447186622</v>
      </c>
    </row>
    <row r="145" spans="1:9" ht="22.5" x14ac:dyDescent="0.2">
      <c r="A145" s="70" t="s">
        <v>562</v>
      </c>
      <c r="B145" s="71">
        <v>946</v>
      </c>
      <c r="C145" s="71" t="s">
        <v>73</v>
      </c>
      <c r="D145" s="113" t="s">
        <v>96</v>
      </c>
      <c r="E145" s="71" t="s">
        <v>563</v>
      </c>
      <c r="F145" s="71">
        <v>414</v>
      </c>
      <c r="G145" s="67">
        <v>12941.8</v>
      </c>
      <c r="H145" s="173">
        <v>12543.31</v>
      </c>
      <c r="I145" s="67">
        <f t="shared" si="32"/>
        <v>96.920907447186622</v>
      </c>
    </row>
    <row r="146" spans="1:9" ht="33.75" x14ac:dyDescent="0.2">
      <c r="A146" s="130" t="s">
        <v>433</v>
      </c>
      <c r="B146" s="71">
        <v>946</v>
      </c>
      <c r="C146" s="122" t="s">
        <v>73</v>
      </c>
      <c r="D146" s="131" t="s">
        <v>96</v>
      </c>
      <c r="E146" s="122" t="s">
        <v>434</v>
      </c>
      <c r="F146" s="122"/>
      <c r="G146" s="132">
        <f>G147</f>
        <v>30</v>
      </c>
      <c r="H146" s="132">
        <f>H147</f>
        <v>30</v>
      </c>
      <c r="I146" s="132">
        <f t="shared" si="32"/>
        <v>100</v>
      </c>
    </row>
    <row r="147" spans="1:9" ht="22.5" x14ac:dyDescent="0.2">
      <c r="A147" s="70" t="s">
        <v>439</v>
      </c>
      <c r="B147" s="71">
        <v>946</v>
      </c>
      <c r="C147" s="71" t="s">
        <v>73</v>
      </c>
      <c r="D147" s="113" t="s">
        <v>96</v>
      </c>
      <c r="E147" s="71" t="s">
        <v>434</v>
      </c>
      <c r="F147" s="71">
        <v>200</v>
      </c>
      <c r="G147" s="67">
        <f>G148</f>
        <v>30</v>
      </c>
      <c r="H147" s="67">
        <f>H148</f>
        <v>30</v>
      </c>
      <c r="I147" s="67">
        <f t="shared" si="32"/>
        <v>100</v>
      </c>
    </row>
    <row r="148" spans="1:9" ht="22.5" x14ac:dyDescent="0.2">
      <c r="A148" s="70" t="s">
        <v>440</v>
      </c>
      <c r="B148" s="71">
        <v>946</v>
      </c>
      <c r="C148" s="71" t="s">
        <v>73</v>
      </c>
      <c r="D148" s="113" t="s">
        <v>96</v>
      </c>
      <c r="E148" s="71" t="s">
        <v>434</v>
      </c>
      <c r="F148" s="71">
        <v>240</v>
      </c>
      <c r="G148" s="67">
        <f>G149</f>
        <v>30</v>
      </c>
      <c r="H148" s="68">
        <v>30</v>
      </c>
      <c r="I148" s="67">
        <f t="shared" si="32"/>
        <v>100</v>
      </c>
    </row>
    <row r="149" spans="1:9" ht="22.5" x14ac:dyDescent="0.2">
      <c r="A149" s="70" t="s">
        <v>441</v>
      </c>
      <c r="B149" s="71">
        <v>946</v>
      </c>
      <c r="C149" s="71" t="s">
        <v>73</v>
      </c>
      <c r="D149" s="113" t="s">
        <v>96</v>
      </c>
      <c r="E149" s="71" t="s">
        <v>434</v>
      </c>
      <c r="F149" s="71">
        <v>244</v>
      </c>
      <c r="G149" s="67">
        <v>30</v>
      </c>
      <c r="H149" s="180">
        <v>30</v>
      </c>
      <c r="I149" s="67">
        <f t="shared" si="32"/>
        <v>100</v>
      </c>
    </row>
    <row r="150" spans="1:9" ht="33.75" x14ac:dyDescent="0.2">
      <c r="A150" s="130" t="s">
        <v>435</v>
      </c>
      <c r="B150" s="71">
        <v>946</v>
      </c>
      <c r="C150" s="122" t="s">
        <v>73</v>
      </c>
      <c r="D150" s="131" t="s">
        <v>96</v>
      </c>
      <c r="E150" s="122" t="s">
        <v>436</v>
      </c>
      <c r="F150" s="122"/>
      <c r="G150" s="132">
        <f>G151</f>
        <v>2061.66</v>
      </c>
      <c r="H150" s="132">
        <f>H151</f>
        <v>2061.6999999999998</v>
      </c>
      <c r="I150" s="132">
        <f t="shared" si="32"/>
        <v>100.00194018412347</v>
      </c>
    </row>
    <row r="151" spans="1:9" ht="22.5" x14ac:dyDescent="0.2">
      <c r="A151" s="70" t="s">
        <v>439</v>
      </c>
      <c r="B151" s="71">
        <v>946</v>
      </c>
      <c r="C151" s="71" t="s">
        <v>73</v>
      </c>
      <c r="D151" s="113" t="s">
        <v>96</v>
      </c>
      <c r="E151" s="71" t="s">
        <v>436</v>
      </c>
      <c r="F151" s="71">
        <v>200</v>
      </c>
      <c r="G151" s="67">
        <f>G152</f>
        <v>2061.66</v>
      </c>
      <c r="H151" s="67">
        <f>H152</f>
        <v>2061.6999999999998</v>
      </c>
      <c r="I151" s="67">
        <f t="shared" si="32"/>
        <v>100.00194018412347</v>
      </c>
    </row>
    <row r="152" spans="1:9" ht="22.5" x14ac:dyDescent="0.2">
      <c r="A152" s="70" t="s">
        <v>440</v>
      </c>
      <c r="B152" s="71">
        <v>946</v>
      </c>
      <c r="C152" s="71" t="s">
        <v>73</v>
      </c>
      <c r="D152" s="113" t="s">
        <v>96</v>
      </c>
      <c r="E152" s="71" t="s">
        <v>436</v>
      </c>
      <c r="F152" s="71">
        <v>240</v>
      </c>
      <c r="G152" s="67">
        <f>G153</f>
        <v>2061.66</v>
      </c>
      <c r="H152" s="68">
        <f t="shared" ref="H152" si="34">H153</f>
        <v>2061.6999999999998</v>
      </c>
      <c r="I152" s="67">
        <f t="shared" si="32"/>
        <v>100.00194018412347</v>
      </c>
    </row>
    <row r="153" spans="1:9" ht="22.5" x14ac:dyDescent="0.2">
      <c r="A153" s="70" t="s">
        <v>441</v>
      </c>
      <c r="B153" s="71">
        <v>946</v>
      </c>
      <c r="C153" s="71" t="s">
        <v>73</v>
      </c>
      <c r="D153" s="113" t="s">
        <v>96</v>
      </c>
      <c r="E153" s="71" t="s">
        <v>436</v>
      </c>
      <c r="F153" s="71">
        <v>244</v>
      </c>
      <c r="G153" s="67">
        <v>2061.66</v>
      </c>
      <c r="H153" s="67">
        <v>2061.6999999999998</v>
      </c>
      <c r="I153" s="67">
        <f t="shared" si="32"/>
        <v>100.00194018412347</v>
      </c>
    </row>
    <row r="154" spans="1:9" ht="21" x14ac:dyDescent="0.2">
      <c r="A154" s="64" t="s">
        <v>78</v>
      </c>
      <c r="B154" s="66">
        <v>946</v>
      </c>
      <c r="C154" s="66" t="s">
        <v>73</v>
      </c>
      <c r="D154" s="66" t="s">
        <v>79</v>
      </c>
      <c r="E154" s="71"/>
      <c r="F154" s="71"/>
      <c r="G154" s="65">
        <f>G160+G155</f>
        <v>1082</v>
      </c>
      <c r="H154" s="65">
        <f>H160+H155</f>
        <v>1082</v>
      </c>
      <c r="I154" s="65">
        <f t="shared" si="32"/>
        <v>100</v>
      </c>
    </row>
    <row r="155" spans="1:9" ht="56.25" x14ac:dyDescent="0.2">
      <c r="A155" s="196" t="s">
        <v>493</v>
      </c>
      <c r="B155" s="129">
        <v>946</v>
      </c>
      <c r="C155" s="129" t="s">
        <v>73</v>
      </c>
      <c r="D155" s="129">
        <v>12</v>
      </c>
      <c r="E155" s="129" t="s">
        <v>492</v>
      </c>
      <c r="F155" s="129"/>
      <c r="G155" s="187">
        <f>G156</f>
        <v>882</v>
      </c>
      <c r="H155" s="187">
        <f>H156</f>
        <v>882</v>
      </c>
      <c r="I155" s="213">
        <f t="shared" si="32"/>
        <v>100</v>
      </c>
    </row>
    <row r="156" spans="1:9" ht="22.5" x14ac:dyDescent="0.2">
      <c r="A156" s="70" t="s">
        <v>439</v>
      </c>
      <c r="B156" s="71">
        <v>946</v>
      </c>
      <c r="C156" s="71" t="s">
        <v>73</v>
      </c>
      <c r="D156" s="71">
        <v>12</v>
      </c>
      <c r="E156" s="71" t="s">
        <v>492</v>
      </c>
      <c r="F156" s="71">
        <v>200</v>
      </c>
      <c r="G156" s="67">
        <f>G157</f>
        <v>882</v>
      </c>
      <c r="H156" s="67">
        <f>H157</f>
        <v>882</v>
      </c>
      <c r="I156" s="173">
        <f t="shared" si="32"/>
        <v>100</v>
      </c>
    </row>
    <row r="157" spans="1:9" ht="22.5" x14ac:dyDescent="0.2">
      <c r="A157" s="70" t="s">
        <v>440</v>
      </c>
      <c r="B157" s="71">
        <v>946</v>
      </c>
      <c r="C157" s="71" t="s">
        <v>73</v>
      </c>
      <c r="D157" s="71">
        <v>12</v>
      </c>
      <c r="E157" s="71" t="s">
        <v>492</v>
      </c>
      <c r="F157" s="71">
        <v>240</v>
      </c>
      <c r="G157" s="67">
        <f>G158+G159</f>
        <v>882</v>
      </c>
      <c r="H157" s="67">
        <f>H158+H159</f>
        <v>882</v>
      </c>
      <c r="I157" s="173">
        <f>H157/G157*100</f>
        <v>100</v>
      </c>
    </row>
    <row r="158" spans="1:9" ht="22.5" x14ac:dyDescent="0.2">
      <c r="A158" s="70" t="s">
        <v>441</v>
      </c>
      <c r="B158" s="71">
        <v>946</v>
      </c>
      <c r="C158" s="71" t="s">
        <v>73</v>
      </c>
      <c r="D158" s="71">
        <v>12</v>
      </c>
      <c r="E158" s="71" t="s">
        <v>492</v>
      </c>
      <c r="F158" s="71">
        <v>244</v>
      </c>
      <c r="G158" s="67">
        <v>867</v>
      </c>
      <c r="H158" s="173">
        <v>867</v>
      </c>
      <c r="I158" s="173">
        <f t="shared" si="32"/>
        <v>100</v>
      </c>
    </row>
    <row r="159" spans="1:9" ht="22.5" x14ac:dyDescent="0.2">
      <c r="A159" s="70" t="s">
        <v>182</v>
      </c>
      <c r="B159" s="71">
        <v>946</v>
      </c>
      <c r="C159" s="71" t="s">
        <v>73</v>
      </c>
      <c r="D159" s="71">
        <v>12</v>
      </c>
      <c r="E159" s="71" t="s">
        <v>492</v>
      </c>
      <c r="F159" s="71">
        <v>242</v>
      </c>
      <c r="G159" s="67">
        <v>15</v>
      </c>
      <c r="H159" s="173">
        <v>15</v>
      </c>
      <c r="I159" s="67">
        <f t="shared" si="32"/>
        <v>100</v>
      </c>
    </row>
    <row r="160" spans="1:9" ht="31.5" x14ac:dyDescent="0.2">
      <c r="A160" s="123" t="s">
        <v>444</v>
      </c>
      <c r="B160" s="129">
        <v>946</v>
      </c>
      <c r="C160" s="124" t="s">
        <v>73</v>
      </c>
      <c r="D160" s="124">
        <v>12</v>
      </c>
      <c r="E160" s="124" t="s">
        <v>406</v>
      </c>
      <c r="F160" s="124"/>
      <c r="G160" s="125">
        <f t="shared" ref="G160:H162" si="35">G161</f>
        <v>200</v>
      </c>
      <c r="H160" s="125">
        <f t="shared" si="35"/>
        <v>200</v>
      </c>
      <c r="I160" s="205">
        <f t="shared" si="32"/>
        <v>100</v>
      </c>
    </row>
    <row r="161" spans="1:9" ht="22.5" x14ac:dyDescent="0.2">
      <c r="A161" s="70" t="s">
        <v>439</v>
      </c>
      <c r="B161" s="71">
        <v>946</v>
      </c>
      <c r="C161" s="71" t="s">
        <v>73</v>
      </c>
      <c r="D161" s="71">
        <v>12</v>
      </c>
      <c r="E161" s="71" t="s">
        <v>352</v>
      </c>
      <c r="F161" s="71">
        <v>200</v>
      </c>
      <c r="G161" s="67">
        <f t="shared" si="35"/>
        <v>200</v>
      </c>
      <c r="H161" s="173">
        <f t="shared" ref="H161" si="36">H162</f>
        <v>200</v>
      </c>
      <c r="I161" s="173">
        <f>H161/G161*100</f>
        <v>100</v>
      </c>
    </row>
    <row r="162" spans="1:9" ht="22.5" x14ac:dyDescent="0.2">
      <c r="A162" s="70" t="s">
        <v>440</v>
      </c>
      <c r="B162" s="71">
        <v>946</v>
      </c>
      <c r="C162" s="71" t="s">
        <v>73</v>
      </c>
      <c r="D162" s="71">
        <v>12</v>
      </c>
      <c r="E162" s="71" t="s">
        <v>352</v>
      </c>
      <c r="F162" s="71">
        <v>240</v>
      </c>
      <c r="G162" s="67">
        <f t="shared" si="35"/>
        <v>200</v>
      </c>
      <c r="H162" s="67">
        <f t="shared" ref="H162" si="37">H163</f>
        <v>200</v>
      </c>
      <c r="I162" s="67">
        <f t="shared" si="32"/>
        <v>100</v>
      </c>
    </row>
    <row r="163" spans="1:9" ht="22.5" x14ac:dyDescent="0.2">
      <c r="A163" s="70" t="s">
        <v>441</v>
      </c>
      <c r="B163" s="71">
        <v>946</v>
      </c>
      <c r="C163" s="71" t="s">
        <v>73</v>
      </c>
      <c r="D163" s="71">
        <v>12</v>
      </c>
      <c r="E163" s="71" t="s">
        <v>352</v>
      </c>
      <c r="F163" s="71">
        <v>244</v>
      </c>
      <c r="G163" s="67">
        <v>200</v>
      </c>
      <c r="H163" s="180">
        <v>200</v>
      </c>
      <c r="I163" s="67">
        <f t="shared" si="32"/>
        <v>100</v>
      </c>
    </row>
    <row r="164" spans="1:9" ht="31.5" x14ac:dyDescent="0.2">
      <c r="A164" s="123" t="s">
        <v>422</v>
      </c>
      <c r="B164" s="124">
        <v>946</v>
      </c>
      <c r="C164" s="124">
        <v>10</v>
      </c>
      <c r="D164" s="140" t="s">
        <v>47</v>
      </c>
      <c r="E164" s="124" t="s">
        <v>405</v>
      </c>
      <c r="F164" s="124"/>
      <c r="G164" s="125">
        <f>G165+G168</f>
        <v>8348.1</v>
      </c>
      <c r="H164" s="125">
        <f>H165+H168</f>
        <v>7902.61</v>
      </c>
      <c r="I164" s="205">
        <f t="shared" si="32"/>
        <v>94.663576143074465</v>
      </c>
    </row>
    <row r="165" spans="1:9" ht="22.5" x14ac:dyDescent="0.2">
      <c r="A165" s="70" t="s">
        <v>134</v>
      </c>
      <c r="B165" s="71">
        <v>946</v>
      </c>
      <c r="C165" s="71">
        <v>10</v>
      </c>
      <c r="D165" s="113" t="s">
        <v>47</v>
      </c>
      <c r="E165" s="71" t="s">
        <v>537</v>
      </c>
      <c r="F165" s="71">
        <v>300</v>
      </c>
      <c r="G165" s="67">
        <f>G166</f>
        <v>8207.1</v>
      </c>
      <c r="H165" s="67">
        <f>H166</f>
        <v>7761.61</v>
      </c>
      <c r="I165" s="173">
        <f t="shared" ref="I165" si="38">I166+I169</f>
        <v>194.57189506646682</v>
      </c>
    </row>
    <row r="166" spans="1:9" ht="22.5" x14ac:dyDescent="0.2">
      <c r="A166" s="70" t="s">
        <v>339</v>
      </c>
      <c r="B166" s="71">
        <v>946</v>
      </c>
      <c r="C166" s="71">
        <v>10</v>
      </c>
      <c r="D166" s="113" t="s">
        <v>47</v>
      </c>
      <c r="E166" s="71" t="s">
        <v>537</v>
      </c>
      <c r="F166" s="71">
        <v>320</v>
      </c>
      <c r="G166" s="67">
        <f>G167</f>
        <v>8207.1</v>
      </c>
      <c r="H166" s="67">
        <f t="shared" ref="H166" si="39">H167</f>
        <v>7761.61</v>
      </c>
      <c r="I166" s="67">
        <f t="shared" si="32"/>
        <v>94.571895066466837</v>
      </c>
    </row>
    <row r="167" spans="1:9" ht="22.5" x14ac:dyDescent="0.2">
      <c r="A167" s="70" t="s">
        <v>423</v>
      </c>
      <c r="B167" s="71">
        <v>946</v>
      </c>
      <c r="C167" s="71">
        <v>10</v>
      </c>
      <c r="D167" s="113" t="s">
        <v>47</v>
      </c>
      <c r="E167" s="71" t="s">
        <v>537</v>
      </c>
      <c r="F167" s="71">
        <v>322</v>
      </c>
      <c r="G167" s="67">
        <v>8207.1</v>
      </c>
      <c r="H167" s="180">
        <v>7761.61</v>
      </c>
      <c r="I167" s="67">
        <f t="shared" si="32"/>
        <v>94.571895066466837</v>
      </c>
    </row>
    <row r="168" spans="1:9" ht="22.5" x14ac:dyDescent="0.2">
      <c r="A168" s="70" t="s">
        <v>134</v>
      </c>
      <c r="B168" s="71">
        <v>946</v>
      </c>
      <c r="C168" s="71">
        <v>10</v>
      </c>
      <c r="D168" s="113" t="s">
        <v>47</v>
      </c>
      <c r="E168" s="71" t="s">
        <v>538</v>
      </c>
      <c r="F168" s="71">
        <v>300</v>
      </c>
      <c r="G168" s="67">
        <f>G169</f>
        <v>141</v>
      </c>
      <c r="H168" s="67">
        <f>H169</f>
        <v>141</v>
      </c>
      <c r="I168" s="67">
        <f t="shared" si="32"/>
        <v>100</v>
      </c>
    </row>
    <row r="169" spans="1:9" ht="22.5" x14ac:dyDescent="0.2">
      <c r="A169" s="70" t="s">
        <v>339</v>
      </c>
      <c r="B169" s="71">
        <v>946</v>
      </c>
      <c r="C169" s="71">
        <v>10</v>
      </c>
      <c r="D169" s="113" t="s">
        <v>47</v>
      </c>
      <c r="E169" s="71" t="s">
        <v>538</v>
      </c>
      <c r="F169" s="71">
        <v>320</v>
      </c>
      <c r="G169" s="67">
        <f>G170</f>
        <v>141</v>
      </c>
      <c r="H169" s="67">
        <f>H170</f>
        <v>141</v>
      </c>
      <c r="I169" s="67">
        <f t="shared" si="32"/>
        <v>100</v>
      </c>
    </row>
    <row r="170" spans="1:9" ht="22.5" x14ac:dyDescent="0.2">
      <c r="A170" s="70" t="s">
        <v>423</v>
      </c>
      <c r="B170" s="71">
        <v>946</v>
      </c>
      <c r="C170" s="71">
        <v>10</v>
      </c>
      <c r="D170" s="113" t="s">
        <v>47</v>
      </c>
      <c r="E170" s="71" t="s">
        <v>538</v>
      </c>
      <c r="F170" s="71">
        <v>322</v>
      </c>
      <c r="G170" s="67">
        <v>141</v>
      </c>
      <c r="H170" s="67">
        <v>141</v>
      </c>
      <c r="I170" s="67">
        <f t="shared" si="32"/>
        <v>100</v>
      </c>
    </row>
    <row r="171" spans="1:9" x14ac:dyDescent="0.2">
      <c r="A171" s="64" t="s">
        <v>202</v>
      </c>
      <c r="B171" s="66">
        <v>946</v>
      </c>
      <c r="C171" s="66" t="s">
        <v>62</v>
      </c>
      <c r="D171" s="169"/>
      <c r="E171" s="66"/>
      <c r="F171" s="71"/>
      <c r="G171" s="65">
        <f t="shared" ref="G171:H172" si="40">G172</f>
        <v>2905.58</v>
      </c>
      <c r="H171" s="65">
        <f t="shared" si="40"/>
        <v>2774.98</v>
      </c>
      <c r="I171" s="65">
        <f t="shared" si="32"/>
        <v>95.505200338658724</v>
      </c>
    </row>
    <row r="172" spans="1:9" x14ac:dyDescent="0.2">
      <c r="A172" s="64" t="s">
        <v>424</v>
      </c>
      <c r="B172" s="66">
        <v>946</v>
      </c>
      <c r="C172" s="66" t="s">
        <v>62</v>
      </c>
      <c r="D172" s="169" t="s">
        <v>47</v>
      </c>
      <c r="E172" s="66"/>
      <c r="F172" s="71"/>
      <c r="G172" s="65">
        <f t="shared" si="40"/>
        <v>2905.58</v>
      </c>
      <c r="H172" s="65">
        <f t="shared" si="40"/>
        <v>2774.98</v>
      </c>
      <c r="I172" s="65">
        <f>H172/G172%</f>
        <v>95.505200338658724</v>
      </c>
    </row>
    <row r="173" spans="1:9" ht="42" x14ac:dyDescent="0.2">
      <c r="A173" s="123" t="s">
        <v>425</v>
      </c>
      <c r="B173" s="124">
        <v>946</v>
      </c>
      <c r="C173" s="124" t="s">
        <v>62</v>
      </c>
      <c r="D173" s="140" t="s">
        <v>47</v>
      </c>
      <c r="E173" s="124" t="s">
        <v>402</v>
      </c>
      <c r="F173" s="124"/>
      <c r="G173" s="125">
        <f>G174+G180+G192+G196</f>
        <v>2905.58</v>
      </c>
      <c r="H173" s="125">
        <f>H174+H180+H192+H196</f>
        <v>2774.98</v>
      </c>
      <c r="I173" s="205">
        <f>H173/G173%</f>
        <v>95.505200338658724</v>
      </c>
    </row>
    <row r="174" spans="1:9" ht="45" x14ac:dyDescent="0.2">
      <c r="A174" s="130" t="s">
        <v>426</v>
      </c>
      <c r="B174" s="71">
        <v>946</v>
      </c>
      <c r="C174" s="71" t="s">
        <v>62</v>
      </c>
      <c r="D174" s="113" t="s">
        <v>47</v>
      </c>
      <c r="E174" s="122" t="s">
        <v>353</v>
      </c>
      <c r="F174" s="122"/>
      <c r="G174" s="132">
        <f>G175+G178</f>
        <v>477.08000000000004</v>
      </c>
      <c r="H174" s="132">
        <f>H175+H178</f>
        <v>351.40999999999997</v>
      </c>
      <c r="I174" s="221">
        <f>H174/G174%</f>
        <v>73.658505910958311</v>
      </c>
    </row>
    <row r="175" spans="1:9" ht="22.5" x14ac:dyDescent="0.2">
      <c r="A175" s="70" t="s">
        <v>439</v>
      </c>
      <c r="B175" s="71">
        <v>946</v>
      </c>
      <c r="C175" s="71" t="s">
        <v>62</v>
      </c>
      <c r="D175" s="113" t="s">
        <v>47</v>
      </c>
      <c r="E175" s="71" t="s">
        <v>353</v>
      </c>
      <c r="F175" s="71">
        <v>200</v>
      </c>
      <c r="G175" s="67">
        <f t="shared" ref="G175:H176" si="41">G176</f>
        <v>252.08</v>
      </c>
      <c r="H175" s="67">
        <f t="shared" si="41"/>
        <v>126.41</v>
      </c>
      <c r="I175" s="67">
        <f t="shared" si="32"/>
        <v>50.146778800380829</v>
      </c>
    </row>
    <row r="176" spans="1:9" ht="22.5" x14ac:dyDescent="0.2">
      <c r="A176" s="70" t="s">
        <v>440</v>
      </c>
      <c r="B176" s="71">
        <v>946</v>
      </c>
      <c r="C176" s="71" t="s">
        <v>62</v>
      </c>
      <c r="D176" s="113" t="s">
        <v>47</v>
      </c>
      <c r="E176" s="71" t="s">
        <v>353</v>
      </c>
      <c r="F176" s="71">
        <v>240</v>
      </c>
      <c r="G176" s="67">
        <f t="shared" si="41"/>
        <v>252.08</v>
      </c>
      <c r="H176" s="67">
        <f>H177</f>
        <v>126.41</v>
      </c>
      <c r="I176" s="67">
        <f t="shared" si="32"/>
        <v>50.146778800380829</v>
      </c>
    </row>
    <row r="177" spans="1:9" ht="22.5" x14ac:dyDescent="0.2">
      <c r="A177" s="70" t="s">
        <v>441</v>
      </c>
      <c r="B177" s="71">
        <v>946</v>
      </c>
      <c r="C177" s="71" t="s">
        <v>62</v>
      </c>
      <c r="D177" s="113" t="s">
        <v>47</v>
      </c>
      <c r="E177" s="71" t="s">
        <v>353</v>
      </c>
      <c r="F177" s="71">
        <v>244</v>
      </c>
      <c r="G177" s="67">
        <v>252.08</v>
      </c>
      <c r="H177" s="173">
        <v>126.41</v>
      </c>
      <c r="I177" s="67">
        <f t="shared" si="32"/>
        <v>50.146778800380829</v>
      </c>
    </row>
    <row r="178" spans="1:9" ht="22.5" x14ac:dyDescent="0.2">
      <c r="A178" s="70" t="s">
        <v>140</v>
      </c>
      <c r="B178" s="71">
        <v>946</v>
      </c>
      <c r="C178" s="71" t="s">
        <v>62</v>
      </c>
      <c r="D178" s="113" t="s">
        <v>47</v>
      </c>
      <c r="E178" s="71" t="s">
        <v>353</v>
      </c>
      <c r="F178" s="71">
        <v>800</v>
      </c>
      <c r="G178" s="67">
        <f>G179</f>
        <v>225</v>
      </c>
      <c r="H178" s="67">
        <f t="shared" ref="H178" si="42">H179</f>
        <v>225</v>
      </c>
      <c r="I178" s="67">
        <f t="shared" si="32"/>
        <v>100</v>
      </c>
    </row>
    <row r="179" spans="1:9" ht="33.75" x14ac:dyDescent="0.2">
      <c r="A179" s="70" t="s">
        <v>184</v>
      </c>
      <c r="B179" s="71">
        <v>946</v>
      </c>
      <c r="C179" s="71" t="s">
        <v>62</v>
      </c>
      <c r="D179" s="113" t="s">
        <v>47</v>
      </c>
      <c r="E179" s="71" t="s">
        <v>353</v>
      </c>
      <c r="F179" s="71">
        <v>850</v>
      </c>
      <c r="G179" s="67">
        <v>225</v>
      </c>
      <c r="H179" s="173">
        <v>225</v>
      </c>
      <c r="I179" s="67">
        <f t="shared" si="32"/>
        <v>100</v>
      </c>
    </row>
    <row r="180" spans="1:9" ht="33.75" x14ac:dyDescent="0.2">
      <c r="A180" s="130" t="s">
        <v>427</v>
      </c>
      <c r="B180" s="71">
        <v>946</v>
      </c>
      <c r="C180" s="71" t="s">
        <v>62</v>
      </c>
      <c r="D180" s="113" t="s">
        <v>47</v>
      </c>
      <c r="E180" s="122" t="s">
        <v>354</v>
      </c>
      <c r="F180" s="122"/>
      <c r="G180" s="132">
        <f>G181+G186+G184+G188</f>
        <v>1890.8</v>
      </c>
      <c r="H180" s="132">
        <f>H181+H186+H184+H188</f>
        <v>1885.8700000000001</v>
      </c>
      <c r="I180" s="132">
        <f t="shared" si="32"/>
        <v>99.739263803680984</v>
      </c>
    </row>
    <row r="181" spans="1:9" ht="22.5" x14ac:dyDescent="0.2">
      <c r="A181" s="70" t="s">
        <v>439</v>
      </c>
      <c r="B181" s="71">
        <v>946</v>
      </c>
      <c r="C181" s="71" t="s">
        <v>62</v>
      </c>
      <c r="D181" s="113" t="s">
        <v>47</v>
      </c>
      <c r="E181" s="71" t="s">
        <v>354</v>
      </c>
      <c r="F181" s="71">
        <v>200</v>
      </c>
      <c r="G181" s="67">
        <f t="shared" ref="G181:H182" si="43">G182</f>
        <v>722.4</v>
      </c>
      <c r="H181" s="67">
        <f t="shared" si="43"/>
        <v>717.44</v>
      </c>
      <c r="I181" s="67">
        <f t="shared" si="32"/>
        <v>99.313399778516057</v>
      </c>
    </row>
    <row r="182" spans="1:9" ht="22.5" x14ac:dyDescent="0.2">
      <c r="A182" s="70" t="s">
        <v>440</v>
      </c>
      <c r="B182" s="71">
        <v>946</v>
      </c>
      <c r="C182" s="71" t="s">
        <v>62</v>
      </c>
      <c r="D182" s="113" t="s">
        <v>47</v>
      </c>
      <c r="E182" s="71" t="s">
        <v>354</v>
      </c>
      <c r="F182" s="71">
        <v>240</v>
      </c>
      <c r="G182" s="67">
        <f t="shared" si="43"/>
        <v>722.4</v>
      </c>
      <c r="H182" s="67">
        <f t="shared" ref="H182" si="44">H183</f>
        <v>717.44</v>
      </c>
      <c r="I182" s="67">
        <f t="shared" si="32"/>
        <v>99.313399778516057</v>
      </c>
    </row>
    <row r="183" spans="1:9" ht="22.5" x14ac:dyDescent="0.2">
      <c r="A183" s="70" t="s">
        <v>441</v>
      </c>
      <c r="B183" s="71">
        <v>946</v>
      </c>
      <c r="C183" s="71" t="s">
        <v>62</v>
      </c>
      <c r="D183" s="113" t="s">
        <v>47</v>
      </c>
      <c r="E183" s="71" t="s">
        <v>354</v>
      </c>
      <c r="F183" s="71">
        <v>244</v>
      </c>
      <c r="G183" s="67">
        <v>722.4</v>
      </c>
      <c r="H183" s="173">
        <v>717.44</v>
      </c>
      <c r="I183" s="67">
        <f t="shared" si="32"/>
        <v>99.313399778516057</v>
      </c>
    </row>
    <row r="184" spans="1:9" ht="33.75" x14ac:dyDescent="0.2">
      <c r="A184" s="70" t="s">
        <v>539</v>
      </c>
      <c r="B184" s="71">
        <v>946</v>
      </c>
      <c r="C184" s="71" t="s">
        <v>62</v>
      </c>
      <c r="D184" s="113" t="s">
        <v>47</v>
      </c>
      <c r="E184" s="71" t="s">
        <v>354</v>
      </c>
      <c r="F184" s="71">
        <v>400</v>
      </c>
      <c r="G184" s="67">
        <v>200</v>
      </c>
      <c r="H184" s="173">
        <v>200</v>
      </c>
      <c r="I184" s="67">
        <f t="shared" si="32"/>
        <v>100</v>
      </c>
    </row>
    <row r="185" spans="1:9" ht="22.5" x14ac:dyDescent="0.2">
      <c r="A185" s="70" t="s">
        <v>540</v>
      </c>
      <c r="B185" s="71">
        <v>946</v>
      </c>
      <c r="C185" s="71" t="s">
        <v>62</v>
      </c>
      <c r="D185" s="113" t="s">
        <v>47</v>
      </c>
      <c r="E185" s="71" t="s">
        <v>354</v>
      </c>
      <c r="F185" s="71">
        <v>410</v>
      </c>
      <c r="G185" s="67">
        <v>200</v>
      </c>
      <c r="H185" s="67">
        <v>200</v>
      </c>
      <c r="I185" s="67">
        <f t="shared" si="32"/>
        <v>100</v>
      </c>
    </row>
    <row r="186" spans="1:9" ht="22.5" x14ac:dyDescent="0.2">
      <c r="A186" s="70" t="s">
        <v>140</v>
      </c>
      <c r="B186" s="71">
        <v>946</v>
      </c>
      <c r="C186" s="71" t="s">
        <v>62</v>
      </c>
      <c r="D186" s="113" t="s">
        <v>47</v>
      </c>
      <c r="E186" s="71" t="s">
        <v>354</v>
      </c>
      <c r="F186" s="71">
        <v>800</v>
      </c>
      <c r="G186" s="67">
        <f>G187</f>
        <v>10.8</v>
      </c>
      <c r="H186" s="173">
        <f t="shared" ref="H186" si="45">H187</f>
        <v>10.83</v>
      </c>
      <c r="I186" s="173">
        <f t="shared" si="32"/>
        <v>100.27777777777777</v>
      </c>
    </row>
    <row r="187" spans="1:9" ht="33.75" x14ac:dyDescent="0.2">
      <c r="A187" s="70" t="s">
        <v>184</v>
      </c>
      <c r="B187" s="71">
        <v>946</v>
      </c>
      <c r="C187" s="71" t="s">
        <v>62</v>
      </c>
      <c r="D187" s="113" t="s">
        <v>47</v>
      </c>
      <c r="E187" s="71" t="s">
        <v>354</v>
      </c>
      <c r="F187" s="71">
        <v>850</v>
      </c>
      <c r="G187" s="67">
        <v>10.8</v>
      </c>
      <c r="H187" s="173">
        <v>10.83</v>
      </c>
      <c r="I187" s="173">
        <f t="shared" si="32"/>
        <v>100.27777777777777</v>
      </c>
    </row>
    <row r="188" spans="1:9" ht="22.5" x14ac:dyDescent="0.2">
      <c r="A188" s="70" t="s">
        <v>541</v>
      </c>
      <c r="B188" s="71">
        <v>946</v>
      </c>
      <c r="C188" s="71" t="s">
        <v>203</v>
      </c>
      <c r="D188" s="71" t="s">
        <v>204</v>
      </c>
      <c r="E188" s="71" t="s">
        <v>542</v>
      </c>
      <c r="F188" s="71"/>
      <c r="G188" s="67">
        <v>957.6</v>
      </c>
      <c r="H188" s="67">
        <f t="shared" ref="H188:H189" si="46">H189</f>
        <v>957.6</v>
      </c>
      <c r="I188" s="173">
        <f t="shared" si="32"/>
        <v>100</v>
      </c>
    </row>
    <row r="189" spans="1:9" ht="22.5" x14ac:dyDescent="0.2">
      <c r="A189" s="70" t="s">
        <v>439</v>
      </c>
      <c r="B189" s="71">
        <v>946</v>
      </c>
      <c r="C189" s="71" t="s">
        <v>203</v>
      </c>
      <c r="D189" s="71" t="s">
        <v>204</v>
      </c>
      <c r="E189" s="71" t="s">
        <v>542</v>
      </c>
      <c r="F189" s="71">
        <v>200</v>
      </c>
      <c r="G189" s="67">
        <v>957.6</v>
      </c>
      <c r="H189" s="67">
        <f t="shared" si="46"/>
        <v>957.6</v>
      </c>
      <c r="I189" s="173">
        <f t="shared" si="32"/>
        <v>100</v>
      </c>
    </row>
    <row r="190" spans="1:9" ht="22.5" x14ac:dyDescent="0.2">
      <c r="A190" s="70" t="s">
        <v>440</v>
      </c>
      <c r="B190" s="71">
        <v>946</v>
      </c>
      <c r="C190" s="71" t="s">
        <v>203</v>
      </c>
      <c r="D190" s="71" t="s">
        <v>204</v>
      </c>
      <c r="E190" s="71" t="s">
        <v>542</v>
      </c>
      <c r="F190" s="71">
        <v>240</v>
      </c>
      <c r="G190" s="67">
        <v>957.6</v>
      </c>
      <c r="H190" s="173">
        <f>H191</f>
        <v>957.6</v>
      </c>
      <c r="I190" s="173">
        <f t="shared" si="32"/>
        <v>100</v>
      </c>
    </row>
    <row r="191" spans="1:9" ht="22.5" x14ac:dyDescent="0.2">
      <c r="A191" s="70" t="s">
        <v>441</v>
      </c>
      <c r="B191" s="71">
        <v>946</v>
      </c>
      <c r="C191" s="71" t="s">
        <v>203</v>
      </c>
      <c r="D191" s="71" t="s">
        <v>204</v>
      </c>
      <c r="E191" s="71" t="s">
        <v>542</v>
      </c>
      <c r="F191" s="71">
        <v>244</v>
      </c>
      <c r="G191" s="67">
        <v>957.6</v>
      </c>
      <c r="H191" s="173">
        <v>957.6</v>
      </c>
      <c r="I191" s="67">
        <f t="shared" si="32"/>
        <v>100</v>
      </c>
    </row>
    <row r="192" spans="1:9" ht="33.75" x14ac:dyDescent="0.2">
      <c r="A192" s="130" t="s">
        <v>428</v>
      </c>
      <c r="B192" s="71">
        <v>946</v>
      </c>
      <c r="C192" s="71" t="s">
        <v>62</v>
      </c>
      <c r="D192" s="113" t="s">
        <v>47</v>
      </c>
      <c r="E192" s="122" t="s">
        <v>355</v>
      </c>
      <c r="F192" s="122"/>
      <c r="G192" s="132">
        <f>G193</f>
        <v>368.6</v>
      </c>
      <c r="H192" s="132">
        <f>H193</f>
        <v>368.6</v>
      </c>
      <c r="I192" s="132">
        <f t="shared" si="32"/>
        <v>100</v>
      </c>
    </row>
    <row r="193" spans="1:12" ht="22.5" x14ac:dyDescent="0.2">
      <c r="A193" s="70" t="s">
        <v>439</v>
      </c>
      <c r="B193" s="71">
        <v>946</v>
      </c>
      <c r="C193" s="71" t="s">
        <v>62</v>
      </c>
      <c r="D193" s="113" t="s">
        <v>47</v>
      </c>
      <c r="E193" s="71" t="s">
        <v>355</v>
      </c>
      <c r="F193" s="71">
        <v>200</v>
      </c>
      <c r="G193" s="67">
        <f>G194</f>
        <v>368.6</v>
      </c>
      <c r="H193" s="67">
        <f t="shared" ref="H193:H194" si="47">H194</f>
        <v>368.6</v>
      </c>
      <c r="I193" s="67">
        <f t="shared" ref="I193:I256" si="48">H193/G193%</f>
        <v>100</v>
      </c>
    </row>
    <row r="194" spans="1:12" ht="22.5" x14ac:dyDescent="0.2">
      <c r="A194" s="70" t="s">
        <v>440</v>
      </c>
      <c r="B194" s="71">
        <v>946</v>
      </c>
      <c r="C194" s="71" t="s">
        <v>62</v>
      </c>
      <c r="D194" s="113" t="s">
        <v>47</v>
      </c>
      <c r="E194" s="71" t="s">
        <v>355</v>
      </c>
      <c r="F194" s="71">
        <v>240</v>
      </c>
      <c r="G194" s="67">
        <f>G195</f>
        <v>368.6</v>
      </c>
      <c r="H194" s="67">
        <f t="shared" si="47"/>
        <v>368.6</v>
      </c>
      <c r="I194" s="67">
        <f t="shared" si="48"/>
        <v>100</v>
      </c>
    </row>
    <row r="195" spans="1:12" ht="22.5" x14ac:dyDescent="0.2">
      <c r="A195" s="70" t="s">
        <v>441</v>
      </c>
      <c r="B195" s="71">
        <v>946</v>
      </c>
      <c r="C195" s="71" t="s">
        <v>62</v>
      </c>
      <c r="D195" s="113" t="s">
        <v>47</v>
      </c>
      <c r="E195" s="71" t="s">
        <v>355</v>
      </c>
      <c r="F195" s="71">
        <v>244</v>
      </c>
      <c r="G195" s="67">
        <v>368.6</v>
      </c>
      <c r="H195" s="173">
        <v>368.6</v>
      </c>
      <c r="I195" s="67">
        <f t="shared" si="48"/>
        <v>100</v>
      </c>
    </row>
    <row r="196" spans="1:12" ht="33.75" x14ac:dyDescent="0.2">
      <c r="A196" s="130" t="s">
        <v>429</v>
      </c>
      <c r="B196" s="71">
        <v>946</v>
      </c>
      <c r="C196" s="71" t="s">
        <v>62</v>
      </c>
      <c r="D196" s="113" t="s">
        <v>47</v>
      </c>
      <c r="E196" s="122" t="s">
        <v>356</v>
      </c>
      <c r="F196" s="122">
        <v>244</v>
      </c>
      <c r="G196" s="132">
        <f>G197</f>
        <v>169.1</v>
      </c>
      <c r="H196" s="132">
        <f>H197</f>
        <v>169.1</v>
      </c>
      <c r="I196" s="132">
        <f t="shared" si="48"/>
        <v>100</v>
      </c>
      <c r="L196" s="72"/>
    </row>
    <row r="197" spans="1:12" ht="22.5" x14ac:dyDescent="0.2">
      <c r="A197" s="70" t="s">
        <v>439</v>
      </c>
      <c r="B197" s="71">
        <v>946</v>
      </c>
      <c r="C197" s="71" t="s">
        <v>62</v>
      </c>
      <c r="D197" s="113" t="s">
        <v>47</v>
      </c>
      <c r="E197" s="71" t="s">
        <v>356</v>
      </c>
      <c r="F197" s="71">
        <v>200</v>
      </c>
      <c r="G197" s="67">
        <f>G198</f>
        <v>169.1</v>
      </c>
      <c r="H197" s="67">
        <f>H198</f>
        <v>169.1</v>
      </c>
      <c r="I197" s="67">
        <f t="shared" si="48"/>
        <v>100</v>
      </c>
    </row>
    <row r="198" spans="1:12" ht="22.5" x14ac:dyDescent="0.2">
      <c r="A198" s="70" t="s">
        <v>440</v>
      </c>
      <c r="B198" s="71">
        <v>946</v>
      </c>
      <c r="C198" s="71" t="s">
        <v>62</v>
      </c>
      <c r="D198" s="113" t="s">
        <v>47</v>
      </c>
      <c r="E198" s="71" t="s">
        <v>356</v>
      </c>
      <c r="F198" s="71">
        <v>240</v>
      </c>
      <c r="G198" s="67">
        <f>G199</f>
        <v>169.1</v>
      </c>
      <c r="H198" s="68">
        <f t="shared" ref="H198" si="49">H199</f>
        <v>169.1</v>
      </c>
      <c r="I198" s="67">
        <f t="shared" si="48"/>
        <v>100</v>
      </c>
    </row>
    <row r="199" spans="1:12" ht="22.5" x14ac:dyDescent="0.2">
      <c r="A199" s="70" t="s">
        <v>441</v>
      </c>
      <c r="B199" s="71">
        <v>946</v>
      </c>
      <c r="C199" s="71" t="s">
        <v>62</v>
      </c>
      <c r="D199" s="113" t="s">
        <v>47</v>
      </c>
      <c r="E199" s="71" t="s">
        <v>356</v>
      </c>
      <c r="F199" s="71">
        <v>244</v>
      </c>
      <c r="G199" s="67">
        <v>169.1</v>
      </c>
      <c r="H199" s="173">
        <v>169.1</v>
      </c>
      <c r="I199" s="67">
        <f t="shared" si="48"/>
        <v>100</v>
      </c>
    </row>
    <row r="200" spans="1:12" x14ac:dyDescent="0.2">
      <c r="A200" s="64" t="s">
        <v>205</v>
      </c>
      <c r="B200" s="66">
        <v>946</v>
      </c>
      <c r="C200" s="197" t="s">
        <v>60</v>
      </c>
      <c r="D200" s="71"/>
      <c r="E200" s="71"/>
      <c r="F200" s="71"/>
      <c r="G200" s="65">
        <f>G201+G206+G226+G232</f>
        <v>80005.970000000016</v>
      </c>
      <c r="H200" s="65">
        <f>H201+H206+H226+H232</f>
        <v>79973.700000000012</v>
      </c>
      <c r="I200" s="65">
        <f t="shared" si="48"/>
        <v>99.959665509961312</v>
      </c>
    </row>
    <row r="201" spans="1:12" ht="21" x14ac:dyDescent="0.2">
      <c r="A201" s="123" t="s">
        <v>338</v>
      </c>
      <c r="B201" s="198">
        <v>946</v>
      </c>
      <c r="C201" s="124" t="s">
        <v>60</v>
      </c>
      <c r="D201" s="124" t="s">
        <v>60</v>
      </c>
      <c r="E201" s="124" t="s">
        <v>438</v>
      </c>
      <c r="F201" s="124"/>
      <c r="G201" s="125">
        <f t="shared" ref="G201:H202" si="50">G202</f>
        <v>99.02</v>
      </c>
      <c r="H201" s="125">
        <f t="shared" si="50"/>
        <v>99</v>
      </c>
      <c r="I201" s="205">
        <f>H201/G201%</f>
        <v>99.979802060189868</v>
      </c>
    </row>
    <row r="202" spans="1:12" ht="22.5" x14ac:dyDescent="0.2">
      <c r="A202" s="70" t="s">
        <v>439</v>
      </c>
      <c r="B202" s="71">
        <v>946</v>
      </c>
      <c r="C202" s="71" t="s">
        <v>60</v>
      </c>
      <c r="D202" s="71" t="s">
        <v>60</v>
      </c>
      <c r="E202" s="71" t="s">
        <v>445</v>
      </c>
      <c r="F202" s="71">
        <v>200</v>
      </c>
      <c r="G202" s="67">
        <f t="shared" si="50"/>
        <v>99.02</v>
      </c>
      <c r="H202" s="67">
        <f t="shared" si="50"/>
        <v>99</v>
      </c>
      <c r="I202" s="173">
        <f>H202/G202%</f>
        <v>99.979802060189868</v>
      </c>
    </row>
    <row r="203" spans="1:12" ht="22.5" x14ac:dyDescent="0.2">
      <c r="A203" s="70" t="s">
        <v>440</v>
      </c>
      <c r="B203" s="71">
        <v>946</v>
      </c>
      <c r="C203" s="71" t="s">
        <v>60</v>
      </c>
      <c r="D203" s="71" t="s">
        <v>60</v>
      </c>
      <c r="E203" s="71" t="s">
        <v>445</v>
      </c>
      <c r="F203" s="71">
        <v>240</v>
      </c>
      <c r="G203" s="67">
        <f t="shared" ref="G203:H203" si="51">G205+G204</f>
        <v>99.02</v>
      </c>
      <c r="H203" s="67">
        <f t="shared" si="51"/>
        <v>99</v>
      </c>
      <c r="I203" s="67">
        <f t="shared" si="48"/>
        <v>99.979802060189868</v>
      </c>
      <c r="L203" s="72"/>
    </row>
    <row r="204" spans="1:12" ht="22.5" x14ac:dyDescent="0.2">
      <c r="A204" s="70" t="s">
        <v>182</v>
      </c>
      <c r="B204" s="71">
        <v>946</v>
      </c>
      <c r="C204" s="71" t="s">
        <v>60</v>
      </c>
      <c r="D204" s="71" t="s">
        <v>60</v>
      </c>
      <c r="E204" s="71" t="s">
        <v>445</v>
      </c>
      <c r="F204" s="71">
        <v>242</v>
      </c>
      <c r="G204" s="67">
        <v>10.3</v>
      </c>
      <c r="H204" s="180">
        <v>10.3</v>
      </c>
      <c r="I204" s="67">
        <f t="shared" si="48"/>
        <v>100</v>
      </c>
    </row>
    <row r="205" spans="1:12" ht="22.5" x14ac:dyDescent="0.2">
      <c r="A205" s="70" t="s">
        <v>441</v>
      </c>
      <c r="B205" s="71">
        <v>946</v>
      </c>
      <c r="C205" s="71" t="s">
        <v>60</v>
      </c>
      <c r="D205" s="71" t="s">
        <v>60</v>
      </c>
      <c r="E205" s="71" t="s">
        <v>445</v>
      </c>
      <c r="F205" s="71">
        <v>244</v>
      </c>
      <c r="G205" s="67">
        <v>88.72</v>
      </c>
      <c r="H205" s="180">
        <v>88.7</v>
      </c>
      <c r="I205" s="67">
        <f t="shared" si="48"/>
        <v>99.97745716862039</v>
      </c>
    </row>
    <row r="206" spans="1:12" ht="31.5" x14ac:dyDescent="0.2">
      <c r="A206" s="123" t="s">
        <v>437</v>
      </c>
      <c r="B206" s="215">
        <v>946</v>
      </c>
      <c r="C206" s="124" t="s">
        <v>60</v>
      </c>
      <c r="D206" s="124" t="s">
        <v>195</v>
      </c>
      <c r="E206" s="124" t="s">
        <v>407</v>
      </c>
      <c r="F206" s="124"/>
      <c r="G206" s="125">
        <f>G207+G213+G217+G221</f>
        <v>72555.300000000017</v>
      </c>
      <c r="H206" s="125">
        <f>H207+H213+H217+H221</f>
        <v>72548.700000000012</v>
      </c>
      <c r="I206" s="125">
        <f>H206/G206%</f>
        <v>99.990903490165422</v>
      </c>
    </row>
    <row r="207" spans="1:12" ht="22.5" x14ac:dyDescent="0.2">
      <c r="A207" s="117" t="s">
        <v>235</v>
      </c>
      <c r="B207" s="119">
        <v>946</v>
      </c>
      <c r="C207" s="119" t="s">
        <v>60</v>
      </c>
      <c r="D207" s="119" t="s">
        <v>206</v>
      </c>
      <c r="E207" s="119" t="s">
        <v>446</v>
      </c>
      <c r="F207" s="119"/>
      <c r="G207" s="120">
        <f>G208</f>
        <v>22509.3</v>
      </c>
      <c r="H207" s="120">
        <f>H208</f>
        <v>22509.3</v>
      </c>
      <c r="I207" s="120">
        <f t="shared" si="48"/>
        <v>100</v>
      </c>
    </row>
    <row r="208" spans="1:12" ht="45" x14ac:dyDescent="0.2">
      <c r="A208" s="70" t="s">
        <v>207</v>
      </c>
      <c r="B208" s="71">
        <v>946</v>
      </c>
      <c r="C208" s="71" t="s">
        <v>60</v>
      </c>
      <c r="D208" s="71" t="s">
        <v>206</v>
      </c>
      <c r="E208" s="122" t="s">
        <v>446</v>
      </c>
      <c r="F208" s="71" t="s">
        <v>128</v>
      </c>
      <c r="G208" s="67">
        <f>G209+G211</f>
        <v>22509.3</v>
      </c>
      <c r="H208" s="67">
        <f>H209+H211</f>
        <v>22509.3</v>
      </c>
      <c r="I208" s="67">
        <f t="shared" si="48"/>
        <v>100</v>
      </c>
      <c r="K208" s="72"/>
      <c r="L208" s="72"/>
    </row>
    <row r="209" spans="1:12" ht="22.5" x14ac:dyDescent="0.2">
      <c r="A209" s="70" t="s">
        <v>129</v>
      </c>
      <c r="B209" s="71">
        <v>946</v>
      </c>
      <c r="C209" s="71" t="s">
        <v>60</v>
      </c>
      <c r="D209" s="71" t="s">
        <v>206</v>
      </c>
      <c r="E209" s="122" t="s">
        <v>446</v>
      </c>
      <c r="F209" s="71" t="s">
        <v>130</v>
      </c>
      <c r="G209" s="67">
        <f>G210</f>
        <v>18535.3</v>
      </c>
      <c r="H209" s="67">
        <f>H210</f>
        <v>18535.3</v>
      </c>
      <c r="I209" s="67">
        <f t="shared" si="48"/>
        <v>100</v>
      </c>
      <c r="K209" s="72"/>
    </row>
    <row r="210" spans="1:12" ht="56.25" x14ac:dyDescent="0.2">
      <c r="A210" s="70" t="s">
        <v>121</v>
      </c>
      <c r="B210" s="71">
        <v>946</v>
      </c>
      <c r="C210" s="71" t="s">
        <v>60</v>
      </c>
      <c r="D210" s="71" t="s">
        <v>206</v>
      </c>
      <c r="E210" s="122" t="s">
        <v>446</v>
      </c>
      <c r="F210" s="71" t="s">
        <v>97</v>
      </c>
      <c r="G210" s="67">
        <v>18535.3</v>
      </c>
      <c r="H210" s="67">
        <v>18535.3</v>
      </c>
      <c r="I210" s="67">
        <f t="shared" si="48"/>
        <v>100</v>
      </c>
      <c r="K210" s="72"/>
    </row>
    <row r="211" spans="1:12" ht="22.5" x14ac:dyDescent="0.2">
      <c r="A211" s="70" t="s">
        <v>143</v>
      </c>
      <c r="B211" s="71">
        <v>946</v>
      </c>
      <c r="C211" s="71" t="s">
        <v>60</v>
      </c>
      <c r="D211" s="71" t="s">
        <v>206</v>
      </c>
      <c r="E211" s="122" t="s">
        <v>446</v>
      </c>
      <c r="F211" s="71" t="s">
        <v>144</v>
      </c>
      <c r="G211" s="67">
        <f>G212</f>
        <v>3974</v>
      </c>
      <c r="H211" s="68">
        <f t="shared" ref="H211" si="52">H212</f>
        <v>3974</v>
      </c>
      <c r="I211" s="67">
        <f t="shared" si="48"/>
        <v>100</v>
      </c>
      <c r="K211" s="72"/>
    </row>
    <row r="212" spans="1:12" ht="56.25" x14ac:dyDescent="0.2">
      <c r="A212" s="70" t="s">
        <v>122</v>
      </c>
      <c r="B212" s="71">
        <v>946</v>
      </c>
      <c r="C212" s="71" t="s">
        <v>60</v>
      </c>
      <c r="D212" s="71" t="s">
        <v>206</v>
      </c>
      <c r="E212" s="122" t="s">
        <v>446</v>
      </c>
      <c r="F212" s="71" t="s">
        <v>29</v>
      </c>
      <c r="G212" s="67">
        <v>3974</v>
      </c>
      <c r="H212" s="68">
        <v>3974</v>
      </c>
      <c r="I212" s="67">
        <f t="shared" si="48"/>
        <v>100</v>
      </c>
      <c r="K212" s="72"/>
      <c r="L212" s="72"/>
    </row>
    <row r="213" spans="1:12" ht="22.5" x14ac:dyDescent="0.2">
      <c r="A213" s="117" t="s">
        <v>236</v>
      </c>
      <c r="B213" s="119">
        <v>946</v>
      </c>
      <c r="C213" s="119" t="s">
        <v>60</v>
      </c>
      <c r="D213" s="119" t="s">
        <v>59</v>
      </c>
      <c r="E213" s="119" t="s">
        <v>447</v>
      </c>
      <c r="F213" s="119" t="s">
        <v>44</v>
      </c>
      <c r="G213" s="120">
        <f>G214</f>
        <v>46660.800000000003</v>
      </c>
      <c r="H213" s="120">
        <f>H214</f>
        <v>46660.800000000003</v>
      </c>
      <c r="I213" s="120">
        <f t="shared" si="48"/>
        <v>100</v>
      </c>
      <c r="K213" s="72"/>
    </row>
    <row r="214" spans="1:12" ht="45" x14ac:dyDescent="0.2">
      <c r="A214" s="70" t="s">
        <v>207</v>
      </c>
      <c r="B214" s="71">
        <v>946</v>
      </c>
      <c r="C214" s="71" t="s">
        <v>60</v>
      </c>
      <c r="D214" s="71" t="s">
        <v>59</v>
      </c>
      <c r="E214" s="122" t="s">
        <v>447</v>
      </c>
      <c r="F214" s="71" t="s">
        <v>128</v>
      </c>
      <c r="G214" s="67">
        <f>G215</f>
        <v>46660.800000000003</v>
      </c>
      <c r="H214" s="67">
        <f t="shared" ref="H214:H215" si="53">H215</f>
        <v>46660.800000000003</v>
      </c>
      <c r="I214" s="67">
        <f t="shared" si="48"/>
        <v>100</v>
      </c>
    </row>
    <row r="215" spans="1:12" ht="22.5" x14ac:dyDescent="0.2">
      <c r="A215" s="70" t="s">
        <v>129</v>
      </c>
      <c r="B215" s="71">
        <v>946</v>
      </c>
      <c r="C215" s="71" t="s">
        <v>60</v>
      </c>
      <c r="D215" s="71" t="s">
        <v>59</v>
      </c>
      <c r="E215" s="122" t="s">
        <v>447</v>
      </c>
      <c r="F215" s="71" t="s">
        <v>130</v>
      </c>
      <c r="G215" s="67">
        <f>G216</f>
        <v>46660.800000000003</v>
      </c>
      <c r="H215" s="67">
        <f t="shared" si="53"/>
        <v>46660.800000000003</v>
      </c>
      <c r="I215" s="67">
        <f t="shared" si="48"/>
        <v>100</v>
      </c>
    </row>
    <row r="216" spans="1:12" ht="56.25" x14ac:dyDescent="0.2">
      <c r="A216" s="70" t="s">
        <v>121</v>
      </c>
      <c r="B216" s="71">
        <v>946</v>
      </c>
      <c r="C216" s="71" t="s">
        <v>60</v>
      </c>
      <c r="D216" s="71" t="s">
        <v>59</v>
      </c>
      <c r="E216" s="122" t="s">
        <v>447</v>
      </c>
      <c r="F216" s="71" t="s">
        <v>97</v>
      </c>
      <c r="G216" s="67">
        <v>46660.800000000003</v>
      </c>
      <c r="H216" s="67">
        <v>46660.800000000003</v>
      </c>
      <c r="I216" s="67">
        <f t="shared" si="48"/>
        <v>100</v>
      </c>
    </row>
    <row r="217" spans="1:12" ht="22.5" x14ac:dyDescent="0.2">
      <c r="A217" s="117" t="s">
        <v>337</v>
      </c>
      <c r="B217" s="119">
        <v>946</v>
      </c>
      <c r="C217" s="119" t="s">
        <v>60</v>
      </c>
      <c r="D217" s="121" t="s">
        <v>47</v>
      </c>
      <c r="E217" s="119" t="s">
        <v>448</v>
      </c>
      <c r="F217" s="119" t="s">
        <v>44</v>
      </c>
      <c r="G217" s="120">
        <f>G218</f>
        <v>2718.6</v>
      </c>
      <c r="H217" s="120">
        <f>H218</f>
        <v>2712</v>
      </c>
      <c r="I217" s="120">
        <f t="shared" si="48"/>
        <v>99.757227984992269</v>
      </c>
    </row>
    <row r="218" spans="1:12" ht="45" x14ac:dyDescent="0.2">
      <c r="A218" s="70" t="s">
        <v>207</v>
      </c>
      <c r="B218" s="71">
        <v>946</v>
      </c>
      <c r="C218" s="71" t="s">
        <v>60</v>
      </c>
      <c r="D218" s="113" t="s">
        <v>47</v>
      </c>
      <c r="E218" s="122" t="s">
        <v>448</v>
      </c>
      <c r="F218" s="71" t="s">
        <v>128</v>
      </c>
      <c r="G218" s="67">
        <f>G219</f>
        <v>2718.6</v>
      </c>
      <c r="H218" s="68">
        <f t="shared" ref="H218" si="54">H219</f>
        <v>2712</v>
      </c>
      <c r="I218" s="67">
        <f t="shared" si="48"/>
        <v>99.757227984992269</v>
      </c>
    </row>
    <row r="219" spans="1:12" ht="22.5" x14ac:dyDescent="0.2">
      <c r="A219" s="70" t="s">
        <v>129</v>
      </c>
      <c r="B219" s="71">
        <v>946</v>
      </c>
      <c r="C219" s="71" t="s">
        <v>60</v>
      </c>
      <c r="D219" s="113" t="s">
        <v>47</v>
      </c>
      <c r="E219" s="122" t="s">
        <v>448</v>
      </c>
      <c r="F219" s="71" t="s">
        <v>130</v>
      </c>
      <c r="G219" s="67">
        <f>G220</f>
        <v>2718.6</v>
      </c>
      <c r="H219" s="68">
        <f>H220</f>
        <v>2712</v>
      </c>
      <c r="I219" s="67">
        <f t="shared" si="48"/>
        <v>99.757227984992269</v>
      </c>
    </row>
    <row r="220" spans="1:12" ht="56.25" x14ac:dyDescent="0.2">
      <c r="A220" s="70" t="s">
        <v>121</v>
      </c>
      <c r="B220" s="71">
        <v>946</v>
      </c>
      <c r="C220" s="71" t="s">
        <v>60</v>
      </c>
      <c r="D220" s="113" t="s">
        <v>47</v>
      </c>
      <c r="E220" s="122" t="s">
        <v>448</v>
      </c>
      <c r="F220" s="71" t="s">
        <v>97</v>
      </c>
      <c r="G220" s="67">
        <v>2718.6</v>
      </c>
      <c r="H220" s="68">
        <v>2712</v>
      </c>
      <c r="I220" s="67">
        <f t="shared" si="48"/>
        <v>99.757227984992269</v>
      </c>
    </row>
    <row r="221" spans="1:12" ht="22.5" x14ac:dyDescent="0.2">
      <c r="A221" s="117" t="s">
        <v>237</v>
      </c>
      <c r="B221" s="119">
        <v>946</v>
      </c>
      <c r="C221" s="119" t="s">
        <v>60</v>
      </c>
      <c r="D221" s="119" t="s">
        <v>60</v>
      </c>
      <c r="E221" s="119" t="s">
        <v>449</v>
      </c>
      <c r="F221" s="119" t="s">
        <v>44</v>
      </c>
      <c r="G221" s="120">
        <f>G222</f>
        <v>666.6</v>
      </c>
      <c r="H221" s="120">
        <f>H222</f>
        <v>666.6</v>
      </c>
      <c r="I221" s="65">
        <f t="shared" si="48"/>
        <v>100</v>
      </c>
    </row>
    <row r="222" spans="1:12" ht="22.5" x14ac:dyDescent="0.2">
      <c r="A222" s="70" t="s">
        <v>210</v>
      </c>
      <c r="B222" s="71">
        <v>946</v>
      </c>
      <c r="C222" s="71" t="s">
        <v>60</v>
      </c>
      <c r="D222" s="71" t="s">
        <v>60</v>
      </c>
      <c r="E222" s="122" t="s">
        <v>449</v>
      </c>
      <c r="F222" s="71" t="s">
        <v>44</v>
      </c>
      <c r="G222" s="67">
        <f>G223</f>
        <v>666.6</v>
      </c>
      <c r="H222" s="68">
        <f>H223</f>
        <v>666.6</v>
      </c>
      <c r="I222" s="67">
        <f t="shared" si="48"/>
        <v>100</v>
      </c>
    </row>
    <row r="223" spans="1:12" ht="45" x14ac:dyDescent="0.2">
      <c r="A223" s="70" t="s">
        <v>207</v>
      </c>
      <c r="B223" s="71">
        <v>946</v>
      </c>
      <c r="C223" s="71" t="s">
        <v>60</v>
      </c>
      <c r="D223" s="71" t="s">
        <v>60</v>
      </c>
      <c r="E223" s="122" t="s">
        <v>449</v>
      </c>
      <c r="F223" s="71">
        <v>600</v>
      </c>
      <c r="G223" s="67">
        <f>G224</f>
        <v>666.6</v>
      </c>
      <c r="H223" s="68">
        <f t="shared" ref="H223:H224" si="55">H224</f>
        <v>666.6</v>
      </c>
      <c r="I223" s="67">
        <f t="shared" si="48"/>
        <v>100</v>
      </c>
    </row>
    <row r="224" spans="1:12" ht="22.5" x14ac:dyDescent="0.2">
      <c r="A224" s="70" t="s">
        <v>129</v>
      </c>
      <c r="B224" s="71">
        <v>946</v>
      </c>
      <c r="C224" s="71" t="s">
        <v>60</v>
      </c>
      <c r="D224" s="71" t="s">
        <v>60</v>
      </c>
      <c r="E224" s="122" t="s">
        <v>449</v>
      </c>
      <c r="F224" s="71">
        <v>610</v>
      </c>
      <c r="G224" s="67">
        <f>G225</f>
        <v>666.6</v>
      </c>
      <c r="H224" s="68">
        <f t="shared" si="55"/>
        <v>666.6</v>
      </c>
      <c r="I224" s="67">
        <f t="shared" si="48"/>
        <v>100</v>
      </c>
    </row>
    <row r="225" spans="1:9" ht="56.25" x14ac:dyDescent="0.2">
      <c r="A225" s="70" t="s">
        <v>121</v>
      </c>
      <c r="B225" s="71">
        <v>946</v>
      </c>
      <c r="C225" s="71" t="s">
        <v>60</v>
      </c>
      <c r="D225" s="71" t="s">
        <v>60</v>
      </c>
      <c r="E225" s="122" t="s">
        <v>449</v>
      </c>
      <c r="F225" s="71">
        <v>611</v>
      </c>
      <c r="G225" s="67">
        <v>666.6</v>
      </c>
      <c r="H225" s="68">
        <v>666.6</v>
      </c>
      <c r="I225" s="67">
        <f t="shared" si="48"/>
        <v>100</v>
      </c>
    </row>
    <row r="226" spans="1:9" ht="31.5" x14ac:dyDescent="0.2">
      <c r="A226" s="64" t="s">
        <v>61</v>
      </c>
      <c r="B226" s="66">
        <v>946</v>
      </c>
      <c r="C226" s="66" t="s">
        <v>60</v>
      </c>
      <c r="D226" s="66" t="s">
        <v>62</v>
      </c>
      <c r="E226" s="66" t="s">
        <v>43</v>
      </c>
      <c r="F226" s="66" t="s">
        <v>44</v>
      </c>
      <c r="G226" s="65">
        <f t="shared" ref="G226:G230" si="56">G227</f>
        <v>14.5</v>
      </c>
      <c r="H226" s="65">
        <f t="shared" ref="H226" si="57">H227</f>
        <v>14.5</v>
      </c>
      <c r="I226" s="65">
        <f t="shared" si="48"/>
        <v>100</v>
      </c>
    </row>
    <row r="227" spans="1:9" ht="22.5" x14ac:dyDescent="0.2">
      <c r="A227" s="70" t="s">
        <v>208</v>
      </c>
      <c r="B227" s="71">
        <v>946</v>
      </c>
      <c r="C227" s="71" t="s">
        <v>60</v>
      </c>
      <c r="D227" s="71" t="s">
        <v>62</v>
      </c>
      <c r="E227" s="71" t="s">
        <v>384</v>
      </c>
      <c r="F227" s="71" t="s">
        <v>44</v>
      </c>
      <c r="G227" s="67">
        <f t="shared" si="56"/>
        <v>14.5</v>
      </c>
      <c r="H227" s="68">
        <f>H228</f>
        <v>14.5</v>
      </c>
      <c r="I227" s="67">
        <f t="shared" si="48"/>
        <v>100</v>
      </c>
    </row>
    <row r="228" spans="1:9" ht="22.5" x14ac:dyDescent="0.2">
      <c r="A228" s="70" t="s">
        <v>209</v>
      </c>
      <c r="B228" s="71">
        <v>946</v>
      </c>
      <c r="C228" s="71" t="s">
        <v>60</v>
      </c>
      <c r="D228" s="71" t="s">
        <v>62</v>
      </c>
      <c r="E228" s="71" t="s">
        <v>384</v>
      </c>
      <c r="F228" s="71" t="s">
        <v>44</v>
      </c>
      <c r="G228" s="67">
        <f t="shared" si="56"/>
        <v>14.5</v>
      </c>
      <c r="H228" s="68">
        <f>H229</f>
        <v>14.5</v>
      </c>
      <c r="I228" s="67">
        <f t="shared" si="48"/>
        <v>100</v>
      </c>
    </row>
    <row r="229" spans="1:9" ht="22.5" x14ac:dyDescent="0.2">
      <c r="A229" s="70" t="s">
        <v>439</v>
      </c>
      <c r="B229" s="71">
        <v>946</v>
      </c>
      <c r="C229" s="71" t="s">
        <v>60</v>
      </c>
      <c r="D229" s="71" t="s">
        <v>62</v>
      </c>
      <c r="E229" s="71" t="s">
        <v>384</v>
      </c>
      <c r="F229" s="71" t="s">
        <v>132</v>
      </c>
      <c r="G229" s="67">
        <f t="shared" si="56"/>
        <v>14.5</v>
      </c>
      <c r="H229" s="68">
        <f>H230</f>
        <v>14.5</v>
      </c>
      <c r="I229" s="67">
        <f t="shared" si="48"/>
        <v>100</v>
      </c>
    </row>
    <row r="230" spans="1:9" ht="22.5" x14ac:dyDescent="0.2">
      <c r="A230" s="70" t="s">
        <v>440</v>
      </c>
      <c r="B230" s="71">
        <v>946</v>
      </c>
      <c r="C230" s="71" t="s">
        <v>60</v>
      </c>
      <c r="D230" s="71" t="s">
        <v>62</v>
      </c>
      <c r="E230" s="71" t="s">
        <v>384</v>
      </c>
      <c r="F230" s="71" t="s">
        <v>133</v>
      </c>
      <c r="G230" s="67">
        <f t="shared" si="56"/>
        <v>14.5</v>
      </c>
      <c r="H230" s="68">
        <f t="shared" ref="H230" si="58">H231</f>
        <v>14.5</v>
      </c>
      <c r="I230" s="67">
        <f t="shared" si="48"/>
        <v>100</v>
      </c>
    </row>
    <row r="231" spans="1:9" ht="22.5" x14ac:dyDescent="0.2">
      <c r="A231" s="70" t="s">
        <v>441</v>
      </c>
      <c r="B231" s="71">
        <v>946</v>
      </c>
      <c r="C231" s="71" t="s">
        <v>60</v>
      </c>
      <c r="D231" s="71" t="s">
        <v>62</v>
      </c>
      <c r="E231" s="71" t="s">
        <v>384</v>
      </c>
      <c r="F231" s="71" t="s">
        <v>27</v>
      </c>
      <c r="G231" s="67">
        <v>14.5</v>
      </c>
      <c r="H231" s="68">
        <v>14.5</v>
      </c>
      <c r="I231" s="67">
        <f t="shared" si="48"/>
        <v>100</v>
      </c>
    </row>
    <row r="232" spans="1:9" x14ac:dyDescent="0.2">
      <c r="A232" s="64" t="s">
        <v>108</v>
      </c>
      <c r="B232" s="66">
        <v>946</v>
      </c>
      <c r="C232" s="66" t="s">
        <v>60</v>
      </c>
      <c r="D232" s="66" t="s">
        <v>96</v>
      </c>
      <c r="E232" s="66" t="s">
        <v>43</v>
      </c>
      <c r="F232" s="66" t="s">
        <v>44</v>
      </c>
      <c r="G232" s="65">
        <f>G233+G236+G241</f>
        <v>7337.15</v>
      </c>
      <c r="H232" s="65">
        <f>H233+H236+H241</f>
        <v>7311.4999999999991</v>
      </c>
      <c r="I232" s="65">
        <f t="shared" si="48"/>
        <v>99.650409218838362</v>
      </c>
    </row>
    <row r="233" spans="1:9" ht="22.5" x14ac:dyDescent="0.2">
      <c r="A233" s="70" t="s">
        <v>317</v>
      </c>
      <c r="B233" s="71">
        <v>946</v>
      </c>
      <c r="C233" s="71" t="s">
        <v>60</v>
      </c>
      <c r="D233" s="71" t="s">
        <v>96</v>
      </c>
      <c r="E233" s="71" t="s">
        <v>385</v>
      </c>
      <c r="F233" s="71" t="s">
        <v>44</v>
      </c>
      <c r="G233" s="67">
        <f t="shared" ref="G233:H234" si="59">G234</f>
        <v>283.60000000000002</v>
      </c>
      <c r="H233" s="67">
        <f t="shared" si="59"/>
        <v>271.2</v>
      </c>
      <c r="I233" s="67">
        <f t="shared" si="48"/>
        <v>95.627644569816624</v>
      </c>
    </row>
    <row r="234" spans="1:9" ht="67.5" x14ac:dyDescent="0.2">
      <c r="A234" s="70" t="s">
        <v>98</v>
      </c>
      <c r="B234" s="71">
        <v>946</v>
      </c>
      <c r="C234" s="71" t="s">
        <v>60</v>
      </c>
      <c r="D234" s="71" t="s">
        <v>96</v>
      </c>
      <c r="E234" s="71" t="s">
        <v>386</v>
      </c>
      <c r="F234" s="71" t="s">
        <v>137</v>
      </c>
      <c r="G234" s="67">
        <f t="shared" si="59"/>
        <v>283.60000000000002</v>
      </c>
      <c r="H234" s="67">
        <f t="shared" si="59"/>
        <v>271.2</v>
      </c>
      <c r="I234" s="67">
        <f t="shared" si="48"/>
        <v>95.627644569816624</v>
      </c>
    </row>
    <row r="235" spans="1:9" ht="22.5" x14ac:dyDescent="0.2">
      <c r="A235" s="70" t="s">
        <v>138</v>
      </c>
      <c r="B235" s="71">
        <v>946</v>
      </c>
      <c r="C235" s="71" t="s">
        <v>60</v>
      </c>
      <c r="D235" s="71" t="s">
        <v>96</v>
      </c>
      <c r="E235" s="71" t="s">
        <v>386</v>
      </c>
      <c r="F235" s="71" t="s">
        <v>139</v>
      </c>
      <c r="G235" s="67">
        <v>283.60000000000002</v>
      </c>
      <c r="H235" s="67">
        <v>271.2</v>
      </c>
      <c r="I235" s="67">
        <f t="shared" si="48"/>
        <v>95.627644569816624</v>
      </c>
    </row>
    <row r="236" spans="1:9" ht="22.5" x14ac:dyDescent="0.2">
      <c r="A236" s="70" t="s">
        <v>307</v>
      </c>
      <c r="B236" s="71">
        <v>946</v>
      </c>
      <c r="C236" s="71" t="s">
        <v>60</v>
      </c>
      <c r="D236" s="71" t="s">
        <v>96</v>
      </c>
      <c r="E236" s="71" t="s">
        <v>323</v>
      </c>
      <c r="F236" s="71"/>
      <c r="G236" s="67">
        <f>G237+G239</f>
        <v>433.2</v>
      </c>
      <c r="H236" s="67">
        <f>H237+H239</f>
        <v>420</v>
      </c>
      <c r="I236" s="67">
        <f t="shared" si="48"/>
        <v>96.952908587257625</v>
      </c>
    </row>
    <row r="237" spans="1:9" ht="67.5" x14ac:dyDescent="0.2">
      <c r="A237" s="70" t="s">
        <v>98</v>
      </c>
      <c r="B237" s="71">
        <v>946</v>
      </c>
      <c r="C237" s="71" t="s">
        <v>60</v>
      </c>
      <c r="D237" s="71" t="s">
        <v>96</v>
      </c>
      <c r="E237" s="71" t="s">
        <v>323</v>
      </c>
      <c r="F237" s="71">
        <v>100</v>
      </c>
      <c r="G237" s="67">
        <f>G238</f>
        <v>393.4</v>
      </c>
      <c r="H237" s="67">
        <f>H238</f>
        <v>393.4</v>
      </c>
      <c r="I237" s="67">
        <f t="shared" si="48"/>
        <v>100</v>
      </c>
    </row>
    <row r="238" spans="1:9" ht="22.5" x14ac:dyDescent="0.2">
      <c r="A238" s="70" t="s">
        <v>306</v>
      </c>
      <c r="B238" s="71">
        <v>946</v>
      </c>
      <c r="C238" s="71" t="s">
        <v>60</v>
      </c>
      <c r="D238" s="71" t="s">
        <v>96</v>
      </c>
      <c r="E238" s="71" t="s">
        <v>323</v>
      </c>
      <c r="F238" s="71">
        <v>110</v>
      </c>
      <c r="G238" s="67">
        <v>393.4</v>
      </c>
      <c r="H238" s="180">
        <v>393.4</v>
      </c>
      <c r="I238" s="67">
        <f t="shared" si="48"/>
        <v>100</v>
      </c>
    </row>
    <row r="239" spans="1:9" ht="22.5" x14ac:dyDescent="0.2">
      <c r="A239" s="70" t="s">
        <v>439</v>
      </c>
      <c r="B239" s="71">
        <v>946</v>
      </c>
      <c r="C239" s="71" t="s">
        <v>60</v>
      </c>
      <c r="D239" s="71" t="s">
        <v>96</v>
      </c>
      <c r="E239" s="71" t="s">
        <v>323</v>
      </c>
      <c r="F239" s="71">
        <v>200</v>
      </c>
      <c r="G239" s="67">
        <f t="shared" ref="G239" si="60">G240</f>
        <v>39.799999999999997</v>
      </c>
      <c r="H239" s="67">
        <f t="shared" ref="H239" si="61">H240</f>
        <v>26.6</v>
      </c>
      <c r="I239" s="67">
        <f t="shared" si="48"/>
        <v>66.834170854271363</v>
      </c>
    </row>
    <row r="240" spans="1:9" ht="22.5" x14ac:dyDescent="0.2">
      <c r="A240" s="70" t="s">
        <v>440</v>
      </c>
      <c r="B240" s="71">
        <v>946</v>
      </c>
      <c r="C240" s="71" t="s">
        <v>60</v>
      </c>
      <c r="D240" s="71" t="s">
        <v>96</v>
      </c>
      <c r="E240" s="71" t="s">
        <v>323</v>
      </c>
      <c r="F240" s="71">
        <v>240</v>
      </c>
      <c r="G240" s="67">
        <v>39.799999999999997</v>
      </c>
      <c r="H240" s="180">
        <v>26.6</v>
      </c>
      <c r="I240" s="67">
        <f t="shared" si="48"/>
        <v>66.834170854271363</v>
      </c>
    </row>
    <row r="241" spans="1:11" ht="67.5" x14ac:dyDescent="0.2">
      <c r="A241" s="70" t="s">
        <v>127</v>
      </c>
      <c r="B241" s="71">
        <v>946</v>
      </c>
      <c r="C241" s="71" t="s">
        <v>60</v>
      </c>
      <c r="D241" s="71" t="s">
        <v>96</v>
      </c>
      <c r="E241" s="71" t="s">
        <v>387</v>
      </c>
      <c r="F241" s="71" t="s">
        <v>44</v>
      </c>
      <c r="G241" s="67">
        <f t="shared" ref="G241:H241" si="62">G242+G244+G247</f>
        <v>6620.3499999999995</v>
      </c>
      <c r="H241" s="67">
        <f t="shared" si="62"/>
        <v>6620.2999999999993</v>
      </c>
      <c r="I241" s="173">
        <f t="shared" si="48"/>
        <v>99.999244752920916</v>
      </c>
    </row>
    <row r="242" spans="1:11" ht="67.5" x14ac:dyDescent="0.2">
      <c r="A242" s="70" t="s">
        <v>98</v>
      </c>
      <c r="B242" s="71">
        <v>946</v>
      </c>
      <c r="C242" s="71" t="s">
        <v>60</v>
      </c>
      <c r="D242" s="71" t="s">
        <v>96</v>
      </c>
      <c r="E242" s="71" t="s">
        <v>387</v>
      </c>
      <c r="F242" s="71">
        <v>100</v>
      </c>
      <c r="G242" s="67">
        <f>G243</f>
        <v>6451</v>
      </c>
      <c r="H242" s="67">
        <f>H243</f>
        <v>6451</v>
      </c>
      <c r="I242" s="173">
        <f t="shared" si="48"/>
        <v>99.999999999999986</v>
      </c>
    </row>
    <row r="243" spans="1:11" s="108" customFormat="1" ht="22.5" x14ac:dyDescent="0.2">
      <c r="A243" s="70" t="s">
        <v>306</v>
      </c>
      <c r="B243" s="71">
        <v>946</v>
      </c>
      <c r="C243" s="71" t="s">
        <v>60</v>
      </c>
      <c r="D243" s="71" t="s">
        <v>96</v>
      </c>
      <c r="E243" s="71" t="s">
        <v>387</v>
      </c>
      <c r="F243" s="71">
        <v>110</v>
      </c>
      <c r="G243" s="67">
        <v>6451</v>
      </c>
      <c r="H243" s="67">
        <v>6451</v>
      </c>
      <c r="I243" s="67">
        <f t="shared" si="48"/>
        <v>99.999999999999986</v>
      </c>
    </row>
    <row r="244" spans="1:11" s="108" customFormat="1" ht="22.5" x14ac:dyDescent="0.2">
      <c r="A244" s="70" t="s">
        <v>131</v>
      </c>
      <c r="B244" s="71">
        <v>946</v>
      </c>
      <c r="C244" s="71" t="s">
        <v>60</v>
      </c>
      <c r="D244" s="71" t="s">
        <v>96</v>
      </c>
      <c r="E244" s="71" t="s">
        <v>387</v>
      </c>
      <c r="F244" s="71">
        <v>200</v>
      </c>
      <c r="G244" s="67">
        <f>G245</f>
        <v>14.45</v>
      </c>
      <c r="H244" s="67">
        <f>H245</f>
        <v>14.4</v>
      </c>
      <c r="I244" s="67">
        <f t="shared" si="48"/>
        <v>99.653979238754332</v>
      </c>
    </row>
    <row r="245" spans="1:11" ht="22.5" x14ac:dyDescent="0.2">
      <c r="A245" s="70" t="s">
        <v>181</v>
      </c>
      <c r="B245" s="71">
        <v>946</v>
      </c>
      <c r="C245" s="71" t="s">
        <v>60</v>
      </c>
      <c r="D245" s="71" t="s">
        <v>96</v>
      </c>
      <c r="E245" s="71" t="s">
        <v>387</v>
      </c>
      <c r="F245" s="71">
        <v>240</v>
      </c>
      <c r="G245" s="67">
        <f t="shared" ref="G245" si="63">G246</f>
        <v>14.45</v>
      </c>
      <c r="H245" s="67">
        <f>H246</f>
        <v>14.4</v>
      </c>
      <c r="I245" s="67">
        <f t="shared" si="48"/>
        <v>99.653979238754332</v>
      </c>
    </row>
    <row r="246" spans="1:11" ht="22.5" x14ac:dyDescent="0.2">
      <c r="A246" s="70" t="s">
        <v>182</v>
      </c>
      <c r="B246" s="71">
        <v>946</v>
      </c>
      <c r="C246" s="71" t="s">
        <v>60</v>
      </c>
      <c r="D246" s="71" t="s">
        <v>96</v>
      </c>
      <c r="E246" s="71" t="s">
        <v>387</v>
      </c>
      <c r="F246" s="71">
        <v>242</v>
      </c>
      <c r="G246" s="67">
        <v>14.45</v>
      </c>
      <c r="H246" s="67">
        <v>14.4</v>
      </c>
      <c r="I246" s="67">
        <f t="shared" si="48"/>
        <v>99.653979238754332</v>
      </c>
    </row>
    <row r="247" spans="1:11" ht="22.5" x14ac:dyDescent="0.2">
      <c r="A247" s="70" t="s">
        <v>140</v>
      </c>
      <c r="B247" s="71">
        <v>946</v>
      </c>
      <c r="C247" s="71" t="s">
        <v>60</v>
      </c>
      <c r="D247" s="71" t="s">
        <v>96</v>
      </c>
      <c r="E247" s="71" t="s">
        <v>387</v>
      </c>
      <c r="F247" s="71">
        <v>800</v>
      </c>
      <c r="G247" s="67">
        <f>G248</f>
        <v>154.9</v>
      </c>
      <c r="H247" s="67">
        <v>154.9</v>
      </c>
      <c r="I247" s="67">
        <f t="shared" si="48"/>
        <v>100</v>
      </c>
    </row>
    <row r="248" spans="1:11" ht="33.75" x14ac:dyDescent="0.2">
      <c r="A248" s="70" t="s">
        <v>184</v>
      </c>
      <c r="B248" s="71">
        <v>946</v>
      </c>
      <c r="C248" s="71" t="s">
        <v>60</v>
      </c>
      <c r="D248" s="71" t="s">
        <v>96</v>
      </c>
      <c r="E248" s="71" t="s">
        <v>387</v>
      </c>
      <c r="F248" s="71">
        <v>850</v>
      </c>
      <c r="G248" s="67">
        <v>154.9</v>
      </c>
      <c r="H248" s="67">
        <v>154.9</v>
      </c>
      <c r="I248" s="67">
        <f t="shared" si="48"/>
        <v>100</v>
      </c>
    </row>
    <row r="249" spans="1:11" ht="21" x14ac:dyDescent="0.2">
      <c r="A249" s="64" t="s">
        <v>567</v>
      </c>
      <c r="B249" s="66">
        <v>946</v>
      </c>
      <c r="C249" s="169" t="s">
        <v>96</v>
      </c>
      <c r="D249" s="169" t="s">
        <v>45</v>
      </c>
      <c r="E249" s="66" t="s">
        <v>568</v>
      </c>
      <c r="F249" s="71"/>
      <c r="G249" s="65">
        <v>100</v>
      </c>
      <c r="H249" s="65">
        <v>100</v>
      </c>
      <c r="I249" s="65">
        <f t="shared" si="48"/>
        <v>100</v>
      </c>
    </row>
    <row r="250" spans="1:11" ht="21" x14ac:dyDescent="0.2">
      <c r="A250" s="64" t="s">
        <v>569</v>
      </c>
      <c r="B250" s="66">
        <v>946</v>
      </c>
      <c r="C250" s="169" t="s">
        <v>96</v>
      </c>
      <c r="D250" s="169" t="s">
        <v>45</v>
      </c>
      <c r="E250" s="66" t="s">
        <v>568</v>
      </c>
      <c r="F250" s="71"/>
      <c r="G250" s="65">
        <v>100</v>
      </c>
      <c r="H250" s="65">
        <v>100</v>
      </c>
      <c r="I250" s="65">
        <f t="shared" si="48"/>
        <v>100</v>
      </c>
    </row>
    <row r="251" spans="1:11" ht="22.5" x14ac:dyDescent="0.2">
      <c r="A251" s="70" t="s">
        <v>131</v>
      </c>
      <c r="B251" s="71">
        <v>946</v>
      </c>
      <c r="C251" s="113" t="s">
        <v>96</v>
      </c>
      <c r="D251" s="113" t="s">
        <v>45</v>
      </c>
      <c r="E251" s="71" t="s">
        <v>568</v>
      </c>
      <c r="F251" s="71">
        <v>200</v>
      </c>
      <c r="G251" s="67">
        <v>100</v>
      </c>
      <c r="H251" s="67">
        <v>100</v>
      </c>
      <c r="I251" s="67">
        <f t="shared" si="48"/>
        <v>100</v>
      </c>
    </row>
    <row r="252" spans="1:11" ht="22.5" x14ac:dyDescent="0.2">
      <c r="A252" s="70" t="s">
        <v>441</v>
      </c>
      <c r="B252" s="71">
        <v>946</v>
      </c>
      <c r="C252" s="113" t="s">
        <v>96</v>
      </c>
      <c r="D252" s="113" t="s">
        <v>45</v>
      </c>
      <c r="E252" s="71" t="s">
        <v>568</v>
      </c>
      <c r="F252" s="71">
        <v>244</v>
      </c>
      <c r="G252" s="67">
        <v>100</v>
      </c>
      <c r="H252" s="67">
        <v>100</v>
      </c>
      <c r="I252" s="173">
        <f t="shared" si="48"/>
        <v>100</v>
      </c>
    </row>
    <row r="253" spans="1:11" x14ac:dyDescent="0.2">
      <c r="A253" s="64" t="s">
        <v>212</v>
      </c>
      <c r="B253" s="66">
        <v>946</v>
      </c>
      <c r="C253" s="66">
        <v>10</v>
      </c>
      <c r="D253" s="66"/>
      <c r="E253" s="169"/>
      <c r="F253" s="66"/>
      <c r="G253" s="65">
        <f>G257+G254</f>
        <v>3371.6</v>
      </c>
      <c r="H253" s="65">
        <f>H257+H254</f>
        <v>3371.6</v>
      </c>
      <c r="I253" s="65">
        <f t="shared" si="48"/>
        <v>100</v>
      </c>
    </row>
    <row r="254" spans="1:11" ht="21" x14ac:dyDescent="0.2">
      <c r="A254" s="64" t="s">
        <v>579</v>
      </c>
      <c r="B254" s="71">
        <v>946</v>
      </c>
      <c r="C254" s="66">
        <v>10</v>
      </c>
      <c r="D254" s="169" t="s">
        <v>47</v>
      </c>
      <c r="E254" s="66" t="s">
        <v>580</v>
      </c>
      <c r="F254" s="66"/>
      <c r="G254" s="65">
        <v>38</v>
      </c>
      <c r="H254" s="65">
        <v>38</v>
      </c>
      <c r="I254" s="65">
        <f t="shared" si="48"/>
        <v>100</v>
      </c>
      <c r="K254" s="72"/>
    </row>
    <row r="255" spans="1:11" ht="22.5" x14ac:dyDescent="0.2">
      <c r="A255" s="70" t="s">
        <v>134</v>
      </c>
      <c r="B255" s="71">
        <v>946</v>
      </c>
      <c r="C255" s="71">
        <v>10</v>
      </c>
      <c r="D255" s="113" t="s">
        <v>47</v>
      </c>
      <c r="E255" s="71" t="s">
        <v>580</v>
      </c>
      <c r="F255" s="71">
        <v>300</v>
      </c>
      <c r="G255" s="67">
        <v>38</v>
      </c>
      <c r="H255" s="67">
        <f t="shared" ref="H255" si="64">H256</f>
        <v>38</v>
      </c>
      <c r="I255" s="67">
        <f t="shared" si="48"/>
        <v>100</v>
      </c>
    </row>
    <row r="256" spans="1:11" ht="22.5" x14ac:dyDescent="0.2">
      <c r="A256" s="70" t="s">
        <v>581</v>
      </c>
      <c r="B256" s="71">
        <v>946</v>
      </c>
      <c r="C256" s="71">
        <v>10</v>
      </c>
      <c r="D256" s="113" t="s">
        <v>47</v>
      </c>
      <c r="E256" s="71" t="s">
        <v>580</v>
      </c>
      <c r="F256" s="71">
        <v>360</v>
      </c>
      <c r="G256" s="67">
        <v>38</v>
      </c>
      <c r="H256" s="68">
        <v>38</v>
      </c>
      <c r="I256" s="67">
        <f t="shared" si="48"/>
        <v>100</v>
      </c>
    </row>
    <row r="257" spans="1:9" x14ac:dyDescent="0.2">
      <c r="A257" s="64" t="s">
        <v>69</v>
      </c>
      <c r="B257" s="66">
        <v>946</v>
      </c>
      <c r="C257" s="66" t="s">
        <v>74</v>
      </c>
      <c r="D257" s="66" t="s">
        <v>73</v>
      </c>
      <c r="E257" s="66" t="s">
        <v>43</v>
      </c>
      <c r="F257" s="66" t="s">
        <v>44</v>
      </c>
      <c r="G257" s="65">
        <f>G262</f>
        <v>3333.6</v>
      </c>
      <c r="H257" s="65">
        <f>H262</f>
        <v>3333.6</v>
      </c>
      <c r="I257" s="65">
        <f>H257/G257%</f>
        <v>100</v>
      </c>
    </row>
    <row r="258" spans="1:9" ht="67.5" x14ac:dyDescent="0.2">
      <c r="A258" s="70" t="s">
        <v>218</v>
      </c>
      <c r="B258" s="71">
        <v>946</v>
      </c>
      <c r="C258" s="71" t="s">
        <v>74</v>
      </c>
      <c r="D258" s="71" t="s">
        <v>73</v>
      </c>
      <c r="E258" s="71" t="s">
        <v>326</v>
      </c>
      <c r="F258" s="71" t="s">
        <v>44</v>
      </c>
      <c r="G258" s="67">
        <f t="shared" ref="G258:H261" si="65">G259</f>
        <v>3333.6</v>
      </c>
      <c r="H258" s="173">
        <f t="shared" ref="H258" si="66">H259</f>
        <v>3333.6</v>
      </c>
      <c r="I258" s="173">
        <f>H258/G258%</f>
        <v>100</v>
      </c>
    </row>
    <row r="259" spans="1:9" ht="22.5" x14ac:dyDescent="0.2">
      <c r="A259" s="70" t="s">
        <v>134</v>
      </c>
      <c r="B259" s="71">
        <v>946</v>
      </c>
      <c r="C259" s="71" t="s">
        <v>74</v>
      </c>
      <c r="D259" s="71" t="s">
        <v>73</v>
      </c>
      <c r="E259" s="71" t="s">
        <v>326</v>
      </c>
      <c r="F259" s="71"/>
      <c r="G259" s="67">
        <f t="shared" si="65"/>
        <v>3333.6</v>
      </c>
      <c r="H259" s="67">
        <f t="shared" si="65"/>
        <v>3333.6</v>
      </c>
      <c r="I259" s="67">
        <f t="shared" ref="I259:I315" si="67">H259/G259%</f>
        <v>100</v>
      </c>
    </row>
    <row r="260" spans="1:9" ht="22.5" x14ac:dyDescent="0.2">
      <c r="A260" s="70" t="s">
        <v>136</v>
      </c>
      <c r="B260" s="71">
        <v>946</v>
      </c>
      <c r="C260" s="71" t="s">
        <v>74</v>
      </c>
      <c r="D260" s="71" t="s">
        <v>73</v>
      </c>
      <c r="E260" s="71" t="s">
        <v>326</v>
      </c>
      <c r="F260" s="71">
        <v>300</v>
      </c>
      <c r="G260" s="67">
        <f t="shared" si="65"/>
        <v>3333.6</v>
      </c>
      <c r="H260" s="67">
        <f t="shared" si="65"/>
        <v>3333.6</v>
      </c>
      <c r="I260" s="67">
        <f t="shared" si="67"/>
        <v>100</v>
      </c>
    </row>
    <row r="261" spans="1:9" ht="22.5" x14ac:dyDescent="0.2">
      <c r="A261" s="70" t="s">
        <v>213</v>
      </c>
      <c r="B261" s="71">
        <v>946</v>
      </c>
      <c r="C261" s="71" t="s">
        <v>74</v>
      </c>
      <c r="D261" s="71" t="s">
        <v>73</v>
      </c>
      <c r="E261" s="71" t="s">
        <v>326</v>
      </c>
      <c r="F261" s="71">
        <v>310</v>
      </c>
      <c r="G261" s="67">
        <f t="shared" si="65"/>
        <v>3333.6</v>
      </c>
      <c r="H261" s="67">
        <f t="shared" si="65"/>
        <v>3333.6</v>
      </c>
      <c r="I261" s="67">
        <f t="shared" si="67"/>
        <v>100</v>
      </c>
    </row>
    <row r="262" spans="1:9" ht="33.75" x14ac:dyDescent="0.2">
      <c r="A262" s="70" t="s">
        <v>231</v>
      </c>
      <c r="B262" s="71">
        <v>946</v>
      </c>
      <c r="C262" s="71" t="s">
        <v>74</v>
      </c>
      <c r="D262" s="71" t="s">
        <v>73</v>
      </c>
      <c r="E262" s="71" t="s">
        <v>326</v>
      </c>
      <c r="F262" s="71">
        <v>313</v>
      </c>
      <c r="G262" s="67">
        <v>3333.6</v>
      </c>
      <c r="H262" s="67">
        <v>3333.6</v>
      </c>
      <c r="I262" s="67">
        <f t="shared" si="67"/>
        <v>100</v>
      </c>
    </row>
    <row r="263" spans="1:9" x14ac:dyDescent="0.2">
      <c r="A263" s="64" t="s">
        <v>219</v>
      </c>
      <c r="B263" s="66">
        <v>946</v>
      </c>
      <c r="C263" s="66">
        <v>11</v>
      </c>
      <c r="D263" s="66"/>
      <c r="E263" s="66"/>
      <c r="F263" s="66"/>
      <c r="G263" s="65">
        <f t="shared" ref="G263:H266" si="68">G264</f>
        <v>393.31</v>
      </c>
      <c r="H263" s="65">
        <f t="shared" si="68"/>
        <v>393.3</v>
      </c>
      <c r="I263" s="65">
        <f t="shared" si="67"/>
        <v>99.997457476290975</v>
      </c>
    </row>
    <row r="264" spans="1:9" ht="31.5" x14ac:dyDescent="0.2">
      <c r="A264" s="123" t="s">
        <v>336</v>
      </c>
      <c r="B264" s="126">
        <v>946</v>
      </c>
      <c r="C264" s="124" t="s">
        <v>85</v>
      </c>
      <c r="D264" s="124" t="s">
        <v>45</v>
      </c>
      <c r="E264" s="124" t="s">
        <v>401</v>
      </c>
      <c r="F264" s="124" t="s">
        <v>44</v>
      </c>
      <c r="G264" s="125">
        <f t="shared" si="68"/>
        <v>393.31</v>
      </c>
      <c r="H264" s="125">
        <f t="shared" si="68"/>
        <v>393.3</v>
      </c>
      <c r="I264" s="205">
        <f t="shared" si="67"/>
        <v>99.997457476290975</v>
      </c>
    </row>
    <row r="265" spans="1:9" ht="22.5" x14ac:dyDescent="0.2">
      <c r="A265" s="70" t="s">
        <v>439</v>
      </c>
      <c r="B265" s="66">
        <v>946</v>
      </c>
      <c r="C265" s="71" t="s">
        <v>85</v>
      </c>
      <c r="D265" s="71" t="s">
        <v>45</v>
      </c>
      <c r="E265" s="71" t="s">
        <v>451</v>
      </c>
      <c r="F265" s="71" t="s">
        <v>132</v>
      </c>
      <c r="G265" s="67">
        <f t="shared" si="68"/>
        <v>393.31</v>
      </c>
      <c r="H265" s="68">
        <f>H266</f>
        <v>393.3</v>
      </c>
      <c r="I265" s="67">
        <f t="shared" si="67"/>
        <v>99.997457476290975</v>
      </c>
    </row>
    <row r="266" spans="1:9" ht="22.5" x14ac:dyDescent="0.2">
      <c r="A266" s="70" t="s">
        <v>440</v>
      </c>
      <c r="B266" s="71">
        <v>946</v>
      </c>
      <c r="C266" s="71" t="s">
        <v>85</v>
      </c>
      <c r="D266" s="71" t="s">
        <v>45</v>
      </c>
      <c r="E266" s="71" t="s">
        <v>451</v>
      </c>
      <c r="F266" s="71" t="s">
        <v>133</v>
      </c>
      <c r="G266" s="67">
        <f t="shared" si="68"/>
        <v>393.31</v>
      </c>
      <c r="H266" s="67">
        <f t="shared" ref="H266" si="69">H267</f>
        <v>393.3</v>
      </c>
      <c r="I266" s="67">
        <f t="shared" si="67"/>
        <v>99.997457476290975</v>
      </c>
    </row>
    <row r="267" spans="1:9" ht="22.5" x14ac:dyDescent="0.2">
      <c r="A267" s="70" t="s">
        <v>441</v>
      </c>
      <c r="B267" s="71">
        <v>946</v>
      </c>
      <c r="C267" s="71" t="s">
        <v>85</v>
      </c>
      <c r="D267" s="71" t="s">
        <v>45</v>
      </c>
      <c r="E267" s="71" t="s">
        <v>451</v>
      </c>
      <c r="F267" s="71" t="s">
        <v>27</v>
      </c>
      <c r="G267" s="67">
        <v>393.31</v>
      </c>
      <c r="H267" s="67">
        <v>393.3</v>
      </c>
      <c r="I267" s="67">
        <f t="shared" si="67"/>
        <v>99.997457476290975</v>
      </c>
    </row>
    <row r="268" spans="1:9" x14ac:dyDescent="0.2">
      <c r="A268" s="64" t="s">
        <v>220</v>
      </c>
      <c r="B268" s="71">
        <v>946</v>
      </c>
      <c r="C268" s="66" t="s">
        <v>79</v>
      </c>
      <c r="D268" s="66" t="s">
        <v>42</v>
      </c>
      <c r="E268" s="66" t="s">
        <v>43</v>
      </c>
      <c r="F268" s="66" t="s">
        <v>44</v>
      </c>
      <c r="G268" s="65">
        <f t="shared" ref="G268:H272" si="70">G269</f>
        <v>175</v>
      </c>
      <c r="H268" s="65">
        <f t="shared" si="70"/>
        <v>173.7</v>
      </c>
      <c r="I268" s="179">
        <f>H268/G268%</f>
        <v>99.257142857142853</v>
      </c>
    </row>
    <row r="269" spans="1:9" x14ac:dyDescent="0.2">
      <c r="A269" s="64" t="s">
        <v>63</v>
      </c>
      <c r="B269" s="71">
        <v>946</v>
      </c>
      <c r="C269" s="66" t="s">
        <v>79</v>
      </c>
      <c r="D269" s="66" t="s">
        <v>59</v>
      </c>
      <c r="E269" s="66"/>
      <c r="F269" s="66" t="s">
        <v>44</v>
      </c>
      <c r="G269" s="65">
        <f t="shared" si="70"/>
        <v>175</v>
      </c>
      <c r="H269" s="65">
        <f t="shared" si="70"/>
        <v>173.7</v>
      </c>
      <c r="I269" s="65">
        <f t="shared" si="67"/>
        <v>99.257142857142853</v>
      </c>
    </row>
    <row r="270" spans="1:9" ht="33.75" x14ac:dyDescent="0.2">
      <c r="A270" s="70" t="s">
        <v>221</v>
      </c>
      <c r="B270" s="71">
        <v>946</v>
      </c>
      <c r="C270" s="71" t="s">
        <v>79</v>
      </c>
      <c r="D270" s="71" t="s">
        <v>59</v>
      </c>
      <c r="E270" s="71" t="s">
        <v>393</v>
      </c>
      <c r="F270" s="71" t="s">
        <v>44</v>
      </c>
      <c r="G270" s="67">
        <f t="shared" si="70"/>
        <v>175</v>
      </c>
      <c r="H270" s="67">
        <f t="shared" si="70"/>
        <v>173.7</v>
      </c>
      <c r="I270" s="67">
        <f t="shared" si="67"/>
        <v>99.257142857142853</v>
      </c>
    </row>
    <row r="271" spans="1:9" ht="22.5" x14ac:dyDescent="0.2">
      <c r="A271" s="70" t="s">
        <v>439</v>
      </c>
      <c r="B271" s="71">
        <v>946</v>
      </c>
      <c r="C271" s="71" t="s">
        <v>79</v>
      </c>
      <c r="D271" s="71" t="s">
        <v>59</v>
      </c>
      <c r="E271" s="71" t="s">
        <v>393</v>
      </c>
      <c r="F271" s="71" t="s">
        <v>132</v>
      </c>
      <c r="G271" s="67">
        <f t="shared" si="70"/>
        <v>175</v>
      </c>
      <c r="H271" s="67">
        <f t="shared" si="70"/>
        <v>173.7</v>
      </c>
      <c r="I271" s="67">
        <f t="shared" si="67"/>
        <v>99.257142857142853</v>
      </c>
    </row>
    <row r="272" spans="1:9" ht="22.5" x14ac:dyDescent="0.2">
      <c r="A272" s="70" t="s">
        <v>440</v>
      </c>
      <c r="B272" s="71">
        <v>946</v>
      </c>
      <c r="C272" s="71" t="s">
        <v>79</v>
      </c>
      <c r="D272" s="71" t="s">
        <v>59</v>
      </c>
      <c r="E272" s="71" t="s">
        <v>393</v>
      </c>
      <c r="F272" s="71" t="s">
        <v>133</v>
      </c>
      <c r="G272" s="67">
        <f t="shared" si="70"/>
        <v>175</v>
      </c>
      <c r="H272" s="67">
        <f t="shared" si="70"/>
        <v>173.7</v>
      </c>
      <c r="I272" s="67">
        <f t="shared" si="67"/>
        <v>99.257142857142853</v>
      </c>
    </row>
    <row r="273" spans="1:9" ht="22.5" x14ac:dyDescent="0.2">
      <c r="A273" s="70" t="s">
        <v>441</v>
      </c>
      <c r="B273" s="71">
        <v>946</v>
      </c>
      <c r="C273" s="71" t="s">
        <v>79</v>
      </c>
      <c r="D273" s="71" t="s">
        <v>59</v>
      </c>
      <c r="E273" s="71" t="s">
        <v>393</v>
      </c>
      <c r="F273" s="71" t="s">
        <v>27</v>
      </c>
      <c r="G273" s="67">
        <v>175</v>
      </c>
      <c r="H273" s="67">
        <v>173.7</v>
      </c>
      <c r="I273" s="67">
        <f t="shared" si="67"/>
        <v>99.257142857142853</v>
      </c>
    </row>
    <row r="274" spans="1:9" ht="42.75" x14ac:dyDescent="0.2">
      <c r="A274" s="199" t="s">
        <v>165</v>
      </c>
      <c r="B274" s="200">
        <v>945</v>
      </c>
      <c r="C274" s="200" t="s">
        <v>42</v>
      </c>
      <c r="D274" s="200" t="s">
        <v>42</v>
      </c>
      <c r="E274" s="200" t="s">
        <v>43</v>
      </c>
      <c r="F274" s="200" t="s">
        <v>44</v>
      </c>
      <c r="G274" s="186">
        <f>G275+G293++G298</f>
        <v>22410.21</v>
      </c>
      <c r="H274" s="186">
        <f>H275+H293++H298</f>
        <v>22410.1</v>
      </c>
      <c r="I274" s="186">
        <f t="shared" si="67"/>
        <v>99.99950915230157</v>
      </c>
    </row>
    <row r="275" spans="1:9" x14ac:dyDescent="0.2">
      <c r="A275" s="64" t="s">
        <v>180</v>
      </c>
      <c r="B275" s="66">
        <v>945</v>
      </c>
      <c r="C275" s="66" t="s">
        <v>45</v>
      </c>
      <c r="D275" s="66" t="s">
        <v>42</v>
      </c>
      <c r="E275" s="66" t="s">
        <v>43</v>
      </c>
      <c r="F275" s="66" t="s">
        <v>44</v>
      </c>
      <c r="G275" s="65">
        <f>G276+G288</f>
        <v>5866.1100000000006</v>
      </c>
      <c r="H275" s="65">
        <f>H276+H288</f>
        <v>5866.1</v>
      </c>
      <c r="I275" s="65">
        <f t="shared" si="67"/>
        <v>99.999829529279197</v>
      </c>
    </row>
    <row r="276" spans="1:9" ht="45" x14ac:dyDescent="0.2">
      <c r="A276" s="70" t="s">
        <v>56</v>
      </c>
      <c r="B276" s="71">
        <v>945</v>
      </c>
      <c r="C276" s="71" t="s">
        <v>45</v>
      </c>
      <c r="D276" s="71" t="s">
        <v>57</v>
      </c>
      <c r="E276" s="71" t="s">
        <v>43</v>
      </c>
      <c r="F276" s="71" t="s">
        <v>44</v>
      </c>
      <c r="G276" s="67">
        <f>G277</f>
        <v>5860.1100000000006</v>
      </c>
      <c r="H276" s="67">
        <f>H277</f>
        <v>5860.1</v>
      </c>
      <c r="I276" s="67">
        <f t="shared" si="67"/>
        <v>99.999829354739077</v>
      </c>
    </row>
    <row r="277" spans="1:9" ht="22.5" x14ac:dyDescent="0.2">
      <c r="A277" s="70" t="s">
        <v>297</v>
      </c>
      <c r="B277" s="71">
        <v>945</v>
      </c>
      <c r="C277" s="71" t="s">
        <v>45</v>
      </c>
      <c r="D277" s="71" t="s">
        <v>57</v>
      </c>
      <c r="E277" s="71" t="s">
        <v>371</v>
      </c>
      <c r="F277" s="71" t="s">
        <v>44</v>
      </c>
      <c r="G277" s="67">
        <f>G278+G281</f>
        <v>5860.1100000000006</v>
      </c>
      <c r="H277" s="67">
        <f>H278+H281</f>
        <v>5860.1</v>
      </c>
      <c r="I277" s="67">
        <f t="shared" si="67"/>
        <v>99.999829354739077</v>
      </c>
    </row>
    <row r="278" spans="1:9" ht="67.5" x14ac:dyDescent="0.2">
      <c r="A278" s="70" t="s">
        <v>98</v>
      </c>
      <c r="B278" s="71">
        <v>945</v>
      </c>
      <c r="C278" s="71" t="s">
        <v>45</v>
      </c>
      <c r="D278" s="71" t="s">
        <v>57</v>
      </c>
      <c r="E278" s="71" t="s">
        <v>372</v>
      </c>
      <c r="F278" s="71" t="s">
        <v>137</v>
      </c>
      <c r="G278" s="67">
        <f>G280+G279</f>
        <v>4902.8</v>
      </c>
      <c r="H278" s="67">
        <f>H280+H279</f>
        <v>4902.8</v>
      </c>
      <c r="I278" s="67">
        <f t="shared" si="67"/>
        <v>100</v>
      </c>
    </row>
    <row r="279" spans="1:9" ht="22.5" x14ac:dyDescent="0.2">
      <c r="A279" s="70" t="s">
        <v>306</v>
      </c>
      <c r="B279" s="71">
        <v>945</v>
      </c>
      <c r="C279" s="71" t="s">
        <v>45</v>
      </c>
      <c r="D279" s="71" t="s">
        <v>57</v>
      </c>
      <c r="E279" s="71" t="s">
        <v>372</v>
      </c>
      <c r="F279" s="71">
        <v>110</v>
      </c>
      <c r="G279" s="67">
        <v>10</v>
      </c>
      <c r="H279" s="180">
        <v>10</v>
      </c>
      <c r="I279" s="67">
        <f t="shared" si="67"/>
        <v>100</v>
      </c>
    </row>
    <row r="280" spans="1:9" ht="22.5" x14ac:dyDescent="0.2">
      <c r="A280" s="70" t="s">
        <v>138</v>
      </c>
      <c r="B280" s="71">
        <v>945</v>
      </c>
      <c r="C280" s="71" t="s">
        <v>45</v>
      </c>
      <c r="D280" s="71" t="s">
        <v>57</v>
      </c>
      <c r="E280" s="71" t="s">
        <v>372</v>
      </c>
      <c r="F280" s="71" t="s">
        <v>139</v>
      </c>
      <c r="G280" s="67">
        <v>4892.8</v>
      </c>
      <c r="H280" s="67">
        <v>4892.8</v>
      </c>
      <c r="I280" s="67">
        <f t="shared" si="67"/>
        <v>100</v>
      </c>
    </row>
    <row r="281" spans="1:9" ht="33.75" x14ac:dyDescent="0.2">
      <c r="A281" s="70" t="s">
        <v>298</v>
      </c>
      <c r="B281" s="71">
        <v>945</v>
      </c>
      <c r="C281" s="71" t="s">
        <v>45</v>
      </c>
      <c r="D281" s="71" t="s">
        <v>57</v>
      </c>
      <c r="E281" s="71" t="s">
        <v>373</v>
      </c>
      <c r="F281" s="71"/>
      <c r="G281" s="67">
        <f>G282+G286</f>
        <v>957.31</v>
      </c>
      <c r="H281" s="67">
        <f>H282+H286</f>
        <v>957.3</v>
      </c>
      <c r="I281" s="67">
        <f t="shared" si="67"/>
        <v>99.998955406294712</v>
      </c>
    </row>
    <row r="282" spans="1:9" ht="22.5" x14ac:dyDescent="0.2">
      <c r="A282" s="70" t="s">
        <v>131</v>
      </c>
      <c r="B282" s="71">
        <v>945</v>
      </c>
      <c r="C282" s="71" t="s">
        <v>45</v>
      </c>
      <c r="D282" s="71" t="s">
        <v>57</v>
      </c>
      <c r="E282" s="71" t="s">
        <v>373</v>
      </c>
      <c r="F282" s="71" t="s">
        <v>132</v>
      </c>
      <c r="G282" s="67">
        <f>G283</f>
        <v>908.3</v>
      </c>
      <c r="H282" s="67">
        <f>H283</f>
        <v>908.3</v>
      </c>
      <c r="I282" s="67">
        <f t="shared" si="67"/>
        <v>100</v>
      </c>
    </row>
    <row r="283" spans="1:9" ht="22.5" x14ac:dyDescent="0.2">
      <c r="A283" s="70" t="s">
        <v>181</v>
      </c>
      <c r="B283" s="71">
        <v>945</v>
      </c>
      <c r="C283" s="71" t="s">
        <v>45</v>
      </c>
      <c r="D283" s="71" t="s">
        <v>57</v>
      </c>
      <c r="E283" s="71" t="s">
        <v>373</v>
      </c>
      <c r="F283" s="71" t="s">
        <v>133</v>
      </c>
      <c r="G283" s="67">
        <f>G284+G285</f>
        <v>908.3</v>
      </c>
      <c r="H283" s="67">
        <f>H284+H285</f>
        <v>908.3</v>
      </c>
      <c r="I283" s="67">
        <f t="shared" si="67"/>
        <v>100</v>
      </c>
    </row>
    <row r="284" spans="1:9" ht="22.5" x14ac:dyDescent="0.2">
      <c r="A284" s="70" t="s">
        <v>182</v>
      </c>
      <c r="B284" s="71">
        <v>945</v>
      </c>
      <c r="C284" s="71" t="s">
        <v>45</v>
      </c>
      <c r="D284" s="71" t="s">
        <v>57</v>
      </c>
      <c r="E284" s="71" t="s">
        <v>373</v>
      </c>
      <c r="F284" s="71">
        <v>242</v>
      </c>
      <c r="G284" s="67">
        <v>629.29999999999995</v>
      </c>
      <c r="H284" s="67">
        <v>629.29999999999995</v>
      </c>
      <c r="I284" s="67">
        <f t="shared" si="67"/>
        <v>100</v>
      </c>
    </row>
    <row r="285" spans="1:9" ht="22.5" x14ac:dyDescent="0.2">
      <c r="A285" s="70" t="s">
        <v>183</v>
      </c>
      <c r="B285" s="71">
        <v>945</v>
      </c>
      <c r="C285" s="71" t="s">
        <v>45</v>
      </c>
      <c r="D285" s="71" t="s">
        <v>57</v>
      </c>
      <c r="E285" s="71" t="s">
        <v>373</v>
      </c>
      <c r="F285" s="71" t="s">
        <v>27</v>
      </c>
      <c r="G285" s="67">
        <v>279</v>
      </c>
      <c r="H285" s="67">
        <v>279</v>
      </c>
      <c r="I285" s="67">
        <f t="shared" si="67"/>
        <v>100</v>
      </c>
    </row>
    <row r="286" spans="1:9" ht="22.5" x14ac:dyDescent="0.2">
      <c r="A286" s="70" t="s">
        <v>140</v>
      </c>
      <c r="B286" s="71">
        <v>945</v>
      </c>
      <c r="C286" s="71" t="s">
        <v>45</v>
      </c>
      <c r="D286" s="71" t="s">
        <v>57</v>
      </c>
      <c r="E286" s="71" t="s">
        <v>373</v>
      </c>
      <c r="F286" s="71" t="s">
        <v>141</v>
      </c>
      <c r="G286" s="67">
        <f>G287</f>
        <v>49.01</v>
      </c>
      <c r="H286" s="67">
        <f>H287</f>
        <v>49</v>
      </c>
      <c r="I286" s="173">
        <f t="shared" si="67"/>
        <v>99.979596000816159</v>
      </c>
    </row>
    <row r="287" spans="1:9" ht="33.75" x14ac:dyDescent="0.2">
      <c r="A287" s="70" t="s">
        <v>184</v>
      </c>
      <c r="B287" s="71">
        <v>945</v>
      </c>
      <c r="C287" s="71" t="s">
        <v>45</v>
      </c>
      <c r="D287" s="71" t="s">
        <v>57</v>
      </c>
      <c r="E287" s="71" t="s">
        <v>373</v>
      </c>
      <c r="F287" s="71" t="s">
        <v>142</v>
      </c>
      <c r="G287" s="67">
        <v>49.01</v>
      </c>
      <c r="H287" s="180">
        <v>49</v>
      </c>
      <c r="I287" s="67">
        <f t="shared" si="67"/>
        <v>99.979596000816159</v>
      </c>
    </row>
    <row r="288" spans="1:9" x14ac:dyDescent="0.2">
      <c r="A288" s="64" t="s">
        <v>75</v>
      </c>
      <c r="B288" s="71">
        <v>945</v>
      </c>
      <c r="C288" s="66" t="s">
        <v>45</v>
      </c>
      <c r="D288" s="66">
        <v>13</v>
      </c>
      <c r="E288" s="66"/>
      <c r="F288" s="66"/>
      <c r="G288" s="65">
        <f t="shared" ref="G288:H291" si="71">G289</f>
        <v>6</v>
      </c>
      <c r="H288" s="65">
        <f t="shared" si="71"/>
        <v>6</v>
      </c>
      <c r="I288" s="179">
        <f t="shared" si="67"/>
        <v>100</v>
      </c>
    </row>
    <row r="289" spans="1:9" ht="22.5" x14ac:dyDescent="0.2">
      <c r="A289" s="70" t="s">
        <v>186</v>
      </c>
      <c r="B289" s="71">
        <v>945</v>
      </c>
      <c r="C289" s="71" t="s">
        <v>45</v>
      </c>
      <c r="D289" s="71">
        <v>13</v>
      </c>
      <c r="E289" s="71" t="s">
        <v>324</v>
      </c>
      <c r="F289" s="66"/>
      <c r="G289" s="67">
        <f t="shared" si="71"/>
        <v>6</v>
      </c>
      <c r="H289" s="67">
        <f t="shared" si="71"/>
        <v>6</v>
      </c>
      <c r="I289" s="67">
        <f t="shared" si="67"/>
        <v>100</v>
      </c>
    </row>
    <row r="290" spans="1:9" ht="33.75" x14ac:dyDescent="0.2">
      <c r="A290" s="70" t="s">
        <v>187</v>
      </c>
      <c r="B290" s="71">
        <v>945</v>
      </c>
      <c r="C290" s="71" t="s">
        <v>45</v>
      </c>
      <c r="D290" s="71">
        <v>13</v>
      </c>
      <c r="E290" s="71" t="s">
        <v>324</v>
      </c>
      <c r="F290" s="66"/>
      <c r="G290" s="67">
        <f t="shared" si="71"/>
        <v>6</v>
      </c>
      <c r="H290" s="67">
        <f t="shared" si="71"/>
        <v>6</v>
      </c>
      <c r="I290" s="67">
        <f t="shared" si="67"/>
        <v>100</v>
      </c>
    </row>
    <row r="291" spans="1:9" ht="22.5" x14ac:dyDescent="0.2">
      <c r="A291" s="70" t="s">
        <v>188</v>
      </c>
      <c r="B291" s="71">
        <v>945</v>
      </c>
      <c r="C291" s="71" t="s">
        <v>45</v>
      </c>
      <c r="D291" s="71">
        <v>13</v>
      </c>
      <c r="E291" s="71" t="s">
        <v>324</v>
      </c>
      <c r="F291" s="71">
        <v>530</v>
      </c>
      <c r="G291" s="67">
        <f t="shared" si="71"/>
        <v>6</v>
      </c>
      <c r="H291" s="67">
        <f t="shared" si="71"/>
        <v>6</v>
      </c>
      <c r="I291" s="67">
        <f t="shared" si="67"/>
        <v>100</v>
      </c>
    </row>
    <row r="292" spans="1:9" ht="22.5" x14ac:dyDescent="0.2">
      <c r="A292" s="70" t="s">
        <v>189</v>
      </c>
      <c r="B292" s="71">
        <v>945</v>
      </c>
      <c r="C292" s="71" t="s">
        <v>45</v>
      </c>
      <c r="D292" s="71">
        <v>13</v>
      </c>
      <c r="E292" s="71" t="s">
        <v>324</v>
      </c>
      <c r="F292" s="71">
        <v>530</v>
      </c>
      <c r="G292" s="67">
        <v>6</v>
      </c>
      <c r="H292" s="67">
        <v>6</v>
      </c>
      <c r="I292" s="67">
        <f t="shared" si="67"/>
        <v>100</v>
      </c>
    </row>
    <row r="293" spans="1:9" x14ac:dyDescent="0.2">
      <c r="A293" s="64" t="s">
        <v>192</v>
      </c>
      <c r="B293" s="66">
        <v>945</v>
      </c>
      <c r="C293" s="66" t="s">
        <v>59</v>
      </c>
      <c r="D293" s="66" t="s">
        <v>42</v>
      </c>
      <c r="E293" s="66" t="s">
        <v>43</v>
      </c>
      <c r="F293" s="66" t="s">
        <v>44</v>
      </c>
      <c r="G293" s="65">
        <f t="shared" ref="G293:H296" si="72">G294</f>
        <v>801.5</v>
      </c>
      <c r="H293" s="65">
        <f t="shared" si="72"/>
        <v>801.5</v>
      </c>
      <c r="I293" s="65">
        <f t="shared" si="67"/>
        <v>100</v>
      </c>
    </row>
    <row r="294" spans="1:9" ht="22.5" x14ac:dyDescent="0.2">
      <c r="A294" s="70" t="s">
        <v>80</v>
      </c>
      <c r="B294" s="71">
        <v>945</v>
      </c>
      <c r="C294" s="71" t="s">
        <v>59</v>
      </c>
      <c r="D294" s="71" t="s">
        <v>47</v>
      </c>
      <c r="E294" s="71" t="s">
        <v>43</v>
      </c>
      <c r="F294" s="71" t="s">
        <v>44</v>
      </c>
      <c r="G294" s="67">
        <f t="shared" si="72"/>
        <v>801.5</v>
      </c>
      <c r="H294" s="67">
        <f t="shared" si="72"/>
        <v>801.5</v>
      </c>
      <c r="I294" s="67">
        <f t="shared" si="67"/>
        <v>100</v>
      </c>
    </row>
    <row r="295" spans="1:9" ht="33.75" x14ac:dyDescent="0.2">
      <c r="A295" s="70" t="s">
        <v>193</v>
      </c>
      <c r="B295" s="71">
        <v>945</v>
      </c>
      <c r="C295" s="71" t="s">
        <v>59</v>
      </c>
      <c r="D295" s="71" t="s">
        <v>47</v>
      </c>
      <c r="E295" s="71" t="s">
        <v>325</v>
      </c>
      <c r="F295" s="71" t="s">
        <v>44</v>
      </c>
      <c r="G295" s="67">
        <f t="shared" si="72"/>
        <v>801.5</v>
      </c>
      <c r="H295" s="67">
        <f t="shared" si="72"/>
        <v>801.5</v>
      </c>
      <c r="I295" s="67">
        <f t="shared" si="67"/>
        <v>100</v>
      </c>
    </row>
    <row r="296" spans="1:9" ht="22.5" x14ac:dyDescent="0.2">
      <c r="A296" s="70" t="s">
        <v>305</v>
      </c>
      <c r="B296" s="71">
        <v>945</v>
      </c>
      <c r="C296" s="71" t="s">
        <v>59</v>
      </c>
      <c r="D296" s="71" t="s">
        <v>47</v>
      </c>
      <c r="E296" s="71" t="s">
        <v>325</v>
      </c>
      <c r="F296" s="71" t="s">
        <v>135</v>
      </c>
      <c r="G296" s="67">
        <f t="shared" si="72"/>
        <v>801.5</v>
      </c>
      <c r="H296" s="67">
        <f t="shared" si="72"/>
        <v>801.5</v>
      </c>
      <c r="I296" s="67">
        <f t="shared" si="67"/>
        <v>100</v>
      </c>
    </row>
    <row r="297" spans="1:9" ht="22.5" x14ac:dyDescent="0.2">
      <c r="A297" s="70" t="s">
        <v>32</v>
      </c>
      <c r="B297" s="71">
        <v>945</v>
      </c>
      <c r="C297" s="71" t="s">
        <v>59</v>
      </c>
      <c r="D297" s="71" t="s">
        <v>47</v>
      </c>
      <c r="E297" s="71" t="s">
        <v>325</v>
      </c>
      <c r="F297" s="71" t="s">
        <v>33</v>
      </c>
      <c r="G297" s="67">
        <v>801.5</v>
      </c>
      <c r="H297" s="67">
        <v>801.5</v>
      </c>
      <c r="I297" s="67">
        <f t="shared" si="67"/>
        <v>100</v>
      </c>
    </row>
    <row r="298" spans="1:9" ht="42" x14ac:dyDescent="0.2">
      <c r="A298" s="64" t="s">
        <v>222</v>
      </c>
      <c r="B298" s="66">
        <v>945</v>
      </c>
      <c r="C298" s="66" t="s">
        <v>95</v>
      </c>
      <c r="D298" s="66" t="s">
        <v>42</v>
      </c>
      <c r="E298" s="66" t="s">
        <v>43</v>
      </c>
      <c r="F298" s="66" t="s">
        <v>44</v>
      </c>
      <c r="G298" s="65">
        <f t="shared" ref="G298:H301" si="73">G299</f>
        <v>15742.6</v>
      </c>
      <c r="H298" s="65">
        <f t="shared" si="73"/>
        <v>15742.5</v>
      </c>
      <c r="I298" s="65">
        <f t="shared" si="67"/>
        <v>99.999364780912927</v>
      </c>
    </row>
    <row r="299" spans="1:9" ht="42" x14ac:dyDescent="0.2">
      <c r="A299" s="64" t="s">
        <v>110</v>
      </c>
      <c r="B299" s="66">
        <v>945</v>
      </c>
      <c r="C299" s="66" t="s">
        <v>95</v>
      </c>
      <c r="D299" s="66" t="s">
        <v>45</v>
      </c>
      <c r="E299" s="66" t="s">
        <v>43</v>
      </c>
      <c r="F299" s="66" t="s">
        <v>44</v>
      </c>
      <c r="G299" s="65">
        <f t="shared" si="73"/>
        <v>15742.6</v>
      </c>
      <c r="H299" s="65">
        <f t="shared" si="73"/>
        <v>15742.5</v>
      </c>
      <c r="I299" s="179">
        <f>H299/G299%</f>
        <v>99.999364780912927</v>
      </c>
    </row>
    <row r="300" spans="1:9" ht="22.5" x14ac:dyDescent="0.2">
      <c r="A300" s="70" t="s">
        <v>584</v>
      </c>
      <c r="B300" s="71">
        <v>945</v>
      </c>
      <c r="C300" s="71" t="s">
        <v>95</v>
      </c>
      <c r="D300" s="71" t="s">
        <v>45</v>
      </c>
      <c r="E300" s="71" t="s">
        <v>397</v>
      </c>
      <c r="F300" s="71" t="s">
        <v>44</v>
      </c>
      <c r="G300" s="67">
        <f t="shared" si="73"/>
        <v>15742.6</v>
      </c>
      <c r="H300" s="67">
        <f t="shared" si="73"/>
        <v>15742.5</v>
      </c>
      <c r="I300" s="67">
        <f t="shared" si="67"/>
        <v>99.999364780912927</v>
      </c>
    </row>
    <row r="301" spans="1:9" ht="33.75" x14ac:dyDescent="0.2">
      <c r="A301" s="70" t="s">
        <v>223</v>
      </c>
      <c r="B301" s="71">
        <v>945</v>
      </c>
      <c r="C301" s="71" t="s">
        <v>95</v>
      </c>
      <c r="D301" s="71" t="s">
        <v>45</v>
      </c>
      <c r="E301" s="71" t="s">
        <v>397</v>
      </c>
      <c r="F301" s="71" t="s">
        <v>103</v>
      </c>
      <c r="G301" s="67">
        <f t="shared" si="73"/>
        <v>15742.6</v>
      </c>
      <c r="H301" s="67">
        <f t="shared" si="73"/>
        <v>15742.5</v>
      </c>
      <c r="I301" s="67">
        <f t="shared" si="67"/>
        <v>99.999364780912927</v>
      </c>
    </row>
    <row r="302" spans="1:9" ht="33.75" x14ac:dyDescent="0.2">
      <c r="A302" s="70" t="s">
        <v>224</v>
      </c>
      <c r="B302" s="71">
        <v>945</v>
      </c>
      <c r="C302" s="71" t="s">
        <v>95</v>
      </c>
      <c r="D302" s="71" t="s">
        <v>45</v>
      </c>
      <c r="E302" s="71" t="s">
        <v>397</v>
      </c>
      <c r="F302" s="71" t="s">
        <v>104</v>
      </c>
      <c r="G302" s="67">
        <v>15742.6</v>
      </c>
      <c r="H302" s="67">
        <v>15742.5</v>
      </c>
      <c r="I302" s="67">
        <f t="shared" si="67"/>
        <v>99.999364780912927</v>
      </c>
    </row>
    <row r="303" spans="1:9" ht="28.5" x14ac:dyDescent="0.2">
      <c r="A303" s="191" t="s">
        <v>550</v>
      </c>
      <c r="B303" s="201">
        <v>973</v>
      </c>
      <c r="C303" s="202"/>
      <c r="D303" s="202"/>
      <c r="E303" s="202"/>
      <c r="F303" s="202"/>
      <c r="G303" s="188">
        <f t="shared" ref="G303:H303" si="74">G304</f>
        <v>263198.75</v>
      </c>
      <c r="H303" s="188">
        <f t="shared" si="74"/>
        <v>262883.12999999995</v>
      </c>
      <c r="I303" s="188">
        <f t="shared" si="67"/>
        <v>99.880083017111559</v>
      </c>
    </row>
    <row r="304" spans="1:9" x14ac:dyDescent="0.2">
      <c r="A304" s="141" t="s">
        <v>205</v>
      </c>
      <c r="B304" s="66">
        <v>973</v>
      </c>
      <c r="C304" s="71"/>
      <c r="D304" s="71"/>
      <c r="E304" s="71"/>
      <c r="F304" s="71"/>
      <c r="G304" s="65">
        <f t="shared" ref="G304:H304" si="75">G305+G325+G340+G344</f>
        <v>263198.75</v>
      </c>
      <c r="H304" s="65">
        <f t="shared" si="75"/>
        <v>262883.12999999995</v>
      </c>
      <c r="I304" s="65">
        <f t="shared" si="67"/>
        <v>99.880083017111559</v>
      </c>
    </row>
    <row r="305" spans="1:9" ht="31.5" x14ac:dyDescent="0.2">
      <c r="A305" s="123" t="s">
        <v>437</v>
      </c>
      <c r="B305" s="124">
        <v>973</v>
      </c>
      <c r="C305" s="124" t="s">
        <v>60</v>
      </c>
      <c r="D305" s="124" t="s">
        <v>195</v>
      </c>
      <c r="E305" s="124" t="s">
        <v>407</v>
      </c>
      <c r="F305" s="124"/>
      <c r="G305" s="125">
        <f t="shared" ref="G305:H305" si="76">G306+G312+G316+G320</f>
        <v>249792.69999999998</v>
      </c>
      <c r="H305" s="125">
        <f t="shared" si="76"/>
        <v>249665.05</v>
      </c>
      <c r="I305" s="205">
        <f t="shared" si="67"/>
        <v>99.948897625911414</v>
      </c>
    </row>
    <row r="306" spans="1:9" ht="22.5" x14ac:dyDescent="0.2">
      <c r="A306" s="117" t="s">
        <v>235</v>
      </c>
      <c r="B306" s="66">
        <v>973</v>
      </c>
      <c r="C306" s="119" t="s">
        <v>60</v>
      </c>
      <c r="D306" s="119" t="s">
        <v>206</v>
      </c>
      <c r="E306" s="119" t="s">
        <v>446</v>
      </c>
      <c r="F306" s="119"/>
      <c r="G306" s="120">
        <f>G307</f>
        <v>83859.199999999997</v>
      </c>
      <c r="H306" s="120">
        <f>H307</f>
        <v>83859.22</v>
      </c>
      <c r="I306" s="120">
        <f t="shared" si="67"/>
        <v>100.00002384950012</v>
      </c>
    </row>
    <row r="307" spans="1:9" ht="45" x14ac:dyDescent="0.2">
      <c r="A307" s="70" t="s">
        <v>207</v>
      </c>
      <c r="B307" s="71">
        <v>973</v>
      </c>
      <c r="C307" s="71" t="s">
        <v>60</v>
      </c>
      <c r="D307" s="71" t="s">
        <v>206</v>
      </c>
      <c r="E307" s="122" t="s">
        <v>446</v>
      </c>
      <c r="F307" s="71" t="s">
        <v>128</v>
      </c>
      <c r="G307" s="67">
        <f>G308+G310</f>
        <v>83859.199999999997</v>
      </c>
      <c r="H307" s="67">
        <f>H308+H310</f>
        <v>83859.22</v>
      </c>
      <c r="I307" s="67">
        <f t="shared" si="67"/>
        <v>100.00002384950012</v>
      </c>
    </row>
    <row r="308" spans="1:9" ht="22.5" x14ac:dyDescent="0.2">
      <c r="A308" s="70" t="s">
        <v>129</v>
      </c>
      <c r="B308" s="71">
        <v>973</v>
      </c>
      <c r="C308" s="71" t="s">
        <v>60</v>
      </c>
      <c r="D308" s="71" t="s">
        <v>206</v>
      </c>
      <c r="E308" s="122" t="s">
        <v>446</v>
      </c>
      <c r="F308" s="71" t="s">
        <v>130</v>
      </c>
      <c r="G308" s="67">
        <f>G309</f>
        <v>69210.399999999994</v>
      </c>
      <c r="H308" s="68">
        <f t="shared" ref="H308" si="77">H309</f>
        <v>69210.41</v>
      </c>
      <c r="I308" s="67">
        <f t="shared" si="67"/>
        <v>100.00001444869558</v>
      </c>
    </row>
    <row r="309" spans="1:9" ht="56.25" x14ac:dyDescent="0.2">
      <c r="A309" s="70" t="s">
        <v>121</v>
      </c>
      <c r="B309" s="71">
        <v>973</v>
      </c>
      <c r="C309" s="71" t="s">
        <v>60</v>
      </c>
      <c r="D309" s="71" t="s">
        <v>206</v>
      </c>
      <c r="E309" s="122" t="s">
        <v>446</v>
      </c>
      <c r="F309" s="71" t="s">
        <v>97</v>
      </c>
      <c r="G309" s="67">
        <v>69210.399999999994</v>
      </c>
      <c r="H309" s="68">
        <v>69210.41</v>
      </c>
      <c r="I309" s="67">
        <f t="shared" si="67"/>
        <v>100.00001444869558</v>
      </c>
    </row>
    <row r="310" spans="1:9" ht="22.5" x14ac:dyDescent="0.2">
      <c r="A310" s="70" t="s">
        <v>143</v>
      </c>
      <c r="B310" s="71">
        <v>973</v>
      </c>
      <c r="C310" s="71" t="s">
        <v>60</v>
      </c>
      <c r="D310" s="71" t="s">
        <v>206</v>
      </c>
      <c r="E310" s="122" t="s">
        <v>446</v>
      </c>
      <c r="F310" s="71" t="s">
        <v>144</v>
      </c>
      <c r="G310" s="67">
        <f>G311</f>
        <v>14648.8</v>
      </c>
      <c r="H310" s="67">
        <f t="shared" ref="H310" si="78">H311</f>
        <v>14648.81</v>
      </c>
      <c r="I310" s="67">
        <f t="shared" si="67"/>
        <v>100.00006826497733</v>
      </c>
    </row>
    <row r="311" spans="1:9" ht="56.25" x14ac:dyDescent="0.2">
      <c r="A311" s="70" t="s">
        <v>122</v>
      </c>
      <c r="B311" s="71">
        <v>973</v>
      </c>
      <c r="C311" s="71" t="s">
        <v>60</v>
      </c>
      <c r="D311" s="71" t="s">
        <v>206</v>
      </c>
      <c r="E311" s="122" t="s">
        <v>446</v>
      </c>
      <c r="F311" s="71" t="s">
        <v>29</v>
      </c>
      <c r="G311" s="67">
        <v>14648.8</v>
      </c>
      <c r="H311" s="68">
        <v>14648.81</v>
      </c>
      <c r="I311" s="67">
        <f t="shared" si="67"/>
        <v>100.00006826497733</v>
      </c>
    </row>
    <row r="312" spans="1:9" ht="22.5" x14ac:dyDescent="0.2">
      <c r="A312" s="117" t="s">
        <v>236</v>
      </c>
      <c r="B312" s="66">
        <v>973</v>
      </c>
      <c r="C312" s="119" t="s">
        <v>60</v>
      </c>
      <c r="D312" s="119" t="s">
        <v>59</v>
      </c>
      <c r="E312" s="119" t="s">
        <v>447</v>
      </c>
      <c r="F312" s="119" t="s">
        <v>44</v>
      </c>
      <c r="G312" s="120">
        <f>G313</f>
        <v>153465.1</v>
      </c>
      <c r="H312" s="120">
        <f>H313</f>
        <v>153395.62</v>
      </c>
      <c r="I312" s="120">
        <f t="shared" si="67"/>
        <v>99.954725862753151</v>
      </c>
    </row>
    <row r="313" spans="1:9" ht="45" x14ac:dyDescent="0.2">
      <c r="A313" s="70" t="s">
        <v>207</v>
      </c>
      <c r="B313" s="71">
        <v>973</v>
      </c>
      <c r="C313" s="71" t="s">
        <v>60</v>
      </c>
      <c r="D313" s="71" t="s">
        <v>59</v>
      </c>
      <c r="E313" s="122" t="s">
        <v>447</v>
      </c>
      <c r="F313" s="71" t="s">
        <v>128</v>
      </c>
      <c r="G313" s="67">
        <f>G314</f>
        <v>153465.1</v>
      </c>
      <c r="H313" s="67">
        <f>H314</f>
        <v>153395.62</v>
      </c>
      <c r="I313" s="67">
        <f t="shared" si="67"/>
        <v>99.954725862753151</v>
      </c>
    </row>
    <row r="314" spans="1:9" ht="22.5" x14ac:dyDescent="0.2">
      <c r="A314" s="70" t="s">
        <v>129</v>
      </c>
      <c r="B314" s="71">
        <v>973</v>
      </c>
      <c r="C314" s="71" t="s">
        <v>60</v>
      </c>
      <c r="D314" s="71" t="s">
        <v>59</v>
      </c>
      <c r="E314" s="122" t="s">
        <v>447</v>
      </c>
      <c r="F314" s="71" t="s">
        <v>130</v>
      </c>
      <c r="G314" s="67">
        <f>G315</f>
        <v>153465.1</v>
      </c>
      <c r="H314" s="67">
        <f t="shared" ref="H314" si="79">H315</f>
        <v>153395.62</v>
      </c>
      <c r="I314" s="67">
        <f t="shared" si="67"/>
        <v>99.954725862753151</v>
      </c>
    </row>
    <row r="315" spans="1:9" ht="56.25" x14ac:dyDescent="0.2">
      <c r="A315" s="70" t="s">
        <v>121</v>
      </c>
      <c r="B315" s="71">
        <v>973</v>
      </c>
      <c r="C315" s="71" t="s">
        <v>60</v>
      </c>
      <c r="D315" s="71" t="s">
        <v>59</v>
      </c>
      <c r="E315" s="122" t="s">
        <v>447</v>
      </c>
      <c r="F315" s="71" t="s">
        <v>97</v>
      </c>
      <c r="G315" s="67">
        <v>153465.1</v>
      </c>
      <c r="H315" s="67">
        <v>153395.62</v>
      </c>
      <c r="I315" s="67">
        <f t="shared" si="67"/>
        <v>99.954725862753151</v>
      </c>
    </row>
    <row r="316" spans="1:9" ht="22.5" x14ac:dyDescent="0.2">
      <c r="A316" s="117" t="s">
        <v>337</v>
      </c>
      <c r="B316" s="66">
        <v>973</v>
      </c>
      <c r="C316" s="119" t="s">
        <v>60</v>
      </c>
      <c r="D316" s="121" t="s">
        <v>47</v>
      </c>
      <c r="E316" s="119" t="s">
        <v>448</v>
      </c>
      <c r="F316" s="119" t="s">
        <v>44</v>
      </c>
      <c r="G316" s="120">
        <f t="shared" ref="G316:H318" si="80">G317</f>
        <v>8914.7999999999993</v>
      </c>
      <c r="H316" s="120">
        <f t="shared" si="80"/>
        <v>8856.6</v>
      </c>
      <c r="I316" s="120">
        <f t="shared" ref="I316:I374" si="81">H316/G316%</f>
        <v>99.34715304886258</v>
      </c>
    </row>
    <row r="317" spans="1:9" ht="45" x14ac:dyDescent="0.2">
      <c r="A317" s="70" t="s">
        <v>207</v>
      </c>
      <c r="B317" s="71">
        <v>973</v>
      </c>
      <c r="C317" s="71" t="s">
        <v>60</v>
      </c>
      <c r="D317" s="113" t="s">
        <v>47</v>
      </c>
      <c r="E317" s="122" t="s">
        <v>448</v>
      </c>
      <c r="F317" s="71" t="s">
        <v>128</v>
      </c>
      <c r="G317" s="67">
        <f t="shared" si="80"/>
        <v>8914.7999999999993</v>
      </c>
      <c r="H317" s="67">
        <f t="shared" si="80"/>
        <v>8856.6</v>
      </c>
      <c r="I317" s="67">
        <f t="shared" si="81"/>
        <v>99.34715304886258</v>
      </c>
    </row>
    <row r="318" spans="1:9" ht="22.5" x14ac:dyDescent="0.2">
      <c r="A318" s="70" t="s">
        <v>129</v>
      </c>
      <c r="B318" s="71">
        <v>973</v>
      </c>
      <c r="C318" s="71" t="s">
        <v>60</v>
      </c>
      <c r="D318" s="113" t="s">
        <v>47</v>
      </c>
      <c r="E318" s="122" t="s">
        <v>448</v>
      </c>
      <c r="F318" s="71" t="s">
        <v>130</v>
      </c>
      <c r="G318" s="67">
        <f t="shared" si="80"/>
        <v>8914.7999999999993</v>
      </c>
      <c r="H318" s="67">
        <f t="shared" si="80"/>
        <v>8856.6</v>
      </c>
      <c r="I318" s="67">
        <f t="shared" si="81"/>
        <v>99.34715304886258</v>
      </c>
    </row>
    <row r="319" spans="1:9" ht="56.25" x14ac:dyDescent="0.2">
      <c r="A319" s="70" t="s">
        <v>121</v>
      </c>
      <c r="B319" s="71">
        <v>973</v>
      </c>
      <c r="C319" s="71" t="s">
        <v>60</v>
      </c>
      <c r="D319" s="113" t="s">
        <v>47</v>
      </c>
      <c r="E319" s="122" t="s">
        <v>448</v>
      </c>
      <c r="F319" s="71" t="s">
        <v>97</v>
      </c>
      <c r="G319" s="67">
        <v>8914.7999999999993</v>
      </c>
      <c r="H319" s="67">
        <v>8856.6</v>
      </c>
      <c r="I319" s="67">
        <f t="shared" si="81"/>
        <v>99.34715304886258</v>
      </c>
    </row>
    <row r="320" spans="1:9" ht="22.5" x14ac:dyDescent="0.2">
      <c r="A320" s="117" t="s">
        <v>237</v>
      </c>
      <c r="B320" s="66">
        <v>973</v>
      </c>
      <c r="C320" s="119" t="s">
        <v>60</v>
      </c>
      <c r="D320" s="119" t="s">
        <v>60</v>
      </c>
      <c r="E320" s="119" t="s">
        <v>449</v>
      </c>
      <c r="F320" s="119" t="s">
        <v>44</v>
      </c>
      <c r="G320" s="120">
        <f t="shared" ref="G320:H323" si="82">G321</f>
        <v>3553.6</v>
      </c>
      <c r="H320" s="120">
        <f t="shared" si="82"/>
        <v>3553.61</v>
      </c>
      <c r="I320" s="120">
        <f t="shared" si="81"/>
        <v>100.00028140477262</v>
      </c>
    </row>
    <row r="321" spans="1:9" ht="22.5" x14ac:dyDescent="0.2">
      <c r="A321" s="70" t="s">
        <v>210</v>
      </c>
      <c r="B321" s="71">
        <v>973</v>
      </c>
      <c r="C321" s="71" t="s">
        <v>60</v>
      </c>
      <c r="D321" s="71" t="s">
        <v>60</v>
      </c>
      <c r="E321" s="122" t="s">
        <v>449</v>
      </c>
      <c r="F321" s="71" t="s">
        <v>44</v>
      </c>
      <c r="G321" s="67">
        <f t="shared" si="82"/>
        <v>3553.6</v>
      </c>
      <c r="H321" s="67">
        <f t="shared" si="82"/>
        <v>3553.61</v>
      </c>
      <c r="I321" s="67">
        <f t="shared" si="81"/>
        <v>100.00028140477262</v>
      </c>
    </row>
    <row r="322" spans="1:9" ht="45" x14ac:dyDescent="0.2">
      <c r="A322" s="70" t="s">
        <v>207</v>
      </c>
      <c r="B322" s="71">
        <v>973</v>
      </c>
      <c r="C322" s="71" t="s">
        <v>60</v>
      </c>
      <c r="D322" s="71" t="s">
        <v>60</v>
      </c>
      <c r="E322" s="122" t="s">
        <v>449</v>
      </c>
      <c r="F322" s="71">
        <v>600</v>
      </c>
      <c r="G322" s="67">
        <f t="shared" si="82"/>
        <v>3553.6</v>
      </c>
      <c r="H322" s="67">
        <f t="shared" si="82"/>
        <v>3553.61</v>
      </c>
      <c r="I322" s="67">
        <f t="shared" si="81"/>
        <v>100.00028140477262</v>
      </c>
    </row>
    <row r="323" spans="1:9" ht="22.5" x14ac:dyDescent="0.2">
      <c r="A323" s="70" t="s">
        <v>129</v>
      </c>
      <c r="B323" s="71">
        <v>973</v>
      </c>
      <c r="C323" s="71" t="s">
        <v>60</v>
      </c>
      <c r="D323" s="71" t="s">
        <v>60</v>
      </c>
      <c r="E323" s="122" t="s">
        <v>449</v>
      </c>
      <c r="F323" s="71">
        <v>610</v>
      </c>
      <c r="G323" s="67">
        <f t="shared" si="82"/>
        <v>3553.6</v>
      </c>
      <c r="H323" s="67">
        <f t="shared" si="82"/>
        <v>3553.61</v>
      </c>
      <c r="I323" s="67">
        <f t="shared" si="81"/>
        <v>100.00028140477262</v>
      </c>
    </row>
    <row r="324" spans="1:9" ht="56.25" x14ac:dyDescent="0.2">
      <c r="A324" s="70" t="s">
        <v>121</v>
      </c>
      <c r="B324" s="71">
        <v>973</v>
      </c>
      <c r="C324" s="71" t="s">
        <v>60</v>
      </c>
      <c r="D324" s="71" t="s">
        <v>60</v>
      </c>
      <c r="E324" s="122" t="s">
        <v>449</v>
      </c>
      <c r="F324" s="71">
        <v>611</v>
      </c>
      <c r="G324" s="67">
        <v>3553.6</v>
      </c>
      <c r="H324" s="68">
        <v>3553.61</v>
      </c>
      <c r="I324" s="67">
        <f t="shared" si="81"/>
        <v>100.00028140477262</v>
      </c>
    </row>
    <row r="325" spans="1:9" ht="52.5" x14ac:dyDescent="0.2">
      <c r="A325" s="64" t="s">
        <v>344</v>
      </c>
      <c r="B325" s="66">
        <v>973</v>
      </c>
      <c r="C325" s="66" t="s">
        <v>60</v>
      </c>
      <c r="D325" s="66"/>
      <c r="E325" s="169"/>
      <c r="F325" s="66"/>
      <c r="G325" s="65">
        <f t="shared" ref="G325:H325" si="83">G326+G331+G334+G337</f>
        <v>1206.5999999999999</v>
      </c>
      <c r="H325" s="65">
        <f t="shared" si="83"/>
        <v>1033.52</v>
      </c>
      <c r="I325" s="65">
        <f t="shared" si="81"/>
        <v>85.655561080722691</v>
      </c>
    </row>
    <row r="326" spans="1:9" ht="45" x14ac:dyDescent="0.2">
      <c r="A326" s="70" t="s">
        <v>207</v>
      </c>
      <c r="B326" s="71">
        <v>973</v>
      </c>
      <c r="C326" s="71" t="s">
        <v>60</v>
      </c>
      <c r="D326" s="71" t="s">
        <v>45</v>
      </c>
      <c r="E326" s="113" t="s">
        <v>327</v>
      </c>
      <c r="F326" s="71">
        <v>600</v>
      </c>
      <c r="G326" s="67">
        <f>G327+G329</f>
        <v>401.6</v>
      </c>
      <c r="H326" s="67">
        <f>H327+H329</f>
        <v>293.20999999999998</v>
      </c>
      <c r="I326" s="67">
        <f t="shared" si="81"/>
        <v>73.010458167330668</v>
      </c>
    </row>
    <row r="327" spans="1:9" ht="22.5" x14ac:dyDescent="0.2">
      <c r="A327" s="70" t="s">
        <v>129</v>
      </c>
      <c r="B327" s="71">
        <v>973</v>
      </c>
      <c r="C327" s="71" t="s">
        <v>60</v>
      </c>
      <c r="D327" s="71" t="s">
        <v>45</v>
      </c>
      <c r="E327" s="113" t="s">
        <v>327</v>
      </c>
      <c r="F327" s="71">
        <v>610</v>
      </c>
      <c r="G327" s="67">
        <f>G328</f>
        <v>330.8</v>
      </c>
      <c r="H327" s="67">
        <f>H328</f>
        <v>249.51</v>
      </c>
      <c r="I327" s="67">
        <f t="shared" si="81"/>
        <v>75.426239419588867</v>
      </c>
    </row>
    <row r="328" spans="1:9" ht="56.25" x14ac:dyDescent="0.2">
      <c r="A328" s="70" t="s">
        <v>121</v>
      </c>
      <c r="B328" s="71">
        <v>973</v>
      </c>
      <c r="C328" s="71" t="s">
        <v>60</v>
      </c>
      <c r="D328" s="71" t="s">
        <v>45</v>
      </c>
      <c r="E328" s="113" t="s">
        <v>327</v>
      </c>
      <c r="F328" s="71">
        <v>611</v>
      </c>
      <c r="G328" s="67">
        <v>330.8</v>
      </c>
      <c r="H328" s="67">
        <v>249.51</v>
      </c>
      <c r="I328" s="67">
        <f t="shared" si="81"/>
        <v>75.426239419588867</v>
      </c>
    </row>
    <row r="329" spans="1:9" ht="22.5" x14ac:dyDescent="0.2">
      <c r="A329" s="70" t="s">
        <v>143</v>
      </c>
      <c r="B329" s="71">
        <v>973</v>
      </c>
      <c r="C329" s="71" t="s">
        <v>60</v>
      </c>
      <c r="D329" s="71" t="s">
        <v>45</v>
      </c>
      <c r="E329" s="113" t="s">
        <v>327</v>
      </c>
      <c r="F329" s="71">
        <v>620</v>
      </c>
      <c r="G329" s="67">
        <f>G330</f>
        <v>70.8</v>
      </c>
      <c r="H329" s="67">
        <f>H330</f>
        <v>43.7</v>
      </c>
      <c r="I329" s="67">
        <f t="shared" si="81"/>
        <v>61.723163841807917</v>
      </c>
    </row>
    <row r="330" spans="1:9" ht="56.25" x14ac:dyDescent="0.2">
      <c r="A330" s="70" t="s">
        <v>121</v>
      </c>
      <c r="B330" s="71">
        <v>973</v>
      </c>
      <c r="C330" s="71" t="s">
        <v>60</v>
      </c>
      <c r="D330" s="71" t="s">
        <v>45</v>
      </c>
      <c r="E330" s="113" t="s">
        <v>327</v>
      </c>
      <c r="F330" s="71">
        <v>621</v>
      </c>
      <c r="G330" s="67">
        <v>70.8</v>
      </c>
      <c r="H330" s="173">
        <v>43.7</v>
      </c>
      <c r="I330" s="67">
        <f t="shared" si="81"/>
        <v>61.723163841807917</v>
      </c>
    </row>
    <row r="331" spans="1:9" ht="45" x14ac:dyDescent="0.2">
      <c r="A331" s="70" t="s">
        <v>207</v>
      </c>
      <c r="B331" s="71">
        <v>973</v>
      </c>
      <c r="C331" s="71" t="s">
        <v>60</v>
      </c>
      <c r="D331" s="71" t="s">
        <v>59</v>
      </c>
      <c r="E331" s="113" t="s">
        <v>327</v>
      </c>
      <c r="F331" s="71">
        <v>600</v>
      </c>
      <c r="G331" s="67">
        <f t="shared" ref="G331:H332" si="84">G332</f>
        <v>745.1</v>
      </c>
      <c r="H331" s="67">
        <f t="shared" si="84"/>
        <v>681.71</v>
      </c>
      <c r="I331" s="67">
        <f t="shared" si="81"/>
        <v>91.492417125218097</v>
      </c>
    </row>
    <row r="332" spans="1:9" ht="22.5" x14ac:dyDescent="0.2">
      <c r="A332" s="70" t="s">
        <v>129</v>
      </c>
      <c r="B332" s="71">
        <v>973</v>
      </c>
      <c r="C332" s="71" t="s">
        <v>60</v>
      </c>
      <c r="D332" s="71" t="s">
        <v>59</v>
      </c>
      <c r="E332" s="113" t="s">
        <v>327</v>
      </c>
      <c r="F332" s="71">
        <v>610</v>
      </c>
      <c r="G332" s="67">
        <f t="shared" si="84"/>
        <v>745.1</v>
      </c>
      <c r="H332" s="68">
        <f t="shared" ref="H332" si="85">H333</f>
        <v>681.71</v>
      </c>
      <c r="I332" s="67">
        <f t="shared" si="81"/>
        <v>91.492417125218097</v>
      </c>
    </row>
    <row r="333" spans="1:9" ht="56.25" x14ac:dyDescent="0.2">
      <c r="A333" s="70" t="s">
        <v>121</v>
      </c>
      <c r="B333" s="71">
        <v>973</v>
      </c>
      <c r="C333" s="71" t="s">
        <v>60</v>
      </c>
      <c r="D333" s="71" t="s">
        <v>59</v>
      </c>
      <c r="E333" s="113" t="s">
        <v>327</v>
      </c>
      <c r="F333" s="71">
        <v>611</v>
      </c>
      <c r="G333" s="67">
        <v>745.1</v>
      </c>
      <c r="H333" s="67">
        <v>681.71</v>
      </c>
      <c r="I333" s="67">
        <f t="shared" si="81"/>
        <v>91.492417125218097</v>
      </c>
    </row>
    <row r="334" spans="1:9" ht="45" x14ac:dyDescent="0.2">
      <c r="A334" s="70" t="s">
        <v>207</v>
      </c>
      <c r="B334" s="71">
        <v>973</v>
      </c>
      <c r="C334" s="71" t="s">
        <v>60</v>
      </c>
      <c r="D334" s="71" t="s">
        <v>47</v>
      </c>
      <c r="E334" s="113" t="s">
        <v>327</v>
      </c>
      <c r="F334" s="71">
        <v>600</v>
      </c>
      <c r="G334" s="67">
        <f t="shared" ref="G334:H335" si="86">G335</f>
        <v>36.299999999999997</v>
      </c>
      <c r="H334" s="67">
        <f t="shared" si="86"/>
        <v>36.299999999999997</v>
      </c>
      <c r="I334" s="67">
        <f t="shared" si="81"/>
        <v>100</v>
      </c>
    </row>
    <row r="335" spans="1:9" ht="22.5" x14ac:dyDescent="0.2">
      <c r="A335" s="70" t="s">
        <v>129</v>
      </c>
      <c r="B335" s="71">
        <v>973</v>
      </c>
      <c r="C335" s="71" t="s">
        <v>60</v>
      </c>
      <c r="D335" s="71" t="s">
        <v>47</v>
      </c>
      <c r="E335" s="113" t="s">
        <v>327</v>
      </c>
      <c r="F335" s="71">
        <v>610</v>
      </c>
      <c r="G335" s="67">
        <f t="shared" si="86"/>
        <v>36.299999999999997</v>
      </c>
      <c r="H335" s="67">
        <f t="shared" si="86"/>
        <v>36.299999999999997</v>
      </c>
      <c r="I335" s="67">
        <f t="shared" si="81"/>
        <v>100</v>
      </c>
    </row>
    <row r="336" spans="1:9" ht="56.25" x14ac:dyDescent="0.2">
      <c r="A336" s="70" t="s">
        <v>121</v>
      </c>
      <c r="B336" s="71">
        <v>973</v>
      </c>
      <c r="C336" s="71" t="s">
        <v>60</v>
      </c>
      <c r="D336" s="71" t="s">
        <v>47</v>
      </c>
      <c r="E336" s="113" t="s">
        <v>327</v>
      </c>
      <c r="F336" s="71">
        <v>611</v>
      </c>
      <c r="G336" s="67">
        <v>36.299999999999997</v>
      </c>
      <c r="H336" s="67">
        <v>36.299999999999997</v>
      </c>
      <c r="I336" s="67">
        <f t="shared" si="81"/>
        <v>100</v>
      </c>
    </row>
    <row r="337" spans="1:9" ht="56.25" x14ac:dyDescent="0.2">
      <c r="A337" s="70" t="s">
        <v>344</v>
      </c>
      <c r="B337" s="71">
        <v>973</v>
      </c>
      <c r="C337" s="71" t="s">
        <v>60</v>
      </c>
      <c r="D337" s="71" t="s">
        <v>96</v>
      </c>
      <c r="E337" s="113" t="s">
        <v>327</v>
      </c>
      <c r="F337" s="71"/>
      <c r="G337" s="67">
        <v>23.6</v>
      </c>
      <c r="H337" s="67">
        <v>22.3</v>
      </c>
      <c r="I337" s="67">
        <f t="shared" si="81"/>
        <v>94.491525423728817</v>
      </c>
    </row>
    <row r="338" spans="1:9" ht="67.5" x14ac:dyDescent="0.2">
      <c r="A338" s="70" t="s">
        <v>98</v>
      </c>
      <c r="B338" s="71">
        <v>973</v>
      </c>
      <c r="C338" s="71" t="s">
        <v>60</v>
      </c>
      <c r="D338" s="71" t="s">
        <v>96</v>
      </c>
      <c r="E338" s="113" t="s">
        <v>327</v>
      </c>
      <c r="F338" s="71">
        <v>100</v>
      </c>
      <c r="G338" s="67">
        <f t="shared" ref="G338:H338" si="87">G339</f>
        <v>23.6</v>
      </c>
      <c r="H338" s="67">
        <f t="shared" si="87"/>
        <v>22.3</v>
      </c>
      <c r="I338" s="67">
        <f t="shared" si="81"/>
        <v>94.491525423728817</v>
      </c>
    </row>
    <row r="339" spans="1:9" ht="22.5" x14ac:dyDescent="0.2">
      <c r="A339" s="70" t="s">
        <v>306</v>
      </c>
      <c r="B339" s="71">
        <v>973</v>
      </c>
      <c r="C339" s="71" t="s">
        <v>60</v>
      </c>
      <c r="D339" s="71" t="s">
        <v>96</v>
      </c>
      <c r="E339" s="113" t="s">
        <v>327</v>
      </c>
      <c r="F339" s="71">
        <v>110</v>
      </c>
      <c r="G339" s="67">
        <v>23.6</v>
      </c>
      <c r="H339" s="67">
        <v>22.3</v>
      </c>
      <c r="I339" s="67">
        <f t="shared" si="81"/>
        <v>94.491525423728817</v>
      </c>
    </row>
    <row r="340" spans="1:9" ht="21" x14ac:dyDescent="0.2">
      <c r="A340" s="64" t="s">
        <v>442</v>
      </c>
      <c r="B340" s="66">
        <v>973</v>
      </c>
      <c r="C340" s="66" t="s">
        <v>60</v>
      </c>
      <c r="D340" s="66" t="s">
        <v>59</v>
      </c>
      <c r="E340" s="216"/>
      <c r="F340" s="66"/>
      <c r="G340" s="65">
        <f t="shared" ref="G340:H342" si="88">G341</f>
        <v>1717.05</v>
      </c>
      <c r="H340" s="65">
        <f t="shared" si="88"/>
        <v>1717.05</v>
      </c>
      <c r="I340" s="65">
        <f t="shared" si="81"/>
        <v>100</v>
      </c>
    </row>
    <row r="341" spans="1:9" ht="45" x14ac:dyDescent="0.2">
      <c r="A341" s="70" t="s">
        <v>207</v>
      </c>
      <c r="B341" s="71">
        <v>973</v>
      </c>
      <c r="C341" s="71" t="s">
        <v>60</v>
      </c>
      <c r="D341" s="71" t="s">
        <v>59</v>
      </c>
      <c r="E341" s="217" t="s">
        <v>586</v>
      </c>
      <c r="F341" s="71">
        <v>600</v>
      </c>
      <c r="G341" s="67">
        <f t="shared" si="88"/>
        <v>1717.05</v>
      </c>
      <c r="H341" s="67">
        <f t="shared" si="88"/>
        <v>1717.05</v>
      </c>
      <c r="I341" s="67">
        <f t="shared" si="81"/>
        <v>100</v>
      </c>
    </row>
    <row r="342" spans="1:9" ht="33.75" x14ac:dyDescent="0.2">
      <c r="A342" s="70" t="s">
        <v>129</v>
      </c>
      <c r="B342" s="71">
        <v>973</v>
      </c>
      <c r="C342" s="71" t="s">
        <v>60</v>
      </c>
      <c r="D342" s="71" t="s">
        <v>59</v>
      </c>
      <c r="E342" s="218" t="s">
        <v>586</v>
      </c>
      <c r="F342" s="71">
        <v>610</v>
      </c>
      <c r="G342" s="67">
        <f t="shared" si="88"/>
        <v>1717.05</v>
      </c>
      <c r="H342" s="67">
        <f t="shared" si="88"/>
        <v>1717.05</v>
      </c>
      <c r="I342" s="67">
        <f t="shared" si="81"/>
        <v>100</v>
      </c>
    </row>
    <row r="343" spans="1:9" ht="56.25" x14ac:dyDescent="0.2">
      <c r="A343" s="70" t="s">
        <v>121</v>
      </c>
      <c r="B343" s="71">
        <v>973</v>
      </c>
      <c r="C343" s="71" t="s">
        <v>60</v>
      </c>
      <c r="D343" s="71" t="s">
        <v>59</v>
      </c>
      <c r="E343" s="217" t="s">
        <v>586</v>
      </c>
      <c r="F343" s="71">
        <v>611</v>
      </c>
      <c r="G343" s="67">
        <v>1717.05</v>
      </c>
      <c r="H343" s="67">
        <v>1717.05</v>
      </c>
      <c r="I343" s="67">
        <f t="shared" si="81"/>
        <v>100</v>
      </c>
    </row>
    <row r="344" spans="1:9" x14ac:dyDescent="0.2">
      <c r="A344" s="64" t="s">
        <v>108</v>
      </c>
      <c r="B344" s="66">
        <v>973</v>
      </c>
      <c r="C344" s="66" t="s">
        <v>60</v>
      </c>
      <c r="D344" s="66" t="s">
        <v>96</v>
      </c>
      <c r="E344" s="66" t="s">
        <v>43</v>
      </c>
      <c r="F344" s="66" t="s">
        <v>44</v>
      </c>
      <c r="G344" s="65">
        <f>G345++G348+G357</f>
        <v>10482.400000000001</v>
      </c>
      <c r="H344" s="65">
        <f>H345++H348+H357</f>
        <v>10467.51</v>
      </c>
      <c r="I344" s="65">
        <f t="shared" si="81"/>
        <v>99.857952377318156</v>
      </c>
    </row>
    <row r="345" spans="1:9" ht="22.5" x14ac:dyDescent="0.2">
      <c r="A345" s="70" t="s">
        <v>317</v>
      </c>
      <c r="B345" s="71">
        <v>973</v>
      </c>
      <c r="C345" s="71" t="s">
        <v>60</v>
      </c>
      <c r="D345" s="71" t="s">
        <v>96</v>
      </c>
      <c r="E345" s="71" t="s">
        <v>385</v>
      </c>
      <c r="F345" s="71" t="s">
        <v>44</v>
      </c>
      <c r="G345" s="67">
        <f t="shared" ref="G345:H346" si="89">G346</f>
        <v>975.1</v>
      </c>
      <c r="H345" s="67">
        <f t="shared" si="89"/>
        <v>975.1</v>
      </c>
      <c r="I345" s="67">
        <f t="shared" si="81"/>
        <v>100.00000000000001</v>
      </c>
    </row>
    <row r="346" spans="1:9" ht="67.5" x14ac:dyDescent="0.2">
      <c r="A346" s="70" t="s">
        <v>98</v>
      </c>
      <c r="B346" s="71">
        <v>973</v>
      </c>
      <c r="C346" s="71" t="s">
        <v>60</v>
      </c>
      <c r="D346" s="71" t="s">
        <v>96</v>
      </c>
      <c r="E346" s="71" t="s">
        <v>386</v>
      </c>
      <c r="F346" s="71" t="s">
        <v>137</v>
      </c>
      <c r="G346" s="67">
        <f t="shared" si="89"/>
        <v>975.1</v>
      </c>
      <c r="H346" s="68">
        <f t="shared" ref="H346" si="90">H347</f>
        <v>975.1</v>
      </c>
      <c r="I346" s="67">
        <f t="shared" si="81"/>
        <v>100.00000000000001</v>
      </c>
    </row>
    <row r="347" spans="1:9" ht="22.5" x14ac:dyDescent="0.2">
      <c r="A347" s="70" t="s">
        <v>138</v>
      </c>
      <c r="B347" s="71">
        <v>973</v>
      </c>
      <c r="C347" s="71" t="s">
        <v>60</v>
      </c>
      <c r="D347" s="71" t="s">
        <v>96</v>
      </c>
      <c r="E347" s="71" t="s">
        <v>386</v>
      </c>
      <c r="F347" s="71" t="s">
        <v>139</v>
      </c>
      <c r="G347" s="67">
        <v>975.1</v>
      </c>
      <c r="H347" s="68">
        <v>975.1</v>
      </c>
      <c r="I347" s="67">
        <f t="shared" si="81"/>
        <v>100.00000000000001</v>
      </c>
    </row>
    <row r="348" spans="1:9" ht="67.5" x14ac:dyDescent="0.2">
      <c r="A348" s="70" t="s">
        <v>127</v>
      </c>
      <c r="B348" s="71">
        <v>973</v>
      </c>
      <c r="C348" s="71" t="s">
        <v>60</v>
      </c>
      <c r="D348" s="71" t="s">
        <v>96</v>
      </c>
      <c r="E348" s="71" t="s">
        <v>387</v>
      </c>
      <c r="F348" s="71" t="s">
        <v>44</v>
      </c>
      <c r="G348" s="67">
        <f>G349+G351+G355</f>
        <v>9107.3000000000011</v>
      </c>
      <c r="H348" s="67">
        <f>H349+H351+H355</f>
        <v>9092.41</v>
      </c>
      <c r="I348" s="67">
        <f t="shared" si="81"/>
        <v>99.836504781878261</v>
      </c>
    </row>
    <row r="349" spans="1:9" ht="67.5" x14ac:dyDescent="0.2">
      <c r="A349" s="70" t="s">
        <v>98</v>
      </c>
      <c r="B349" s="71">
        <v>973</v>
      </c>
      <c r="C349" s="71" t="s">
        <v>60</v>
      </c>
      <c r="D349" s="71" t="s">
        <v>96</v>
      </c>
      <c r="E349" s="71" t="s">
        <v>387</v>
      </c>
      <c r="F349" s="71">
        <v>100</v>
      </c>
      <c r="G349" s="67">
        <f>G350</f>
        <v>8305.6</v>
      </c>
      <c r="H349" s="67">
        <f>H350</f>
        <v>8290.7099999999991</v>
      </c>
      <c r="I349" s="67">
        <f t="shared" si="81"/>
        <v>99.820723367366583</v>
      </c>
    </row>
    <row r="350" spans="1:9" ht="22.5" x14ac:dyDescent="0.2">
      <c r="A350" s="70" t="s">
        <v>306</v>
      </c>
      <c r="B350" s="71">
        <v>973</v>
      </c>
      <c r="C350" s="71" t="s">
        <v>60</v>
      </c>
      <c r="D350" s="71" t="s">
        <v>96</v>
      </c>
      <c r="E350" s="71" t="s">
        <v>387</v>
      </c>
      <c r="F350" s="71">
        <v>110</v>
      </c>
      <c r="G350" s="67">
        <v>8305.6</v>
      </c>
      <c r="H350" s="68">
        <v>8290.7099999999991</v>
      </c>
      <c r="I350" s="67">
        <f t="shared" si="81"/>
        <v>99.820723367366583</v>
      </c>
    </row>
    <row r="351" spans="1:9" ht="22.5" x14ac:dyDescent="0.2">
      <c r="A351" s="70" t="s">
        <v>131</v>
      </c>
      <c r="B351" s="71">
        <v>973</v>
      </c>
      <c r="C351" s="71" t="s">
        <v>60</v>
      </c>
      <c r="D351" s="71" t="s">
        <v>96</v>
      </c>
      <c r="E351" s="71" t="s">
        <v>387</v>
      </c>
      <c r="F351" s="71">
        <v>200</v>
      </c>
      <c r="G351" s="67">
        <f>G352</f>
        <v>795.7</v>
      </c>
      <c r="H351" s="67">
        <f>H352</f>
        <v>795.7</v>
      </c>
      <c r="I351" s="67">
        <f t="shared" si="81"/>
        <v>100</v>
      </c>
    </row>
    <row r="352" spans="1:9" ht="22.5" x14ac:dyDescent="0.2">
      <c r="A352" s="70" t="s">
        <v>181</v>
      </c>
      <c r="B352" s="71">
        <v>973</v>
      </c>
      <c r="C352" s="71" t="s">
        <v>60</v>
      </c>
      <c r="D352" s="71" t="s">
        <v>96</v>
      </c>
      <c r="E352" s="71" t="s">
        <v>387</v>
      </c>
      <c r="F352" s="71">
        <v>240</v>
      </c>
      <c r="G352" s="67">
        <f>G353+G354</f>
        <v>795.7</v>
      </c>
      <c r="H352" s="67">
        <f>H353+H354</f>
        <v>795.7</v>
      </c>
      <c r="I352" s="67">
        <f t="shared" si="81"/>
        <v>100</v>
      </c>
    </row>
    <row r="353" spans="1:9" ht="22.5" x14ac:dyDescent="0.2">
      <c r="A353" s="70" t="s">
        <v>182</v>
      </c>
      <c r="B353" s="71">
        <v>973</v>
      </c>
      <c r="C353" s="71" t="s">
        <v>60</v>
      </c>
      <c r="D353" s="71" t="s">
        <v>96</v>
      </c>
      <c r="E353" s="71" t="s">
        <v>387</v>
      </c>
      <c r="F353" s="71">
        <v>242</v>
      </c>
      <c r="G353" s="67">
        <v>462.7</v>
      </c>
      <c r="H353" s="68">
        <v>462.7</v>
      </c>
      <c r="I353" s="67">
        <f t="shared" si="81"/>
        <v>100</v>
      </c>
    </row>
    <row r="354" spans="1:9" ht="22.5" x14ac:dyDescent="0.2">
      <c r="A354" s="70" t="s">
        <v>183</v>
      </c>
      <c r="B354" s="71">
        <v>973</v>
      </c>
      <c r="C354" s="71" t="s">
        <v>60</v>
      </c>
      <c r="D354" s="71" t="s">
        <v>96</v>
      </c>
      <c r="E354" s="71" t="s">
        <v>387</v>
      </c>
      <c r="F354" s="71">
        <v>244</v>
      </c>
      <c r="G354" s="67">
        <v>333</v>
      </c>
      <c r="H354" s="68">
        <v>333</v>
      </c>
      <c r="I354" s="67">
        <f t="shared" si="81"/>
        <v>100</v>
      </c>
    </row>
    <row r="355" spans="1:9" ht="22.5" x14ac:dyDescent="0.2">
      <c r="A355" s="70" t="s">
        <v>140</v>
      </c>
      <c r="B355" s="71">
        <v>973</v>
      </c>
      <c r="C355" s="71" t="s">
        <v>60</v>
      </c>
      <c r="D355" s="71" t="s">
        <v>96</v>
      </c>
      <c r="E355" s="71" t="s">
        <v>387</v>
      </c>
      <c r="F355" s="71">
        <v>800</v>
      </c>
      <c r="G355" s="67">
        <v>6</v>
      </c>
      <c r="H355" s="68">
        <f t="shared" ref="H355" si="91">H356</f>
        <v>6</v>
      </c>
      <c r="I355" s="67">
        <f t="shared" si="81"/>
        <v>100</v>
      </c>
    </row>
    <row r="356" spans="1:9" ht="33.75" x14ac:dyDescent="0.2">
      <c r="A356" s="70" t="s">
        <v>184</v>
      </c>
      <c r="B356" s="71">
        <v>973</v>
      </c>
      <c r="C356" s="71" t="s">
        <v>60</v>
      </c>
      <c r="D356" s="71" t="s">
        <v>96</v>
      </c>
      <c r="E356" s="71" t="s">
        <v>387</v>
      </c>
      <c r="F356" s="71">
        <v>850</v>
      </c>
      <c r="G356" s="67">
        <v>6</v>
      </c>
      <c r="H356" s="68">
        <v>6</v>
      </c>
      <c r="I356" s="67">
        <f t="shared" si="81"/>
        <v>100</v>
      </c>
    </row>
    <row r="357" spans="1:9" x14ac:dyDescent="0.2">
      <c r="A357" s="70" t="s">
        <v>544</v>
      </c>
      <c r="B357" s="71">
        <v>973</v>
      </c>
      <c r="C357" s="71" t="s">
        <v>60</v>
      </c>
      <c r="D357" s="71" t="s">
        <v>96</v>
      </c>
      <c r="E357" s="71" t="s">
        <v>545</v>
      </c>
      <c r="F357" s="71"/>
      <c r="G357" s="67">
        <v>400</v>
      </c>
      <c r="H357" s="67">
        <v>400</v>
      </c>
      <c r="I357" s="67">
        <f t="shared" si="81"/>
        <v>100</v>
      </c>
    </row>
    <row r="358" spans="1:9" ht="22.5" x14ac:dyDescent="0.2">
      <c r="A358" s="70" t="s">
        <v>439</v>
      </c>
      <c r="B358" s="71">
        <v>973</v>
      </c>
      <c r="C358" s="71" t="s">
        <v>60</v>
      </c>
      <c r="D358" s="71" t="s">
        <v>96</v>
      </c>
      <c r="E358" s="71" t="s">
        <v>545</v>
      </c>
      <c r="F358" s="71">
        <v>200</v>
      </c>
      <c r="G358" s="67">
        <v>400</v>
      </c>
      <c r="H358" s="67">
        <v>400</v>
      </c>
      <c r="I358" s="173">
        <f t="shared" si="81"/>
        <v>100</v>
      </c>
    </row>
    <row r="359" spans="1:9" ht="22.5" x14ac:dyDescent="0.2">
      <c r="A359" s="70" t="s">
        <v>440</v>
      </c>
      <c r="B359" s="71">
        <v>973</v>
      </c>
      <c r="C359" s="71" t="s">
        <v>60</v>
      </c>
      <c r="D359" s="71" t="s">
        <v>96</v>
      </c>
      <c r="E359" s="71" t="s">
        <v>545</v>
      </c>
      <c r="F359" s="71">
        <v>240</v>
      </c>
      <c r="G359" s="67">
        <v>400</v>
      </c>
      <c r="H359" s="67">
        <v>400</v>
      </c>
      <c r="I359" s="67">
        <f t="shared" si="81"/>
        <v>100</v>
      </c>
    </row>
    <row r="360" spans="1:9" ht="22.5" x14ac:dyDescent="0.2">
      <c r="A360" s="70" t="s">
        <v>441</v>
      </c>
      <c r="B360" s="71">
        <v>973</v>
      </c>
      <c r="C360" s="71" t="s">
        <v>60</v>
      </c>
      <c r="D360" s="71" t="s">
        <v>96</v>
      </c>
      <c r="E360" s="71" t="s">
        <v>545</v>
      </c>
      <c r="F360" s="71">
        <v>244</v>
      </c>
      <c r="G360" s="67">
        <v>400</v>
      </c>
      <c r="H360" s="67">
        <v>400</v>
      </c>
      <c r="I360" s="67">
        <f t="shared" si="81"/>
        <v>100</v>
      </c>
    </row>
    <row r="361" spans="1:9" ht="28.5" x14ac:dyDescent="0.2">
      <c r="A361" s="191" t="s">
        <v>228</v>
      </c>
      <c r="B361" s="203"/>
      <c r="C361" s="203"/>
      <c r="D361" s="203"/>
      <c r="E361" s="203"/>
      <c r="F361" s="203"/>
      <c r="G361" s="186">
        <f>G362</f>
        <v>51181.53</v>
      </c>
      <c r="H361" s="186">
        <f>H362</f>
        <v>50994.399999999994</v>
      </c>
      <c r="I361" s="186">
        <f t="shared" si="81"/>
        <v>99.634379824127961</v>
      </c>
    </row>
    <row r="362" spans="1:9" x14ac:dyDescent="0.2">
      <c r="A362" s="64" t="s">
        <v>212</v>
      </c>
      <c r="B362" s="66" t="s">
        <v>229</v>
      </c>
      <c r="C362" s="66" t="s">
        <v>74</v>
      </c>
      <c r="D362" s="66" t="s">
        <v>42</v>
      </c>
      <c r="E362" s="66" t="s">
        <v>43</v>
      </c>
      <c r="F362" s="66" t="s">
        <v>44</v>
      </c>
      <c r="G362" s="65">
        <f>G363+G393+G388</f>
        <v>51181.53</v>
      </c>
      <c r="H362" s="65">
        <f>H363+H393+H388</f>
        <v>50994.399999999994</v>
      </c>
      <c r="I362" s="65">
        <f t="shared" si="81"/>
        <v>99.634379824127961</v>
      </c>
    </row>
    <row r="363" spans="1:9" x14ac:dyDescent="0.2">
      <c r="A363" s="64" t="s">
        <v>106</v>
      </c>
      <c r="B363" s="66" t="s">
        <v>229</v>
      </c>
      <c r="C363" s="66" t="s">
        <v>74</v>
      </c>
      <c r="D363" s="66" t="s">
        <v>47</v>
      </c>
      <c r="E363" s="66" t="s">
        <v>43</v>
      </c>
      <c r="F363" s="66" t="s">
        <v>44</v>
      </c>
      <c r="G363" s="65">
        <f>G364+G368+G372+G376+G380+G384</f>
        <v>43578.5</v>
      </c>
      <c r="H363" s="65">
        <f>H364+H368+H372+H376+H380+H384</f>
        <v>43391.399999999994</v>
      </c>
      <c r="I363" s="65">
        <f t="shared" si="81"/>
        <v>99.570659843730255</v>
      </c>
    </row>
    <row r="364" spans="1:9" ht="22.5" x14ac:dyDescent="0.2">
      <c r="A364" s="70" t="s">
        <v>214</v>
      </c>
      <c r="B364" s="71" t="s">
        <v>229</v>
      </c>
      <c r="C364" s="71" t="s">
        <v>74</v>
      </c>
      <c r="D364" s="71" t="s">
        <v>47</v>
      </c>
      <c r="E364" s="71" t="s">
        <v>328</v>
      </c>
      <c r="F364" s="71"/>
      <c r="G364" s="67">
        <f t="shared" ref="G364:H366" si="92">G365</f>
        <v>93.5</v>
      </c>
      <c r="H364" s="67">
        <f t="shared" si="92"/>
        <v>77.400000000000006</v>
      </c>
      <c r="I364" s="67">
        <f t="shared" si="81"/>
        <v>82.780748663101605</v>
      </c>
    </row>
    <row r="365" spans="1:9" ht="22.5" x14ac:dyDescent="0.2">
      <c r="A365" s="70" t="s">
        <v>134</v>
      </c>
      <c r="B365" s="71" t="s">
        <v>229</v>
      </c>
      <c r="C365" s="71" t="s">
        <v>74</v>
      </c>
      <c r="D365" s="71" t="s">
        <v>47</v>
      </c>
      <c r="E365" s="71" t="s">
        <v>328</v>
      </c>
      <c r="F365" s="71">
        <v>300</v>
      </c>
      <c r="G365" s="67">
        <f t="shared" si="92"/>
        <v>93.5</v>
      </c>
      <c r="H365" s="67">
        <f t="shared" si="92"/>
        <v>77.400000000000006</v>
      </c>
      <c r="I365" s="67">
        <f t="shared" si="81"/>
        <v>82.780748663101605</v>
      </c>
    </row>
    <row r="366" spans="1:9" ht="22.5" x14ac:dyDescent="0.2">
      <c r="A366" s="70" t="s">
        <v>136</v>
      </c>
      <c r="B366" s="71" t="s">
        <v>229</v>
      </c>
      <c r="C366" s="71" t="s">
        <v>74</v>
      </c>
      <c r="D366" s="71" t="s">
        <v>47</v>
      </c>
      <c r="E366" s="71" t="s">
        <v>328</v>
      </c>
      <c r="F366" s="71">
        <v>310</v>
      </c>
      <c r="G366" s="67">
        <f t="shared" si="92"/>
        <v>93.5</v>
      </c>
      <c r="H366" s="67">
        <f t="shared" si="92"/>
        <v>77.400000000000006</v>
      </c>
      <c r="I366" s="67">
        <f t="shared" si="81"/>
        <v>82.780748663101605</v>
      </c>
    </row>
    <row r="367" spans="1:9" ht="33.75" x14ac:dyDescent="0.2">
      <c r="A367" s="70" t="s">
        <v>231</v>
      </c>
      <c r="B367" s="71" t="s">
        <v>229</v>
      </c>
      <c r="C367" s="71" t="s">
        <v>74</v>
      </c>
      <c r="D367" s="71" t="s">
        <v>47</v>
      </c>
      <c r="E367" s="71" t="s">
        <v>328</v>
      </c>
      <c r="F367" s="71">
        <v>313</v>
      </c>
      <c r="G367" s="67">
        <v>93.5</v>
      </c>
      <c r="H367" s="180">
        <v>77.400000000000006</v>
      </c>
      <c r="I367" s="67">
        <f t="shared" si="81"/>
        <v>82.780748663101605</v>
      </c>
    </row>
    <row r="368" spans="1:9" ht="22.5" x14ac:dyDescent="0.2">
      <c r="A368" s="70" t="s">
        <v>123</v>
      </c>
      <c r="B368" s="71" t="s">
        <v>229</v>
      </c>
      <c r="C368" s="71" t="s">
        <v>74</v>
      </c>
      <c r="D368" s="71" t="s">
        <v>47</v>
      </c>
      <c r="E368" s="71" t="s">
        <v>329</v>
      </c>
      <c r="F368" s="71" t="s">
        <v>44</v>
      </c>
      <c r="G368" s="67">
        <f>G369</f>
        <v>4202</v>
      </c>
      <c r="H368" s="67">
        <f>H369</f>
        <v>4202</v>
      </c>
      <c r="I368" s="67">
        <f t="shared" si="81"/>
        <v>99.999999999999986</v>
      </c>
    </row>
    <row r="369" spans="1:9" ht="22.5" x14ac:dyDescent="0.2">
      <c r="A369" s="70" t="s">
        <v>134</v>
      </c>
      <c r="B369" s="71" t="s">
        <v>229</v>
      </c>
      <c r="C369" s="71" t="s">
        <v>74</v>
      </c>
      <c r="D369" s="71" t="s">
        <v>47</v>
      </c>
      <c r="E369" s="71" t="s">
        <v>329</v>
      </c>
      <c r="F369" s="71">
        <v>300</v>
      </c>
      <c r="G369" s="67">
        <f>G370</f>
        <v>4202</v>
      </c>
      <c r="H369" s="68">
        <f t="shared" ref="H369:H370" si="93">H370</f>
        <v>4202</v>
      </c>
      <c r="I369" s="67">
        <f t="shared" si="81"/>
        <v>99.999999999999986</v>
      </c>
    </row>
    <row r="370" spans="1:9" ht="22.5" x14ac:dyDescent="0.2">
      <c r="A370" s="70" t="s">
        <v>136</v>
      </c>
      <c r="B370" s="71" t="s">
        <v>229</v>
      </c>
      <c r="C370" s="71" t="s">
        <v>74</v>
      </c>
      <c r="D370" s="71" t="s">
        <v>47</v>
      </c>
      <c r="E370" s="71" t="s">
        <v>329</v>
      </c>
      <c r="F370" s="71">
        <v>310</v>
      </c>
      <c r="G370" s="67">
        <f>G371</f>
        <v>4202</v>
      </c>
      <c r="H370" s="68">
        <f t="shared" si="93"/>
        <v>4202</v>
      </c>
      <c r="I370" s="67">
        <f t="shared" si="81"/>
        <v>99.999999999999986</v>
      </c>
    </row>
    <row r="371" spans="1:9" ht="33.75" x14ac:dyDescent="0.2">
      <c r="A371" s="70" t="s">
        <v>231</v>
      </c>
      <c r="B371" s="71" t="s">
        <v>229</v>
      </c>
      <c r="C371" s="71" t="s">
        <v>74</v>
      </c>
      <c r="D371" s="71" t="s">
        <v>47</v>
      </c>
      <c r="E371" s="71" t="s">
        <v>329</v>
      </c>
      <c r="F371" s="71">
        <v>313</v>
      </c>
      <c r="G371" s="67">
        <v>4202</v>
      </c>
      <c r="H371" s="173">
        <v>4202</v>
      </c>
      <c r="I371" s="67">
        <f t="shared" si="81"/>
        <v>99.999999999999986</v>
      </c>
    </row>
    <row r="372" spans="1:9" ht="33.75" x14ac:dyDescent="0.2">
      <c r="A372" s="70" t="s">
        <v>215</v>
      </c>
      <c r="B372" s="71" t="s">
        <v>229</v>
      </c>
      <c r="C372" s="71" t="s">
        <v>74</v>
      </c>
      <c r="D372" s="71" t="s">
        <v>47</v>
      </c>
      <c r="E372" s="71" t="s">
        <v>330</v>
      </c>
      <c r="F372" s="71"/>
      <c r="G372" s="67">
        <f>G373</f>
        <v>6359.2</v>
      </c>
      <c r="H372" s="68">
        <f t="shared" ref="H372:H374" si="94">H373</f>
        <v>6359.2</v>
      </c>
      <c r="I372" s="67">
        <f t="shared" si="81"/>
        <v>100</v>
      </c>
    </row>
    <row r="373" spans="1:9" ht="22.5" x14ac:dyDescent="0.2">
      <c r="A373" s="70" t="s">
        <v>134</v>
      </c>
      <c r="B373" s="71" t="s">
        <v>229</v>
      </c>
      <c r="C373" s="71" t="s">
        <v>74</v>
      </c>
      <c r="D373" s="71" t="s">
        <v>47</v>
      </c>
      <c r="E373" s="71" t="s">
        <v>330</v>
      </c>
      <c r="F373" s="71">
        <v>300</v>
      </c>
      <c r="G373" s="67">
        <f>G374</f>
        <v>6359.2</v>
      </c>
      <c r="H373" s="68">
        <f t="shared" si="94"/>
        <v>6359.2</v>
      </c>
      <c r="I373" s="67">
        <f t="shared" si="81"/>
        <v>100</v>
      </c>
    </row>
    <row r="374" spans="1:9" ht="22.5" x14ac:dyDescent="0.2">
      <c r="A374" s="70" t="s">
        <v>136</v>
      </c>
      <c r="B374" s="71" t="s">
        <v>229</v>
      </c>
      <c r="C374" s="71" t="s">
        <v>74</v>
      </c>
      <c r="D374" s="71" t="s">
        <v>47</v>
      </c>
      <c r="E374" s="71" t="s">
        <v>330</v>
      </c>
      <c r="F374" s="71">
        <v>310</v>
      </c>
      <c r="G374" s="67">
        <f>G375</f>
        <v>6359.2</v>
      </c>
      <c r="H374" s="68">
        <f t="shared" si="94"/>
        <v>6359.2</v>
      </c>
      <c r="I374" s="67">
        <f t="shared" si="81"/>
        <v>100</v>
      </c>
    </row>
    <row r="375" spans="1:9" ht="33.75" x14ac:dyDescent="0.2">
      <c r="A375" s="70" t="s">
        <v>231</v>
      </c>
      <c r="B375" s="71" t="s">
        <v>229</v>
      </c>
      <c r="C375" s="71" t="s">
        <v>74</v>
      </c>
      <c r="D375" s="71" t="s">
        <v>47</v>
      </c>
      <c r="E375" s="71" t="s">
        <v>330</v>
      </c>
      <c r="F375" s="71">
        <v>313</v>
      </c>
      <c r="G375" s="67">
        <v>6359.2</v>
      </c>
      <c r="H375" s="68">
        <v>6359.2</v>
      </c>
      <c r="I375" s="67">
        <f t="shared" ref="I375:I438" si="95">H375/G375%</f>
        <v>100</v>
      </c>
    </row>
    <row r="376" spans="1:9" ht="22.5" x14ac:dyDescent="0.2">
      <c r="A376" s="70" t="s">
        <v>216</v>
      </c>
      <c r="B376" s="71" t="s">
        <v>229</v>
      </c>
      <c r="C376" s="71" t="s">
        <v>74</v>
      </c>
      <c r="D376" s="71" t="s">
        <v>47</v>
      </c>
      <c r="E376" s="71" t="s">
        <v>331</v>
      </c>
      <c r="F376" s="71" t="s">
        <v>44</v>
      </c>
      <c r="G376" s="67">
        <f>G377</f>
        <v>6103.7</v>
      </c>
      <c r="H376" s="67">
        <f>H377</f>
        <v>5933.1</v>
      </c>
      <c r="I376" s="67">
        <f t="shared" si="95"/>
        <v>97.204974032144449</v>
      </c>
    </row>
    <row r="377" spans="1:9" ht="22.5" x14ac:dyDescent="0.2">
      <c r="A377" s="70" t="s">
        <v>134</v>
      </c>
      <c r="B377" s="71" t="s">
        <v>229</v>
      </c>
      <c r="C377" s="71" t="s">
        <v>74</v>
      </c>
      <c r="D377" s="71" t="s">
        <v>47</v>
      </c>
      <c r="E377" s="71" t="s">
        <v>331</v>
      </c>
      <c r="F377" s="71">
        <v>300</v>
      </c>
      <c r="G377" s="67">
        <f>G378</f>
        <v>6103.7</v>
      </c>
      <c r="H377" s="67">
        <f t="shared" ref="H377:H378" si="96">H378</f>
        <v>5933.1</v>
      </c>
      <c r="I377" s="67">
        <f t="shared" si="95"/>
        <v>97.204974032144449</v>
      </c>
    </row>
    <row r="378" spans="1:9" ht="22.5" x14ac:dyDescent="0.2">
      <c r="A378" s="70" t="s">
        <v>136</v>
      </c>
      <c r="B378" s="71" t="s">
        <v>229</v>
      </c>
      <c r="C378" s="71" t="s">
        <v>74</v>
      </c>
      <c r="D378" s="71" t="s">
        <v>47</v>
      </c>
      <c r="E378" s="71" t="s">
        <v>331</v>
      </c>
      <c r="F378" s="71">
        <v>310</v>
      </c>
      <c r="G378" s="67">
        <f>G379</f>
        <v>6103.7</v>
      </c>
      <c r="H378" s="67">
        <f t="shared" si="96"/>
        <v>5933.1</v>
      </c>
      <c r="I378" s="67">
        <f t="shared" si="95"/>
        <v>97.204974032144449</v>
      </c>
    </row>
    <row r="379" spans="1:9" ht="33.75" x14ac:dyDescent="0.2">
      <c r="A379" s="70" t="s">
        <v>231</v>
      </c>
      <c r="B379" s="71" t="s">
        <v>229</v>
      </c>
      <c r="C379" s="71" t="s">
        <v>74</v>
      </c>
      <c r="D379" s="71" t="s">
        <v>47</v>
      </c>
      <c r="E379" s="71" t="s">
        <v>331</v>
      </c>
      <c r="F379" s="71">
        <v>313</v>
      </c>
      <c r="G379" s="67">
        <v>6103.7</v>
      </c>
      <c r="H379" s="67">
        <v>5933.1</v>
      </c>
      <c r="I379" s="67">
        <f t="shared" si="95"/>
        <v>97.204974032144449</v>
      </c>
    </row>
    <row r="380" spans="1:9" ht="22.5" x14ac:dyDescent="0.2">
      <c r="A380" s="70" t="s">
        <v>217</v>
      </c>
      <c r="B380" s="71" t="s">
        <v>229</v>
      </c>
      <c r="C380" s="71" t="s">
        <v>74</v>
      </c>
      <c r="D380" s="71" t="s">
        <v>47</v>
      </c>
      <c r="E380" s="71" t="s">
        <v>332</v>
      </c>
      <c r="F380" s="71" t="s">
        <v>44</v>
      </c>
      <c r="G380" s="67">
        <f>G381</f>
        <v>3093.6</v>
      </c>
      <c r="H380" s="67">
        <f>H381</f>
        <v>3093.6</v>
      </c>
      <c r="I380" s="67">
        <f t="shared" si="95"/>
        <v>100</v>
      </c>
    </row>
    <row r="381" spans="1:9" ht="22.5" x14ac:dyDescent="0.2">
      <c r="A381" s="70" t="s">
        <v>134</v>
      </c>
      <c r="B381" s="71" t="s">
        <v>229</v>
      </c>
      <c r="C381" s="71" t="s">
        <v>74</v>
      </c>
      <c r="D381" s="71" t="s">
        <v>47</v>
      </c>
      <c r="E381" s="71" t="s">
        <v>332</v>
      </c>
      <c r="F381" s="71">
        <v>300</v>
      </c>
      <c r="G381" s="67">
        <f>G382</f>
        <v>3093.6</v>
      </c>
      <c r="H381" s="67">
        <f t="shared" ref="H381:H382" si="97">H382</f>
        <v>3093.6</v>
      </c>
      <c r="I381" s="67">
        <f t="shared" si="95"/>
        <v>100</v>
      </c>
    </row>
    <row r="382" spans="1:9" ht="22.5" x14ac:dyDescent="0.2">
      <c r="A382" s="70" t="s">
        <v>136</v>
      </c>
      <c r="B382" s="71" t="s">
        <v>229</v>
      </c>
      <c r="C382" s="71" t="s">
        <v>74</v>
      </c>
      <c r="D382" s="71" t="s">
        <v>47</v>
      </c>
      <c r="E382" s="71" t="s">
        <v>332</v>
      </c>
      <c r="F382" s="71">
        <v>310</v>
      </c>
      <c r="G382" s="67">
        <f>G383</f>
        <v>3093.6</v>
      </c>
      <c r="H382" s="67">
        <f t="shared" si="97"/>
        <v>3093.6</v>
      </c>
      <c r="I382" s="67">
        <f t="shared" si="95"/>
        <v>100</v>
      </c>
    </row>
    <row r="383" spans="1:9" ht="33.75" x14ac:dyDescent="0.2">
      <c r="A383" s="70" t="s">
        <v>231</v>
      </c>
      <c r="B383" s="71" t="s">
        <v>229</v>
      </c>
      <c r="C383" s="71" t="s">
        <v>74</v>
      </c>
      <c r="D383" s="71" t="s">
        <v>47</v>
      </c>
      <c r="E383" s="71" t="s">
        <v>332</v>
      </c>
      <c r="F383" s="71">
        <v>313</v>
      </c>
      <c r="G383" s="67">
        <v>3093.6</v>
      </c>
      <c r="H383" s="180">
        <v>3093.6</v>
      </c>
      <c r="I383" s="67">
        <f t="shared" si="95"/>
        <v>100</v>
      </c>
    </row>
    <row r="384" spans="1:9" ht="67.5" x14ac:dyDescent="0.2">
      <c r="A384" s="70" t="s">
        <v>232</v>
      </c>
      <c r="B384" s="71" t="s">
        <v>229</v>
      </c>
      <c r="C384" s="71" t="s">
        <v>74</v>
      </c>
      <c r="D384" s="71" t="s">
        <v>47</v>
      </c>
      <c r="E384" s="71" t="s">
        <v>333</v>
      </c>
      <c r="F384" s="71"/>
      <c r="G384" s="67">
        <f t="shared" ref="G384:H386" si="98">G385</f>
        <v>23726.5</v>
      </c>
      <c r="H384" s="67">
        <f t="shared" si="98"/>
        <v>23726.1</v>
      </c>
      <c r="I384" s="67">
        <f t="shared" si="95"/>
        <v>99.99831412134111</v>
      </c>
    </row>
    <row r="385" spans="1:9" ht="22.5" x14ac:dyDescent="0.2">
      <c r="A385" s="70" t="s">
        <v>134</v>
      </c>
      <c r="B385" s="71" t="s">
        <v>229</v>
      </c>
      <c r="C385" s="71" t="s">
        <v>74</v>
      </c>
      <c r="D385" s="71" t="s">
        <v>47</v>
      </c>
      <c r="E385" s="71" t="s">
        <v>333</v>
      </c>
      <c r="F385" s="71">
        <v>300</v>
      </c>
      <c r="G385" s="67">
        <f t="shared" si="98"/>
        <v>23726.5</v>
      </c>
      <c r="H385" s="67">
        <f t="shared" si="98"/>
        <v>23726.1</v>
      </c>
      <c r="I385" s="67">
        <f t="shared" si="95"/>
        <v>99.99831412134111</v>
      </c>
    </row>
    <row r="386" spans="1:9" ht="22.5" x14ac:dyDescent="0.2">
      <c r="A386" s="70" t="s">
        <v>136</v>
      </c>
      <c r="B386" s="71" t="s">
        <v>229</v>
      </c>
      <c r="C386" s="71" t="s">
        <v>74</v>
      </c>
      <c r="D386" s="71" t="s">
        <v>47</v>
      </c>
      <c r="E386" s="71" t="s">
        <v>333</v>
      </c>
      <c r="F386" s="71">
        <v>310</v>
      </c>
      <c r="G386" s="67">
        <f t="shared" si="98"/>
        <v>23726.5</v>
      </c>
      <c r="H386" s="67">
        <f t="shared" si="98"/>
        <v>23726.1</v>
      </c>
      <c r="I386" s="67">
        <f t="shared" si="95"/>
        <v>99.99831412134111</v>
      </c>
    </row>
    <row r="387" spans="1:9" ht="33.75" x14ac:dyDescent="0.2">
      <c r="A387" s="70" t="s">
        <v>231</v>
      </c>
      <c r="B387" s="71" t="s">
        <v>229</v>
      </c>
      <c r="C387" s="71" t="s">
        <v>74</v>
      </c>
      <c r="D387" s="71" t="s">
        <v>47</v>
      </c>
      <c r="E387" s="71" t="s">
        <v>333</v>
      </c>
      <c r="F387" s="71">
        <v>313</v>
      </c>
      <c r="G387" s="67">
        <v>23726.5</v>
      </c>
      <c r="H387" s="173">
        <v>23726.1</v>
      </c>
      <c r="I387" s="67">
        <f t="shared" si="95"/>
        <v>99.99831412134111</v>
      </c>
    </row>
    <row r="388" spans="1:9" ht="56.25" x14ac:dyDescent="0.2">
      <c r="A388" s="70" t="s">
        <v>494</v>
      </c>
      <c r="B388" s="71" t="s">
        <v>229</v>
      </c>
      <c r="C388" s="71">
        <v>10</v>
      </c>
      <c r="D388" s="71" t="s">
        <v>73</v>
      </c>
      <c r="E388" s="71" t="s">
        <v>491</v>
      </c>
      <c r="F388" s="71"/>
      <c r="G388" s="67">
        <v>3565.4</v>
      </c>
      <c r="H388" s="67">
        <v>3565.4</v>
      </c>
      <c r="I388" s="67">
        <f t="shared" si="95"/>
        <v>99.999999999999986</v>
      </c>
    </row>
    <row r="389" spans="1:9" ht="22.5" x14ac:dyDescent="0.2">
      <c r="A389" s="70" t="s">
        <v>134</v>
      </c>
      <c r="B389" s="71" t="s">
        <v>229</v>
      </c>
      <c r="C389" s="71">
        <v>10</v>
      </c>
      <c r="D389" s="71" t="s">
        <v>73</v>
      </c>
      <c r="E389" s="71" t="s">
        <v>491</v>
      </c>
      <c r="F389" s="71"/>
      <c r="G389" s="67">
        <v>3565.4</v>
      </c>
      <c r="H389" s="67">
        <v>3565.4</v>
      </c>
      <c r="I389" s="67">
        <f t="shared" si="95"/>
        <v>99.999999999999986</v>
      </c>
    </row>
    <row r="390" spans="1:9" ht="22.5" x14ac:dyDescent="0.2">
      <c r="A390" s="70" t="s">
        <v>136</v>
      </c>
      <c r="B390" s="71" t="s">
        <v>229</v>
      </c>
      <c r="C390" s="71">
        <v>10</v>
      </c>
      <c r="D390" s="71" t="s">
        <v>73</v>
      </c>
      <c r="E390" s="71" t="s">
        <v>491</v>
      </c>
      <c r="F390" s="71">
        <v>300</v>
      </c>
      <c r="G390" s="67">
        <v>3565.4</v>
      </c>
      <c r="H390" s="67">
        <v>3565.4</v>
      </c>
      <c r="I390" s="67">
        <f t="shared" si="95"/>
        <v>99.999999999999986</v>
      </c>
    </row>
    <row r="391" spans="1:9" ht="22.5" x14ac:dyDescent="0.2">
      <c r="A391" s="70" t="s">
        <v>213</v>
      </c>
      <c r="B391" s="71" t="s">
        <v>229</v>
      </c>
      <c r="C391" s="71">
        <v>10</v>
      </c>
      <c r="D391" s="71" t="s">
        <v>73</v>
      </c>
      <c r="E391" s="71" t="s">
        <v>491</v>
      </c>
      <c r="F391" s="71">
        <v>310</v>
      </c>
      <c r="G391" s="67">
        <v>3565.4</v>
      </c>
      <c r="H391" s="67">
        <v>3565.4</v>
      </c>
      <c r="I391" s="173">
        <f t="shared" si="95"/>
        <v>99.999999999999986</v>
      </c>
    </row>
    <row r="392" spans="1:9" ht="33.75" x14ac:dyDescent="0.2">
      <c r="A392" s="70" t="s">
        <v>231</v>
      </c>
      <c r="B392" s="71" t="s">
        <v>229</v>
      </c>
      <c r="C392" s="71">
        <v>10</v>
      </c>
      <c r="D392" s="71" t="s">
        <v>73</v>
      </c>
      <c r="E392" s="71" t="s">
        <v>491</v>
      </c>
      <c r="F392" s="71">
        <v>313</v>
      </c>
      <c r="G392" s="67">
        <v>3565.4</v>
      </c>
      <c r="H392" s="173">
        <v>3565.4</v>
      </c>
      <c r="I392" s="67">
        <f t="shared" si="95"/>
        <v>99.999999999999986</v>
      </c>
    </row>
    <row r="393" spans="1:9" ht="21" x14ac:dyDescent="0.2">
      <c r="A393" s="64" t="s">
        <v>68</v>
      </c>
      <c r="B393" s="66" t="s">
        <v>229</v>
      </c>
      <c r="C393" s="66" t="s">
        <v>74</v>
      </c>
      <c r="D393" s="66" t="s">
        <v>57</v>
      </c>
      <c r="E393" s="66" t="s">
        <v>43</v>
      </c>
      <c r="F393" s="66" t="s">
        <v>44</v>
      </c>
      <c r="G393" s="65">
        <f>G404+G394</f>
        <v>4037.63</v>
      </c>
      <c r="H393" s="65">
        <f>H404+H394</f>
        <v>4037.6</v>
      </c>
      <c r="I393" s="65">
        <f t="shared" si="95"/>
        <v>99.999256989867817</v>
      </c>
    </row>
    <row r="394" spans="1:9" ht="22.5" x14ac:dyDescent="0.2">
      <c r="A394" s="70" t="s">
        <v>317</v>
      </c>
      <c r="B394" s="71" t="s">
        <v>229</v>
      </c>
      <c r="C394" s="71">
        <v>10</v>
      </c>
      <c r="D394" s="71" t="s">
        <v>57</v>
      </c>
      <c r="E394" s="71" t="s">
        <v>390</v>
      </c>
      <c r="F394" s="71" t="s">
        <v>44</v>
      </c>
      <c r="G394" s="67">
        <f>G395+G397</f>
        <v>3742.33</v>
      </c>
      <c r="H394" s="67">
        <f>H395+H397</f>
        <v>3742.2999999999997</v>
      </c>
      <c r="I394" s="67">
        <f t="shared" si="95"/>
        <v>99.999198360379765</v>
      </c>
    </row>
    <row r="395" spans="1:9" ht="67.5" x14ac:dyDescent="0.2">
      <c r="A395" s="70" t="s">
        <v>98</v>
      </c>
      <c r="B395" s="71" t="s">
        <v>229</v>
      </c>
      <c r="C395" s="71">
        <v>10</v>
      </c>
      <c r="D395" s="71" t="s">
        <v>57</v>
      </c>
      <c r="E395" s="71" t="s">
        <v>391</v>
      </c>
      <c r="F395" s="71" t="s">
        <v>137</v>
      </c>
      <c r="G395" s="67">
        <f>G396</f>
        <v>3579.7</v>
      </c>
      <c r="H395" s="67">
        <f>H396</f>
        <v>3579.7</v>
      </c>
      <c r="I395" s="67">
        <f t="shared" si="95"/>
        <v>100</v>
      </c>
    </row>
    <row r="396" spans="1:9" ht="22.5" x14ac:dyDescent="0.2">
      <c r="A396" s="70" t="s">
        <v>138</v>
      </c>
      <c r="B396" s="71" t="s">
        <v>229</v>
      </c>
      <c r="C396" s="71">
        <v>10</v>
      </c>
      <c r="D396" s="71" t="s">
        <v>57</v>
      </c>
      <c r="E396" s="71" t="s">
        <v>391</v>
      </c>
      <c r="F396" s="71" t="s">
        <v>139</v>
      </c>
      <c r="G396" s="67">
        <v>3579.7</v>
      </c>
      <c r="H396" s="67">
        <v>3579.7</v>
      </c>
      <c r="I396" s="67">
        <f t="shared" si="95"/>
        <v>100</v>
      </c>
    </row>
    <row r="397" spans="1:9" ht="22.5" x14ac:dyDescent="0.2">
      <c r="A397" s="70" t="s">
        <v>316</v>
      </c>
      <c r="B397" s="71" t="s">
        <v>229</v>
      </c>
      <c r="C397" s="71">
        <v>10</v>
      </c>
      <c r="D397" s="71" t="s">
        <v>57</v>
      </c>
      <c r="E397" s="71" t="s">
        <v>392</v>
      </c>
      <c r="F397" s="71"/>
      <c r="G397" s="67">
        <f>G398+G402</f>
        <v>162.63</v>
      </c>
      <c r="H397" s="67">
        <f>H398+H402</f>
        <v>162.6</v>
      </c>
      <c r="I397" s="67">
        <f t="shared" si="95"/>
        <v>99.981553218963299</v>
      </c>
    </row>
    <row r="398" spans="1:9" ht="22.5" x14ac:dyDescent="0.2">
      <c r="A398" s="70" t="s">
        <v>131</v>
      </c>
      <c r="B398" s="71" t="s">
        <v>229</v>
      </c>
      <c r="C398" s="71">
        <v>10</v>
      </c>
      <c r="D398" s="71" t="s">
        <v>57</v>
      </c>
      <c r="E398" s="71" t="s">
        <v>392</v>
      </c>
      <c r="F398" s="71" t="s">
        <v>132</v>
      </c>
      <c r="G398" s="67">
        <f>G399</f>
        <v>161.43</v>
      </c>
      <c r="H398" s="67">
        <f>H399</f>
        <v>161.4</v>
      </c>
      <c r="I398" s="67">
        <f t="shared" si="95"/>
        <v>99.981416093662887</v>
      </c>
    </row>
    <row r="399" spans="1:9" ht="22.5" x14ac:dyDescent="0.2">
      <c r="A399" s="70" t="s">
        <v>181</v>
      </c>
      <c r="B399" s="71" t="s">
        <v>229</v>
      </c>
      <c r="C399" s="71">
        <v>10</v>
      </c>
      <c r="D399" s="71" t="s">
        <v>57</v>
      </c>
      <c r="E399" s="71" t="s">
        <v>392</v>
      </c>
      <c r="F399" s="71" t="s">
        <v>133</v>
      </c>
      <c r="G399" s="67">
        <f>G400+G401</f>
        <v>161.43</v>
      </c>
      <c r="H399" s="67">
        <f>H400+H401</f>
        <v>161.4</v>
      </c>
      <c r="I399" s="67">
        <f t="shared" si="95"/>
        <v>99.981416093662887</v>
      </c>
    </row>
    <row r="400" spans="1:9" ht="22.5" x14ac:dyDescent="0.2">
      <c r="A400" s="70" t="s">
        <v>182</v>
      </c>
      <c r="B400" s="71" t="s">
        <v>229</v>
      </c>
      <c r="C400" s="71">
        <v>10</v>
      </c>
      <c r="D400" s="71" t="s">
        <v>57</v>
      </c>
      <c r="E400" s="71" t="s">
        <v>392</v>
      </c>
      <c r="F400" s="71">
        <v>242</v>
      </c>
      <c r="G400" s="67">
        <v>105.4</v>
      </c>
      <c r="H400" s="67">
        <v>105.4</v>
      </c>
      <c r="I400" s="67">
        <f t="shared" si="95"/>
        <v>100</v>
      </c>
    </row>
    <row r="401" spans="1:9" ht="22.5" x14ac:dyDescent="0.2">
      <c r="A401" s="70" t="s">
        <v>183</v>
      </c>
      <c r="B401" s="71" t="s">
        <v>229</v>
      </c>
      <c r="C401" s="71">
        <v>10</v>
      </c>
      <c r="D401" s="71" t="s">
        <v>57</v>
      </c>
      <c r="E401" s="71" t="s">
        <v>392</v>
      </c>
      <c r="F401" s="71" t="s">
        <v>27</v>
      </c>
      <c r="G401" s="67">
        <v>56.03</v>
      </c>
      <c r="H401" s="67">
        <v>56</v>
      </c>
      <c r="I401" s="67">
        <f t="shared" si="95"/>
        <v>99.946457255041935</v>
      </c>
    </row>
    <row r="402" spans="1:9" ht="22.5" x14ac:dyDescent="0.2">
      <c r="A402" s="70" t="s">
        <v>140</v>
      </c>
      <c r="B402" s="71" t="s">
        <v>229</v>
      </c>
      <c r="C402" s="71">
        <v>10</v>
      </c>
      <c r="D402" s="71" t="s">
        <v>57</v>
      </c>
      <c r="E402" s="71" t="s">
        <v>392</v>
      </c>
      <c r="F402" s="71" t="s">
        <v>141</v>
      </c>
      <c r="G402" s="67">
        <f>G403</f>
        <v>1.2</v>
      </c>
      <c r="H402" s="67">
        <f t="shared" ref="H402" si="99">H403</f>
        <v>1.2</v>
      </c>
      <c r="I402" s="67">
        <f t="shared" si="95"/>
        <v>100</v>
      </c>
    </row>
    <row r="403" spans="1:9" ht="33.75" x14ac:dyDescent="0.2">
      <c r="A403" s="70" t="s">
        <v>184</v>
      </c>
      <c r="B403" s="71" t="s">
        <v>229</v>
      </c>
      <c r="C403" s="71">
        <v>10</v>
      </c>
      <c r="D403" s="71" t="s">
        <v>57</v>
      </c>
      <c r="E403" s="71" t="s">
        <v>392</v>
      </c>
      <c r="F403" s="71" t="s">
        <v>142</v>
      </c>
      <c r="G403" s="67">
        <v>1.2</v>
      </c>
      <c r="H403" s="173">
        <v>1.2</v>
      </c>
      <c r="I403" s="67">
        <f t="shared" si="95"/>
        <v>100</v>
      </c>
    </row>
    <row r="404" spans="1:9" ht="22.5" x14ac:dyDescent="0.2">
      <c r="A404" s="70" t="s">
        <v>107</v>
      </c>
      <c r="B404" s="71" t="s">
        <v>229</v>
      </c>
      <c r="C404" s="71" t="s">
        <v>74</v>
      </c>
      <c r="D404" s="71" t="s">
        <v>57</v>
      </c>
      <c r="E404" s="71" t="s">
        <v>334</v>
      </c>
      <c r="F404" s="71" t="s">
        <v>44</v>
      </c>
      <c r="G404" s="67">
        <f t="shared" ref="G404:H405" si="100">G405</f>
        <v>295.3</v>
      </c>
      <c r="H404" s="67">
        <f t="shared" si="100"/>
        <v>295.3</v>
      </c>
      <c r="I404" s="173">
        <f>H404/G404%</f>
        <v>100</v>
      </c>
    </row>
    <row r="405" spans="1:9" ht="22.5" x14ac:dyDescent="0.2">
      <c r="A405" s="70" t="s">
        <v>131</v>
      </c>
      <c r="B405" s="71" t="s">
        <v>229</v>
      </c>
      <c r="C405" s="71" t="s">
        <v>74</v>
      </c>
      <c r="D405" s="71" t="s">
        <v>57</v>
      </c>
      <c r="E405" s="71" t="s">
        <v>334</v>
      </c>
      <c r="F405" s="71" t="s">
        <v>132</v>
      </c>
      <c r="G405" s="67">
        <f t="shared" si="100"/>
        <v>295.3</v>
      </c>
      <c r="H405" s="67">
        <f t="shared" si="100"/>
        <v>295.3</v>
      </c>
      <c r="I405" s="173">
        <f t="shared" si="95"/>
        <v>100</v>
      </c>
    </row>
    <row r="406" spans="1:9" ht="22.5" x14ac:dyDescent="0.2">
      <c r="A406" s="70" t="s">
        <v>181</v>
      </c>
      <c r="B406" s="71" t="s">
        <v>229</v>
      </c>
      <c r="C406" s="71" t="s">
        <v>74</v>
      </c>
      <c r="D406" s="71" t="s">
        <v>57</v>
      </c>
      <c r="E406" s="71" t="s">
        <v>334</v>
      </c>
      <c r="F406" s="71" t="s">
        <v>133</v>
      </c>
      <c r="G406" s="67">
        <v>295.3</v>
      </c>
      <c r="H406" s="67">
        <v>295.3</v>
      </c>
      <c r="I406" s="173">
        <f t="shared" si="95"/>
        <v>100</v>
      </c>
    </row>
    <row r="407" spans="1:9" ht="28.5" x14ac:dyDescent="0.2">
      <c r="A407" s="191" t="s">
        <v>230</v>
      </c>
      <c r="B407" s="202"/>
      <c r="C407" s="202"/>
      <c r="D407" s="202"/>
      <c r="E407" s="202"/>
      <c r="F407" s="202"/>
      <c r="G407" s="186">
        <f>G408+G423</f>
        <v>52944.5</v>
      </c>
      <c r="H407" s="186">
        <f>H408+H423</f>
        <v>52915.25</v>
      </c>
      <c r="I407" s="186">
        <f t="shared" si="95"/>
        <v>99.94475346825449</v>
      </c>
    </row>
    <row r="408" spans="1:9" x14ac:dyDescent="0.2">
      <c r="A408" s="64" t="s">
        <v>211</v>
      </c>
      <c r="B408" s="66">
        <v>946</v>
      </c>
      <c r="C408" s="66" t="s">
        <v>77</v>
      </c>
      <c r="D408" s="66" t="s">
        <v>42</v>
      </c>
      <c r="E408" s="66" t="s">
        <v>43</v>
      </c>
      <c r="F408" s="66" t="s">
        <v>44</v>
      </c>
      <c r="G408" s="65">
        <f>G409+G431</f>
        <v>42052.7</v>
      </c>
      <c r="H408" s="65">
        <f>H409+H431</f>
        <v>42023.45</v>
      </c>
      <c r="I408" s="65">
        <f t="shared" si="95"/>
        <v>99.930444418551005</v>
      </c>
    </row>
    <row r="409" spans="1:9" x14ac:dyDescent="0.2">
      <c r="A409" s="64" t="s">
        <v>109</v>
      </c>
      <c r="B409" s="66">
        <v>946</v>
      </c>
      <c r="C409" s="66" t="s">
        <v>77</v>
      </c>
      <c r="D409" s="66" t="s">
        <v>45</v>
      </c>
      <c r="E409" s="66" t="s">
        <v>43</v>
      </c>
      <c r="F409" s="66" t="s">
        <v>44</v>
      </c>
      <c r="G409" s="65">
        <f t="shared" ref="G409:H409" si="101">G415+G419+G410</f>
        <v>25490.86</v>
      </c>
      <c r="H409" s="65">
        <f t="shared" si="101"/>
        <v>25490.85</v>
      </c>
      <c r="I409" s="65">
        <f t="shared" si="95"/>
        <v>99.999960770252542</v>
      </c>
    </row>
    <row r="410" spans="1:9" x14ac:dyDescent="0.2">
      <c r="A410" s="70" t="s">
        <v>502</v>
      </c>
      <c r="B410" s="71">
        <v>946</v>
      </c>
      <c r="C410" s="71" t="s">
        <v>77</v>
      </c>
      <c r="D410" s="71" t="s">
        <v>45</v>
      </c>
      <c r="E410" s="71" t="s">
        <v>503</v>
      </c>
      <c r="F410" s="66"/>
      <c r="G410" s="67">
        <v>228.71</v>
      </c>
      <c r="H410" s="67">
        <v>228.71</v>
      </c>
      <c r="I410" s="67">
        <f t="shared" si="95"/>
        <v>100</v>
      </c>
    </row>
    <row r="411" spans="1:9" ht="45" x14ac:dyDescent="0.2">
      <c r="A411" s="70" t="s">
        <v>207</v>
      </c>
      <c r="B411" s="71">
        <v>946</v>
      </c>
      <c r="C411" s="71" t="s">
        <v>77</v>
      </c>
      <c r="D411" s="71" t="s">
        <v>45</v>
      </c>
      <c r="E411" s="71" t="s">
        <v>503</v>
      </c>
      <c r="F411" s="66"/>
      <c r="G411" s="67">
        <v>228.71</v>
      </c>
      <c r="H411" s="67">
        <v>228.71</v>
      </c>
      <c r="I411" s="173">
        <f>H411/G411%</f>
        <v>100</v>
      </c>
    </row>
    <row r="412" spans="1:9" x14ac:dyDescent="0.2">
      <c r="A412" s="70" t="s">
        <v>129</v>
      </c>
      <c r="B412" s="71">
        <v>946</v>
      </c>
      <c r="C412" s="71" t="s">
        <v>77</v>
      </c>
      <c r="D412" s="71" t="s">
        <v>45</v>
      </c>
      <c r="E412" s="71" t="s">
        <v>503</v>
      </c>
      <c r="F412" s="66"/>
      <c r="G412" s="67">
        <v>228.71</v>
      </c>
      <c r="H412" s="67">
        <v>228.71</v>
      </c>
      <c r="I412" s="67">
        <f t="shared" si="95"/>
        <v>100</v>
      </c>
    </row>
    <row r="413" spans="1:9" ht="56.25" x14ac:dyDescent="0.2">
      <c r="A413" s="70" t="s">
        <v>121</v>
      </c>
      <c r="B413" s="71">
        <v>946</v>
      </c>
      <c r="C413" s="71" t="s">
        <v>77</v>
      </c>
      <c r="D413" s="71" t="s">
        <v>45</v>
      </c>
      <c r="E413" s="71" t="s">
        <v>503</v>
      </c>
      <c r="F413" s="66"/>
      <c r="G413" s="67">
        <v>228.71</v>
      </c>
      <c r="H413" s="68">
        <v>228.7</v>
      </c>
      <c r="I413" s="67">
        <f t="shared" si="95"/>
        <v>99.995627650736736</v>
      </c>
    </row>
    <row r="414" spans="1:9" ht="21" x14ac:dyDescent="0.2">
      <c r="A414" s="123" t="s">
        <v>343</v>
      </c>
      <c r="B414" s="194">
        <v>946</v>
      </c>
      <c r="C414" s="124" t="s">
        <v>77</v>
      </c>
      <c r="D414" s="124" t="s">
        <v>45</v>
      </c>
      <c r="E414" s="124" t="s">
        <v>400</v>
      </c>
      <c r="F414" s="124" t="s">
        <v>44</v>
      </c>
      <c r="G414" s="125">
        <f>G415+G419+G424</f>
        <v>36153.949999999997</v>
      </c>
      <c r="H414" s="125">
        <f>H415+H419+H424</f>
        <v>36153.94</v>
      </c>
      <c r="I414" s="205">
        <f t="shared" si="95"/>
        <v>99.999972340504996</v>
      </c>
    </row>
    <row r="415" spans="1:9" ht="33.75" x14ac:dyDescent="0.2">
      <c r="A415" s="117" t="s">
        <v>238</v>
      </c>
      <c r="B415" s="71">
        <v>946</v>
      </c>
      <c r="C415" s="119" t="s">
        <v>77</v>
      </c>
      <c r="D415" s="119" t="s">
        <v>45</v>
      </c>
      <c r="E415" s="119" t="s">
        <v>357</v>
      </c>
      <c r="F415" s="119"/>
      <c r="G415" s="120">
        <f>G416</f>
        <v>17851.34</v>
      </c>
      <c r="H415" s="120">
        <f>H416</f>
        <v>17851.34</v>
      </c>
      <c r="I415" s="120">
        <f t="shared" si="95"/>
        <v>100</v>
      </c>
    </row>
    <row r="416" spans="1:9" ht="45" x14ac:dyDescent="0.2">
      <c r="A416" s="70" t="s">
        <v>207</v>
      </c>
      <c r="B416" s="71">
        <v>946</v>
      </c>
      <c r="C416" s="71" t="s">
        <v>77</v>
      </c>
      <c r="D416" s="71" t="s">
        <v>45</v>
      </c>
      <c r="E416" s="122" t="s">
        <v>357</v>
      </c>
      <c r="F416" s="71" t="s">
        <v>128</v>
      </c>
      <c r="G416" s="67">
        <f>G417</f>
        <v>17851.34</v>
      </c>
      <c r="H416" s="67">
        <f>H417</f>
        <v>17851.34</v>
      </c>
      <c r="I416" s="67">
        <f t="shared" si="95"/>
        <v>100</v>
      </c>
    </row>
    <row r="417" spans="1:9" ht="22.5" x14ac:dyDescent="0.2">
      <c r="A417" s="70" t="s">
        <v>129</v>
      </c>
      <c r="B417" s="71">
        <v>946</v>
      </c>
      <c r="C417" s="71" t="s">
        <v>77</v>
      </c>
      <c r="D417" s="71" t="s">
        <v>45</v>
      </c>
      <c r="E417" s="122" t="s">
        <v>357</v>
      </c>
      <c r="F417" s="71" t="s">
        <v>130</v>
      </c>
      <c r="G417" s="67">
        <f>G418</f>
        <v>17851.34</v>
      </c>
      <c r="H417" s="68">
        <f t="shared" ref="H417" si="102">H418</f>
        <v>17851.34</v>
      </c>
      <c r="I417" s="67">
        <f t="shared" si="95"/>
        <v>100</v>
      </c>
    </row>
    <row r="418" spans="1:9" ht="56.25" x14ac:dyDescent="0.2">
      <c r="A418" s="70" t="s">
        <v>121</v>
      </c>
      <c r="B418" s="71">
        <v>946</v>
      </c>
      <c r="C418" s="71" t="s">
        <v>77</v>
      </c>
      <c r="D418" s="71" t="s">
        <v>45</v>
      </c>
      <c r="E418" s="122" t="s">
        <v>357</v>
      </c>
      <c r="F418" s="71" t="s">
        <v>97</v>
      </c>
      <c r="G418" s="67">
        <v>17851.34</v>
      </c>
      <c r="H418" s="67">
        <v>17851.34</v>
      </c>
      <c r="I418" s="67">
        <f t="shared" si="95"/>
        <v>100</v>
      </c>
    </row>
    <row r="419" spans="1:9" ht="22.5" x14ac:dyDescent="0.2">
      <c r="A419" s="117" t="s">
        <v>239</v>
      </c>
      <c r="B419" s="71">
        <v>946</v>
      </c>
      <c r="C419" s="119" t="s">
        <v>77</v>
      </c>
      <c r="D419" s="119" t="s">
        <v>45</v>
      </c>
      <c r="E419" s="119" t="s">
        <v>358</v>
      </c>
      <c r="F419" s="119" t="s">
        <v>44</v>
      </c>
      <c r="G419" s="120">
        <f t="shared" ref="G419:H421" si="103">G420</f>
        <v>7410.81</v>
      </c>
      <c r="H419" s="120">
        <f t="shared" si="103"/>
        <v>7410.8</v>
      </c>
      <c r="I419" s="120">
        <f t="shared" si="95"/>
        <v>99.999865061983769</v>
      </c>
    </row>
    <row r="420" spans="1:9" s="108" customFormat="1" ht="45" x14ac:dyDescent="0.2">
      <c r="A420" s="70" t="s">
        <v>207</v>
      </c>
      <c r="B420" s="71">
        <v>946</v>
      </c>
      <c r="C420" s="71" t="s">
        <v>77</v>
      </c>
      <c r="D420" s="71" t="s">
        <v>45</v>
      </c>
      <c r="E420" s="122" t="s">
        <v>358</v>
      </c>
      <c r="F420" s="71" t="s">
        <v>128</v>
      </c>
      <c r="G420" s="67">
        <f t="shared" si="103"/>
        <v>7410.81</v>
      </c>
      <c r="H420" s="67">
        <f t="shared" si="103"/>
        <v>7410.8</v>
      </c>
      <c r="I420" s="67">
        <f t="shared" si="95"/>
        <v>99.999865061983769</v>
      </c>
    </row>
    <row r="421" spans="1:9" ht="22.5" x14ac:dyDescent="0.2">
      <c r="A421" s="70" t="s">
        <v>129</v>
      </c>
      <c r="B421" s="71">
        <v>946</v>
      </c>
      <c r="C421" s="71" t="s">
        <v>77</v>
      </c>
      <c r="D421" s="71" t="s">
        <v>45</v>
      </c>
      <c r="E421" s="122" t="s">
        <v>358</v>
      </c>
      <c r="F421" s="71" t="s">
        <v>130</v>
      </c>
      <c r="G421" s="67">
        <f t="shared" si="103"/>
        <v>7410.81</v>
      </c>
      <c r="H421" s="67">
        <f t="shared" si="103"/>
        <v>7410.8</v>
      </c>
      <c r="I421" s="67">
        <f t="shared" si="95"/>
        <v>99.999865061983769</v>
      </c>
    </row>
    <row r="422" spans="1:9" ht="56.25" x14ac:dyDescent="0.2">
      <c r="A422" s="70" t="s">
        <v>121</v>
      </c>
      <c r="B422" s="71">
        <v>946</v>
      </c>
      <c r="C422" s="71" t="s">
        <v>77</v>
      </c>
      <c r="D422" s="71" t="s">
        <v>45</v>
      </c>
      <c r="E422" s="122" t="s">
        <v>358</v>
      </c>
      <c r="F422" s="71" t="s">
        <v>97</v>
      </c>
      <c r="G422" s="67">
        <v>7410.81</v>
      </c>
      <c r="H422" s="68">
        <v>7410.8</v>
      </c>
      <c r="I422" s="67">
        <f t="shared" si="95"/>
        <v>99.999865061983769</v>
      </c>
    </row>
    <row r="423" spans="1:9" x14ac:dyDescent="0.2">
      <c r="A423" s="64" t="s">
        <v>205</v>
      </c>
      <c r="B423" s="71">
        <v>946</v>
      </c>
      <c r="C423" s="119" t="s">
        <v>60</v>
      </c>
      <c r="D423" s="66"/>
      <c r="E423" s="66"/>
      <c r="F423" s="66"/>
      <c r="G423" s="65">
        <f>G424</f>
        <v>10891.8</v>
      </c>
      <c r="H423" s="65">
        <f>H424</f>
        <v>10891.8</v>
      </c>
      <c r="I423" s="65">
        <f t="shared" si="95"/>
        <v>100</v>
      </c>
    </row>
    <row r="424" spans="1:9" ht="22.5" x14ac:dyDescent="0.2">
      <c r="A424" s="117" t="s">
        <v>342</v>
      </c>
      <c r="B424" s="71">
        <v>946</v>
      </c>
      <c r="C424" s="119" t="s">
        <v>60</v>
      </c>
      <c r="D424" s="121" t="s">
        <v>47</v>
      </c>
      <c r="E424" s="119" t="s">
        <v>450</v>
      </c>
      <c r="F424" s="119" t="s">
        <v>44</v>
      </c>
      <c r="G424" s="120">
        <f>G425+G428</f>
        <v>10891.8</v>
      </c>
      <c r="H424" s="120">
        <f>H425+H428</f>
        <v>10891.8</v>
      </c>
      <c r="I424" s="120">
        <f t="shared" si="95"/>
        <v>100</v>
      </c>
    </row>
    <row r="425" spans="1:9" ht="45" x14ac:dyDescent="0.2">
      <c r="A425" s="70" t="s">
        <v>207</v>
      </c>
      <c r="B425" s="71">
        <v>946</v>
      </c>
      <c r="C425" s="71" t="s">
        <v>60</v>
      </c>
      <c r="D425" s="113" t="s">
        <v>47</v>
      </c>
      <c r="E425" s="122" t="s">
        <v>450</v>
      </c>
      <c r="F425" s="71" t="s">
        <v>128</v>
      </c>
      <c r="G425" s="67">
        <f>G426</f>
        <v>10842.3</v>
      </c>
      <c r="H425" s="67">
        <f>H426</f>
        <v>10842.3</v>
      </c>
      <c r="I425" s="67">
        <f t="shared" si="95"/>
        <v>100</v>
      </c>
    </row>
    <row r="426" spans="1:9" ht="22.5" x14ac:dyDescent="0.2">
      <c r="A426" s="70" t="s">
        <v>129</v>
      </c>
      <c r="B426" s="71">
        <v>946</v>
      </c>
      <c r="C426" s="71" t="s">
        <v>60</v>
      </c>
      <c r="D426" s="113" t="s">
        <v>47</v>
      </c>
      <c r="E426" s="122" t="s">
        <v>450</v>
      </c>
      <c r="F426" s="71" t="s">
        <v>130</v>
      </c>
      <c r="G426" s="67">
        <f>G427</f>
        <v>10842.3</v>
      </c>
      <c r="H426" s="67">
        <f>H427</f>
        <v>10842.3</v>
      </c>
      <c r="I426" s="67">
        <f t="shared" si="95"/>
        <v>100</v>
      </c>
    </row>
    <row r="427" spans="1:9" ht="56.25" x14ac:dyDescent="0.2">
      <c r="A427" s="70" t="s">
        <v>121</v>
      </c>
      <c r="B427" s="71">
        <v>946</v>
      </c>
      <c r="C427" s="71" t="s">
        <v>60</v>
      </c>
      <c r="D427" s="113" t="s">
        <v>47</v>
      </c>
      <c r="E427" s="122" t="s">
        <v>450</v>
      </c>
      <c r="F427" s="71" t="s">
        <v>97</v>
      </c>
      <c r="G427" s="67">
        <v>10842.3</v>
      </c>
      <c r="H427" s="68">
        <v>10842.3</v>
      </c>
      <c r="I427" s="67">
        <f t="shared" si="95"/>
        <v>100</v>
      </c>
    </row>
    <row r="428" spans="1:9" ht="45" x14ac:dyDescent="0.2">
      <c r="A428" s="70" t="s">
        <v>207</v>
      </c>
      <c r="B428" s="71">
        <v>946</v>
      </c>
      <c r="C428" s="71" t="s">
        <v>60</v>
      </c>
      <c r="D428" s="71" t="s">
        <v>47</v>
      </c>
      <c r="E428" s="113" t="s">
        <v>327</v>
      </c>
      <c r="F428" s="71">
        <v>600</v>
      </c>
      <c r="G428" s="67">
        <v>49.5</v>
      </c>
      <c r="H428" s="180">
        <v>49.5</v>
      </c>
      <c r="I428" s="67">
        <f t="shared" si="95"/>
        <v>100</v>
      </c>
    </row>
    <row r="429" spans="1:9" ht="22.5" x14ac:dyDescent="0.2">
      <c r="A429" s="70" t="s">
        <v>129</v>
      </c>
      <c r="B429" s="71">
        <v>946</v>
      </c>
      <c r="C429" s="71" t="s">
        <v>60</v>
      </c>
      <c r="D429" s="71" t="s">
        <v>47</v>
      </c>
      <c r="E429" s="113" t="s">
        <v>327</v>
      </c>
      <c r="F429" s="71">
        <v>610</v>
      </c>
      <c r="G429" s="67">
        <v>49.5</v>
      </c>
      <c r="H429" s="180">
        <v>49.5</v>
      </c>
      <c r="I429" s="67">
        <f t="shared" si="95"/>
        <v>100</v>
      </c>
    </row>
    <row r="430" spans="1:9" ht="56.25" x14ac:dyDescent="0.2">
      <c r="A430" s="70" t="s">
        <v>121</v>
      </c>
      <c r="B430" s="71">
        <v>946</v>
      </c>
      <c r="C430" s="71" t="s">
        <v>60</v>
      </c>
      <c r="D430" s="71" t="s">
        <v>47</v>
      </c>
      <c r="E430" s="113" t="s">
        <v>327</v>
      </c>
      <c r="F430" s="71">
        <v>611</v>
      </c>
      <c r="G430" s="67">
        <v>49.5</v>
      </c>
      <c r="H430" s="180">
        <v>49.5</v>
      </c>
      <c r="I430" s="67">
        <f t="shared" si="95"/>
        <v>100</v>
      </c>
    </row>
    <row r="431" spans="1:9" ht="21" x14ac:dyDescent="0.2">
      <c r="A431" s="64" t="s">
        <v>99</v>
      </c>
      <c r="B431" s="66">
        <v>946</v>
      </c>
      <c r="C431" s="66" t="s">
        <v>77</v>
      </c>
      <c r="D431" s="66" t="s">
        <v>73</v>
      </c>
      <c r="E431" s="66" t="s">
        <v>43</v>
      </c>
      <c r="F431" s="66" t="s">
        <v>44</v>
      </c>
      <c r="G431" s="65">
        <f t="shared" ref="G431:H431" si="104">G432+G436+G445</f>
        <v>16561.84</v>
      </c>
      <c r="H431" s="65">
        <f t="shared" si="104"/>
        <v>16532.599999999999</v>
      </c>
      <c r="I431" s="65">
        <f t="shared" si="95"/>
        <v>99.823449568405422</v>
      </c>
    </row>
    <row r="432" spans="1:9" ht="22.5" x14ac:dyDescent="0.2">
      <c r="A432" s="70" t="s">
        <v>317</v>
      </c>
      <c r="B432" s="71">
        <v>946</v>
      </c>
      <c r="C432" s="71" t="s">
        <v>77</v>
      </c>
      <c r="D432" s="71" t="s">
        <v>73</v>
      </c>
      <c r="E432" s="71" t="s">
        <v>388</v>
      </c>
      <c r="F432" s="71" t="s">
        <v>44</v>
      </c>
      <c r="G432" s="67">
        <f t="shared" ref="G432:H433" si="105">G433</f>
        <v>697</v>
      </c>
      <c r="H432" s="67">
        <f t="shared" si="105"/>
        <v>667.8</v>
      </c>
      <c r="I432" s="67">
        <f t="shared" si="95"/>
        <v>95.81061692969871</v>
      </c>
    </row>
    <row r="433" spans="1:9" ht="67.5" x14ac:dyDescent="0.2">
      <c r="A433" s="70" t="s">
        <v>98</v>
      </c>
      <c r="B433" s="71">
        <v>946</v>
      </c>
      <c r="C433" s="71" t="s">
        <v>77</v>
      </c>
      <c r="D433" s="71" t="s">
        <v>73</v>
      </c>
      <c r="E433" s="71" t="s">
        <v>388</v>
      </c>
      <c r="F433" s="71" t="s">
        <v>137</v>
      </c>
      <c r="G433" s="67">
        <f t="shared" si="105"/>
        <v>697</v>
      </c>
      <c r="H433" s="67">
        <f>H434</f>
        <v>667.8</v>
      </c>
      <c r="I433" s="67">
        <f t="shared" si="95"/>
        <v>95.81061692969871</v>
      </c>
    </row>
    <row r="434" spans="1:9" ht="22.5" x14ac:dyDescent="0.2">
      <c r="A434" s="70" t="s">
        <v>138</v>
      </c>
      <c r="B434" s="71">
        <v>946</v>
      </c>
      <c r="C434" s="71" t="s">
        <v>77</v>
      </c>
      <c r="D434" s="71" t="s">
        <v>73</v>
      </c>
      <c r="E434" s="71" t="s">
        <v>388</v>
      </c>
      <c r="F434" s="71" t="s">
        <v>139</v>
      </c>
      <c r="G434" s="67">
        <v>697</v>
      </c>
      <c r="H434" s="173">
        <v>667.8</v>
      </c>
      <c r="I434" s="67">
        <f t="shared" si="95"/>
        <v>95.81061692969871</v>
      </c>
    </row>
    <row r="435" spans="1:9" ht="67.5" x14ac:dyDescent="0.2">
      <c r="A435" s="70" t="s">
        <v>127</v>
      </c>
      <c r="B435" s="71">
        <v>946</v>
      </c>
      <c r="C435" s="71" t="s">
        <v>77</v>
      </c>
      <c r="D435" s="71" t="s">
        <v>73</v>
      </c>
      <c r="E435" s="71" t="s">
        <v>389</v>
      </c>
      <c r="F435" s="71"/>
      <c r="G435" s="67">
        <f>G436</f>
        <v>15691.09</v>
      </c>
      <c r="H435" s="67">
        <f>H436</f>
        <v>15691.1</v>
      </c>
      <c r="I435" s="67">
        <f t="shared" si="95"/>
        <v>100.00006373043556</v>
      </c>
    </row>
    <row r="436" spans="1:9" ht="22.5" x14ac:dyDescent="0.2">
      <c r="A436" s="70" t="s">
        <v>126</v>
      </c>
      <c r="B436" s="71">
        <v>946</v>
      </c>
      <c r="C436" s="71" t="s">
        <v>77</v>
      </c>
      <c r="D436" s="71" t="s">
        <v>73</v>
      </c>
      <c r="E436" s="71" t="s">
        <v>389</v>
      </c>
      <c r="F436" s="71"/>
      <c r="G436" s="67">
        <f>G437+G439+G443</f>
        <v>15691.09</v>
      </c>
      <c r="H436" s="67">
        <f>H437+H439+H443</f>
        <v>15691.1</v>
      </c>
      <c r="I436" s="67">
        <f t="shared" si="95"/>
        <v>100.00006373043556</v>
      </c>
    </row>
    <row r="437" spans="1:9" ht="67.5" x14ac:dyDescent="0.2">
      <c r="A437" s="70" t="s">
        <v>98</v>
      </c>
      <c r="B437" s="71">
        <v>946</v>
      </c>
      <c r="C437" s="71" t="s">
        <v>77</v>
      </c>
      <c r="D437" s="71" t="s">
        <v>73</v>
      </c>
      <c r="E437" s="71" t="s">
        <v>389</v>
      </c>
      <c r="F437" s="71">
        <v>100</v>
      </c>
      <c r="G437" s="67">
        <f>G438</f>
        <v>15518.45</v>
      </c>
      <c r="H437" s="67">
        <f>H438</f>
        <v>15518.5</v>
      </c>
      <c r="I437" s="67">
        <f t="shared" si="95"/>
        <v>100.00032219712664</v>
      </c>
    </row>
    <row r="438" spans="1:9" ht="22.5" x14ac:dyDescent="0.2">
      <c r="A438" s="70" t="s">
        <v>306</v>
      </c>
      <c r="B438" s="71">
        <v>946</v>
      </c>
      <c r="C438" s="71" t="s">
        <v>77</v>
      </c>
      <c r="D438" s="71" t="s">
        <v>73</v>
      </c>
      <c r="E438" s="71" t="s">
        <v>389</v>
      </c>
      <c r="F438" s="71">
        <v>110</v>
      </c>
      <c r="G438" s="67">
        <v>15518.45</v>
      </c>
      <c r="H438" s="180">
        <v>15518.5</v>
      </c>
      <c r="I438" s="67">
        <f t="shared" si="95"/>
        <v>100.00032219712664</v>
      </c>
    </row>
    <row r="439" spans="1:9" ht="22.5" x14ac:dyDescent="0.2">
      <c r="A439" s="70" t="s">
        <v>131</v>
      </c>
      <c r="B439" s="71">
        <v>946</v>
      </c>
      <c r="C439" s="71" t="s">
        <v>77</v>
      </c>
      <c r="D439" s="71" t="s">
        <v>73</v>
      </c>
      <c r="E439" s="71" t="s">
        <v>389</v>
      </c>
      <c r="F439" s="71">
        <v>200</v>
      </c>
      <c r="G439" s="67">
        <f>G440</f>
        <v>162.5</v>
      </c>
      <c r="H439" s="67">
        <f>H440</f>
        <v>162.5</v>
      </c>
      <c r="I439" s="67">
        <f t="shared" ref="I439:I448" si="106">H439/G439%</f>
        <v>100</v>
      </c>
    </row>
    <row r="440" spans="1:9" ht="22.5" x14ac:dyDescent="0.2">
      <c r="A440" s="70" t="s">
        <v>181</v>
      </c>
      <c r="B440" s="71">
        <v>946</v>
      </c>
      <c r="C440" s="71" t="s">
        <v>77</v>
      </c>
      <c r="D440" s="71" t="s">
        <v>73</v>
      </c>
      <c r="E440" s="71" t="s">
        <v>389</v>
      </c>
      <c r="F440" s="71">
        <v>240</v>
      </c>
      <c r="G440" s="67">
        <f>G441+G442</f>
        <v>162.5</v>
      </c>
      <c r="H440" s="67">
        <f>H441+H442</f>
        <v>162.5</v>
      </c>
      <c r="I440" s="67">
        <f t="shared" si="106"/>
        <v>100</v>
      </c>
    </row>
    <row r="441" spans="1:9" ht="22.5" x14ac:dyDescent="0.2">
      <c r="A441" s="70" t="s">
        <v>182</v>
      </c>
      <c r="B441" s="71">
        <v>946</v>
      </c>
      <c r="C441" s="71" t="s">
        <v>77</v>
      </c>
      <c r="D441" s="71" t="s">
        <v>73</v>
      </c>
      <c r="E441" s="71" t="s">
        <v>389</v>
      </c>
      <c r="F441" s="71">
        <v>242</v>
      </c>
      <c r="G441" s="67">
        <v>117.5</v>
      </c>
      <c r="H441" s="67">
        <v>117.5</v>
      </c>
      <c r="I441" s="67">
        <f t="shared" si="106"/>
        <v>100</v>
      </c>
    </row>
    <row r="442" spans="1:9" ht="22.5" x14ac:dyDescent="0.2">
      <c r="A442" s="70" t="s">
        <v>183</v>
      </c>
      <c r="B442" s="71">
        <v>946</v>
      </c>
      <c r="C442" s="71" t="s">
        <v>77</v>
      </c>
      <c r="D442" s="71" t="s">
        <v>73</v>
      </c>
      <c r="E442" s="71" t="s">
        <v>389</v>
      </c>
      <c r="F442" s="71">
        <v>244</v>
      </c>
      <c r="G442" s="67">
        <v>45</v>
      </c>
      <c r="H442" s="180">
        <v>45</v>
      </c>
      <c r="I442" s="67">
        <f t="shared" si="106"/>
        <v>100</v>
      </c>
    </row>
    <row r="443" spans="1:9" ht="22.5" x14ac:dyDescent="0.2">
      <c r="A443" s="70" t="s">
        <v>140</v>
      </c>
      <c r="B443" s="71">
        <v>946</v>
      </c>
      <c r="C443" s="71" t="s">
        <v>77</v>
      </c>
      <c r="D443" s="71" t="s">
        <v>73</v>
      </c>
      <c r="E443" s="71" t="s">
        <v>389</v>
      </c>
      <c r="F443" s="71">
        <v>800</v>
      </c>
      <c r="G443" s="67">
        <f>G444</f>
        <v>10.14</v>
      </c>
      <c r="H443" s="180">
        <v>10.1</v>
      </c>
      <c r="I443" s="67">
        <f t="shared" si="106"/>
        <v>99.605522682445752</v>
      </c>
    </row>
    <row r="444" spans="1:9" ht="33.75" x14ac:dyDescent="0.2">
      <c r="A444" s="70" t="s">
        <v>184</v>
      </c>
      <c r="B444" s="71">
        <v>946</v>
      </c>
      <c r="C444" s="71" t="s">
        <v>77</v>
      </c>
      <c r="D444" s="71" t="s">
        <v>73</v>
      </c>
      <c r="E444" s="71" t="s">
        <v>389</v>
      </c>
      <c r="F444" s="71">
        <v>850</v>
      </c>
      <c r="G444" s="67">
        <v>10.14</v>
      </c>
      <c r="H444" s="67">
        <v>10.1</v>
      </c>
      <c r="I444" s="67">
        <f t="shared" si="106"/>
        <v>99.605522682445752</v>
      </c>
    </row>
    <row r="445" spans="1:9" ht="21" x14ac:dyDescent="0.2">
      <c r="A445" s="64" t="s">
        <v>508</v>
      </c>
      <c r="B445" s="71">
        <v>946</v>
      </c>
      <c r="C445" s="66" t="s">
        <v>77</v>
      </c>
      <c r="D445" s="66" t="s">
        <v>73</v>
      </c>
      <c r="E445" s="66" t="s">
        <v>359</v>
      </c>
      <c r="F445" s="66"/>
      <c r="G445" s="65">
        <f t="shared" ref="G445:H447" si="107">G446</f>
        <v>173.75</v>
      </c>
      <c r="H445" s="65">
        <f t="shared" si="107"/>
        <v>173.7</v>
      </c>
      <c r="I445" s="65">
        <f t="shared" si="106"/>
        <v>99.97122302158273</v>
      </c>
    </row>
    <row r="446" spans="1:9" ht="22.5" x14ac:dyDescent="0.2">
      <c r="A446" s="70" t="s">
        <v>439</v>
      </c>
      <c r="B446" s="71">
        <v>946</v>
      </c>
      <c r="C446" s="71" t="s">
        <v>77</v>
      </c>
      <c r="D446" s="71" t="s">
        <v>73</v>
      </c>
      <c r="E446" s="71" t="s">
        <v>359</v>
      </c>
      <c r="F446" s="71">
        <v>200</v>
      </c>
      <c r="G446" s="67">
        <f t="shared" si="107"/>
        <v>173.75</v>
      </c>
      <c r="H446" s="67">
        <f t="shared" si="107"/>
        <v>173.7</v>
      </c>
      <c r="I446" s="67">
        <f t="shared" si="106"/>
        <v>99.97122302158273</v>
      </c>
    </row>
    <row r="447" spans="1:9" ht="22.5" x14ac:dyDescent="0.2">
      <c r="A447" s="70" t="s">
        <v>440</v>
      </c>
      <c r="B447" s="71">
        <v>946</v>
      </c>
      <c r="C447" s="71" t="s">
        <v>77</v>
      </c>
      <c r="D447" s="71" t="s">
        <v>73</v>
      </c>
      <c r="E447" s="71" t="s">
        <v>359</v>
      </c>
      <c r="F447" s="71">
        <v>240</v>
      </c>
      <c r="G447" s="67">
        <f t="shared" si="107"/>
        <v>173.75</v>
      </c>
      <c r="H447" s="67">
        <f t="shared" si="107"/>
        <v>173.7</v>
      </c>
      <c r="I447" s="67">
        <f t="shared" si="106"/>
        <v>99.97122302158273</v>
      </c>
    </row>
    <row r="448" spans="1:9" ht="22.5" x14ac:dyDescent="0.2">
      <c r="A448" s="70" t="s">
        <v>441</v>
      </c>
      <c r="B448" s="71">
        <v>946</v>
      </c>
      <c r="C448" s="71" t="s">
        <v>77</v>
      </c>
      <c r="D448" s="71" t="s">
        <v>73</v>
      </c>
      <c r="E448" s="71" t="s">
        <v>359</v>
      </c>
      <c r="F448" s="71">
        <v>244</v>
      </c>
      <c r="G448" s="67">
        <v>173.75</v>
      </c>
      <c r="H448" s="67">
        <v>173.7</v>
      </c>
      <c r="I448" s="67">
        <f t="shared" si="106"/>
        <v>99.97122302158273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36" customWidth="1"/>
    <col min="2" max="2" width="12" style="37" customWidth="1"/>
    <col min="3" max="3" width="14.42578125" style="37" customWidth="1"/>
    <col min="4" max="16384" width="9.140625" style="35"/>
  </cols>
  <sheetData>
    <row r="2" spans="1:5" ht="12.75" customHeight="1" x14ac:dyDescent="0.25">
      <c r="A2" s="257" t="s">
        <v>34</v>
      </c>
      <c r="B2" s="257"/>
      <c r="C2" s="257"/>
    </row>
    <row r="3" spans="1:5" ht="12.75" customHeight="1" x14ac:dyDescent="0.25">
      <c r="A3" s="257" t="s">
        <v>319</v>
      </c>
      <c r="B3" s="257"/>
      <c r="C3" s="257"/>
    </row>
    <row r="4" spans="1:5" ht="12.75" customHeight="1" x14ac:dyDescent="0.25">
      <c r="A4" s="257" t="s">
        <v>145</v>
      </c>
      <c r="B4" s="257"/>
      <c r="C4" s="257"/>
    </row>
    <row r="5" spans="1:5" ht="12.75" customHeight="1" x14ac:dyDescent="0.25">
      <c r="A5" s="257" t="s">
        <v>124</v>
      </c>
      <c r="B5" s="257"/>
      <c r="C5" s="257"/>
    </row>
    <row r="7" spans="1:5" x14ac:dyDescent="0.25">
      <c r="A7" s="256" t="s">
        <v>125</v>
      </c>
      <c r="B7" s="256"/>
      <c r="C7" s="256"/>
    </row>
    <row r="8" spans="1:5" x14ac:dyDescent="0.25">
      <c r="A8" s="256" t="s">
        <v>146</v>
      </c>
      <c r="B8" s="256"/>
      <c r="C8" s="256"/>
    </row>
    <row r="9" spans="1:5" x14ac:dyDescent="0.25">
      <c r="C9" s="38" t="s">
        <v>35</v>
      </c>
    </row>
    <row r="10" spans="1:5" ht="33.75" customHeight="1" x14ac:dyDescent="0.25">
      <c r="A10" s="56" t="s">
        <v>71</v>
      </c>
      <c r="B10" s="57" t="s">
        <v>39</v>
      </c>
      <c r="C10" s="57" t="s">
        <v>86</v>
      </c>
    </row>
    <row r="11" spans="1:5" ht="17.25" customHeight="1" x14ac:dyDescent="0.25">
      <c r="A11" s="39" t="s">
        <v>41</v>
      </c>
      <c r="C11" s="40">
        <f>C12+C13+C14+C15+C16+C17+C18</f>
        <v>216036.8</v>
      </c>
    </row>
    <row r="12" spans="1:5" x14ac:dyDescent="0.25">
      <c r="A12" s="58" t="s">
        <v>240</v>
      </c>
      <c r="B12" s="59" t="s">
        <v>114</v>
      </c>
      <c r="C12" s="60">
        <v>215</v>
      </c>
    </row>
    <row r="13" spans="1:5" ht="30" x14ac:dyDescent="0.25">
      <c r="A13" s="58" t="s">
        <v>241</v>
      </c>
      <c r="B13" s="59" t="s">
        <v>115</v>
      </c>
      <c r="C13" s="60">
        <v>741.7</v>
      </c>
    </row>
    <row r="14" spans="1:5" s="41" customFormat="1" ht="30" x14ac:dyDescent="0.25">
      <c r="A14" s="58" t="s">
        <v>242</v>
      </c>
      <c r="B14" s="59" t="s">
        <v>116</v>
      </c>
      <c r="C14" s="61">
        <v>300</v>
      </c>
      <c r="E14" s="37"/>
    </row>
    <row r="15" spans="1:5" s="37" customFormat="1" x14ac:dyDescent="0.25">
      <c r="A15" s="58" t="s">
        <v>243</v>
      </c>
      <c r="B15" s="59" t="s">
        <v>117</v>
      </c>
      <c r="C15" s="61">
        <v>198506.3</v>
      </c>
    </row>
    <row r="16" spans="1:5" s="37" customFormat="1" ht="35.25" customHeight="1" x14ac:dyDescent="0.25">
      <c r="A16" s="58" t="s">
        <v>244</v>
      </c>
      <c r="B16" s="59" t="s">
        <v>118</v>
      </c>
      <c r="C16" s="61">
        <v>15498.8</v>
      </c>
    </row>
    <row r="17" spans="1:5" s="41" customFormat="1" ht="38.25" customHeight="1" x14ac:dyDescent="0.25">
      <c r="A17" s="58" t="s">
        <v>245</v>
      </c>
      <c r="B17" s="59" t="s">
        <v>119</v>
      </c>
      <c r="C17" s="61">
        <v>575</v>
      </c>
      <c r="E17" s="37"/>
    </row>
    <row r="18" spans="1:5" s="41" customFormat="1" ht="45" x14ac:dyDescent="0.25">
      <c r="A18" s="58" t="s">
        <v>246</v>
      </c>
      <c r="B18" s="59" t="s">
        <v>120</v>
      </c>
      <c r="C18" s="61">
        <v>200</v>
      </c>
      <c r="E18" s="37"/>
    </row>
    <row r="19" spans="1:5" s="37" customFormat="1" ht="12.75" customHeight="1" x14ac:dyDescent="0.25">
      <c r="A19" s="43"/>
      <c r="B19" s="44"/>
      <c r="C19" s="42"/>
    </row>
    <row r="20" spans="1:5" s="37" customFormat="1" ht="25.5" customHeight="1" x14ac:dyDescent="0.25">
      <c r="A20" s="43"/>
      <c r="B20" s="44"/>
      <c r="C20" s="42"/>
    </row>
    <row r="21" spans="1:5" s="37" customFormat="1" ht="12.75" customHeight="1" x14ac:dyDescent="0.25">
      <c r="A21" s="43"/>
      <c r="B21" s="44"/>
      <c r="C21" s="42"/>
    </row>
    <row r="22" spans="1:5" s="37" customFormat="1" ht="12.75" customHeight="1" x14ac:dyDescent="0.25">
      <c r="A22" s="43"/>
      <c r="B22" s="44"/>
      <c r="C22" s="42"/>
    </row>
    <row r="23" spans="1:5" s="37" customFormat="1" ht="38.25" customHeight="1" x14ac:dyDescent="0.25">
      <c r="A23" s="43"/>
      <c r="B23" s="44"/>
      <c r="C23" s="42"/>
    </row>
    <row r="24" spans="1:5" s="37" customFormat="1" ht="12.75" customHeight="1" x14ac:dyDescent="0.25">
      <c r="A24" s="43"/>
      <c r="B24" s="44"/>
      <c r="C24" s="42"/>
    </row>
    <row r="25" spans="1:5" s="37" customFormat="1" ht="38.25" customHeight="1" x14ac:dyDescent="0.25">
      <c r="A25" s="43"/>
      <c r="B25" s="44"/>
      <c r="C25" s="42"/>
    </row>
    <row r="26" spans="1:5" s="37" customFormat="1" ht="12.75" customHeight="1" x14ac:dyDescent="0.25">
      <c r="A26" s="43"/>
      <c r="B26" s="44"/>
      <c r="C26" s="42"/>
    </row>
    <row r="27" spans="1:5" s="37" customFormat="1" ht="12.75" customHeight="1" x14ac:dyDescent="0.25">
      <c r="A27" s="43"/>
      <c r="B27" s="44"/>
      <c r="C27" s="42"/>
    </row>
    <row r="28" spans="1:5" s="37" customFormat="1" ht="25.5" customHeight="1" x14ac:dyDescent="0.25">
      <c r="A28" s="43"/>
      <c r="B28" s="44"/>
      <c r="C28" s="42"/>
    </row>
    <row r="29" spans="1:5" s="37" customFormat="1" ht="25.5" customHeight="1" x14ac:dyDescent="0.25">
      <c r="A29" s="43"/>
      <c r="B29" s="44"/>
      <c r="C29" s="42"/>
    </row>
    <row r="30" spans="1:5" s="37" customFormat="1" ht="12.75" customHeight="1" x14ac:dyDescent="0.25">
      <c r="A30" s="43"/>
      <c r="B30" s="44"/>
      <c r="C30" s="42"/>
    </row>
    <row r="31" spans="1:5" s="37" customFormat="1" ht="12.75" customHeight="1" x14ac:dyDescent="0.25">
      <c r="A31" s="43"/>
      <c r="B31" s="44"/>
      <c r="C31" s="42"/>
    </row>
    <row r="32" spans="1:5" s="37" customFormat="1" ht="25.5" customHeight="1" x14ac:dyDescent="0.25">
      <c r="A32" s="43"/>
      <c r="B32" s="44"/>
      <c r="C32" s="42"/>
    </row>
    <row r="33" spans="1:3" s="37" customFormat="1" ht="25.5" customHeight="1" x14ac:dyDescent="0.25">
      <c r="A33" s="43"/>
      <c r="B33" s="44"/>
      <c r="C33" s="42"/>
    </row>
    <row r="34" spans="1:3" s="37" customFormat="1" ht="12.75" customHeight="1" x14ac:dyDescent="0.25">
      <c r="A34" s="43"/>
      <c r="B34" s="44"/>
      <c r="C34" s="42"/>
    </row>
    <row r="35" spans="1:3" s="37" customFormat="1" ht="12.75" customHeight="1" x14ac:dyDescent="0.25">
      <c r="A35" s="43"/>
      <c r="B35" s="44"/>
      <c r="C35" s="42"/>
    </row>
    <row r="36" spans="1:3" s="37" customFormat="1" ht="12.75" customHeight="1" x14ac:dyDescent="0.25">
      <c r="A36" s="43"/>
      <c r="B36" s="44"/>
      <c r="C36" s="42"/>
    </row>
    <row r="37" spans="1:3" s="37" customFormat="1" ht="51" customHeight="1" x14ac:dyDescent="0.25">
      <c r="A37" s="43"/>
      <c r="B37" s="44"/>
      <c r="C37" s="42"/>
    </row>
    <row r="38" spans="1:3" s="37" customFormat="1" ht="38.25" customHeight="1" x14ac:dyDescent="0.25">
      <c r="A38" s="43"/>
      <c r="B38" s="44"/>
      <c r="C38" s="42"/>
    </row>
    <row r="39" spans="1:3" s="37" customFormat="1" ht="12.75" customHeight="1" x14ac:dyDescent="0.25">
      <c r="A39" s="43"/>
      <c r="B39" s="44"/>
      <c r="C39" s="42"/>
    </row>
    <row r="40" spans="1:3" s="37" customFormat="1" ht="12.75" customHeight="1" x14ac:dyDescent="0.25">
      <c r="A40" s="43"/>
      <c r="B40" s="44"/>
      <c r="C40" s="42"/>
    </row>
    <row r="41" spans="1:3" s="37" customFormat="1" ht="12.75" customHeight="1" x14ac:dyDescent="0.25">
      <c r="A41" s="43"/>
      <c r="B41" s="44"/>
      <c r="C41" s="42"/>
    </row>
    <row r="42" spans="1:3" s="37" customFormat="1" ht="25.5" customHeight="1" x14ac:dyDescent="0.25">
      <c r="A42" s="43"/>
      <c r="B42" s="44"/>
      <c r="C42" s="42"/>
    </row>
    <row r="43" spans="1:3" s="37" customFormat="1" ht="25.5" customHeight="1" x14ac:dyDescent="0.25">
      <c r="A43" s="43"/>
      <c r="B43" s="44"/>
      <c r="C43" s="42"/>
    </row>
    <row r="44" spans="1:3" s="37" customFormat="1" ht="12.75" customHeight="1" x14ac:dyDescent="0.25">
      <c r="A44" s="43"/>
      <c r="B44" s="44"/>
      <c r="C44" s="42"/>
    </row>
    <row r="45" spans="1:3" s="37" customFormat="1" ht="12.75" customHeight="1" x14ac:dyDescent="0.25">
      <c r="A45" s="43"/>
      <c r="B45" s="44"/>
      <c r="C45" s="42"/>
    </row>
    <row r="46" spans="1:3" s="37" customFormat="1" ht="25.5" customHeight="1" x14ac:dyDescent="0.25">
      <c r="A46" s="43"/>
      <c r="B46" s="44"/>
      <c r="C46" s="42"/>
    </row>
    <row r="47" spans="1:3" s="37" customFormat="1" ht="12.75" customHeight="1" x14ac:dyDescent="0.25">
      <c r="A47" s="43"/>
      <c r="B47" s="44"/>
      <c r="C47" s="42"/>
    </row>
    <row r="48" spans="1:3" s="37" customFormat="1" ht="38.25" customHeight="1" x14ac:dyDescent="0.25">
      <c r="A48" s="43"/>
      <c r="B48" s="44"/>
      <c r="C48" s="42"/>
    </row>
    <row r="49" spans="1:3" s="37" customFormat="1" ht="63.75" customHeight="1" x14ac:dyDescent="0.25">
      <c r="A49" s="43"/>
      <c r="B49" s="44"/>
      <c r="C49" s="42"/>
    </row>
    <row r="50" spans="1:3" s="37" customFormat="1" ht="12.75" customHeight="1" x14ac:dyDescent="0.25">
      <c r="A50" s="43"/>
      <c r="B50" s="44"/>
      <c r="C50" s="42"/>
    </row>
    <row r="51" spans="1:3" s="37" customFormat="1" ht="25.5" customHeight="1" x14ac:dyDescent="0.25">
      <c r="A51" s="43"/>
      <c r="B51" s="44"/>
      <c r="C51" s="42"/>
    </row>
    <row r="52" spans="1:3" s="37" customFormat="1" ht="25.5" customHeight="1" x14ac:dyDescent="0.25">
      <c r="A52" s="43"/>
      <c r="B52" s="44"/>
      <c r="C52" s="42"/>
    </row>
    <row r="53" spans="1:3" s="37" customFormat="1" ht="25.5" customHeight="1" x14ac:dyDescent="0.25">
      <c r="A53" s="43"/>
      <c r="B53" s="44"/>
      <c r="C53" s="42"/>
    </row>
    <row r="54" spans="1:3" s="37" customFormat="1" ht="25.5" customHeight="1" x14ac:dyDescent="0.25">
      <c r="A54" s="43"/>
      <c r="B54" s="44"/>
      <c r="C54" s="42"/>
    </row>
    <row r="55" spans="1:3" s="37" customFormat="1" ht="25.5" customHeight="1" x14ac:dyDescent="0.25">
      <c r="A55" s="43"/>
      <c r="B55" s="44"/>
      <c r="C55" s="42"/>
    </row>
    <row r="56" spans="1:3" s="37" customFormat="1" ht="25.5" customHeight="1" x14ac:dyDescent="0.25">
      <c r="A56" s="43"/>
      <c r="B56" s="44"/>
      <c r="C56" s="42"/>
    </row>
    <row r="57" spans="1:3" ht="25.5" customHeight="1" x14ac:dyDescent="0.25">
      <c r="A57" s="43"/>
      <c r="B57" s="44"/>
      <c r="C57" s="42"/>
    </row>
    <row r="58" spans="1:3" ht="25.5" customHeight="1" x14ac:dyDescent="0.25">
      <c r="A58" s="43"/>
      <c r="B58" s="44"/>
      <c r="C58" s="42"/>
    </row>
    <row r="59" spans="1:3" ht="25.5" customHeight="1" x14ac:dyDescent="0.25">
      <c r="A59" s="43"/>
      <c r="B59" s="44"/>
      <c r="C59" s="42"/>
    </row>
    <row r="60" spans="1:3" ht="12.75" customHeight="1" x14ac:dyDescent="0.25">
      <c r="A60" s="43"/>
      <c r="B60" s="44"/>
      <c r="C60" s="42"/>
    </row>
    <row r="61" spans="1:3" ht="12.75" customHeight="1" x14ac:dyDescent="0.25">
      <c r="A61" s="43"/>
      <c r="B61" s="44"/>
      <c r="C61" s="42"/>
    </row>
    <row r="62" spans="1:3" ht="51" customHeight="1" x14ac:dyDescent="0.25">
      <c r="A62" s="43"/>
      <c r="B62" s="44"/>
      <c r="C62" s="42"/>
    </row>
    <row r="63" spans="1:3" ht="12.75" customHeight="1" x14ac:dyDescent="0.25">
      <c r="A63" s="43"/>
      <c r="B63" s="44"/>
      <c r="C63" s="42"/>
    </row>
    <row r="64" spans="1:3" ht="51" customHeight="1" x14ac:dyDescent="0.25">
      <c r="A64" s="43"/>
      <c r="B64" s="44"/>
      <c r="C64" s="42"/>
    </row>
    <row r="65" spans="1:3" ht="12.75" customHeight="1" x14ac:dyDescent="0.25">
      <c r="A65" s="43"/>
      <c r="B65" s="44"/>
      <c r="C65" s="42"/>
    </row>
    <row r="66" spans="1:3" ht="25.5" customHeight="1" x14ac:dyDescent="0.25">
      <c r="A66" s="43"/>
      <c r="B66" s="44"/>
      <c r="C66" s="42"/>
    </row>
    <row r="67" spans="1:3" ht="25.5" customHeight="1" x14ac:dyDescent="0.25">
      <c r="A67" s="43"/>
      <c r="B67" s="44"/>
      <c r="C67" s="42"/>
    </row>
    <row r="68" spans="1:3" ht="51" customHeight="1" x14ac:dyDescent="0.25">
      <c r="A68" s="43"/>
      <c r="B68" s="44"/>
      <c r="C68" s="42"/>
    </row>
    <row r="69" spans="1:3" ht="12.75" customHeight="1" x14ac:dyDescent="0.25">
      <c r="A69" s="43"/>
      <c r="B69" s="44"/>
      <c r="C69" s="42"/>
    </row>
    <row r="70" spans="1:3" ht="12.75" customHeight="1" x14ac:dyDescent="0.25">
      <c r="A70" s="43"/>
      <c r="B70" s="44"/>
      <c r="C70" s="42"/>
    </row>
    <row r="71" spans="1:3" ht="25.5" customHeight="1" x14ac:dyDescent="0.25">
      <c r="A71" s="43"/>
      <c r="B71" s="44"/>
      <c r="C71" s="42"/>
    </row>
    <row r="72" spans="1:3" ht="25.5" customHeight="1" x14ac:dyDescent="0.25">
      <c r="A72" s="43"/>
      <c r="B72" s="44"/>
      <c r="C72" s="42"/>
    </row>
    <row r="73" spans="1:3" ht="12.75" customHeight="1" x14ac:dyDescent="0.25">
      <c r="A73" s="43"/>
      <c r="B73" s="44"/>
      <c r="C73" s="42"/>
    </row>
    <row r="74" spans="1:3" ht="12.75" customHeight="1" x14ac:dyDescent="0.25">
      <c r="A74" s="43"/>
      <c r="B74" s="44"/>
      <c r="C74" s="42"/>
    </row>
    <row r="75" spans="1:3" ht="25.5" customHeight="1" x14ac:dyDescent="0.25">
      <c r="A75" s="43"/>
      <c r="B75" s="44"/>
      <c r="C75" s="42"/>
    </row>
    <row r="76" spans="1:3" ht="63.75" customHeight="1" x14ac:dyDescent="0.25">
      <c r="A76" s="43"/>
      <c r="B76" s="44"/>
      <c r="C76" s="42"/>
    </row>
    <row r="77" spans="1:3" ht="12.75" customHeight="1" x14ac:dyDescent="0.25">
      <c r="A77" s="43"/>
      <c r="B77" s="44"/>
      <c r="C77" s="42"/>
    </row>
    <row r="78" spans="1:3" ht="12.75" customHeight="1" x14ac:dyDescent="0.25">
      <c r="A78" s="43"/>
      <c r="B78" s="44"/>
      <c r="C78" s="42"/>
    </row>
    <row r="79" spans="1:3" ht="51" customHeight="1" x14ac:dyDescent="0.25">
      <c r="A79" s="43"/>
      <c r="B79" s="44"/>
      <c r="C79" s="42"/>
    </row>
    <row r="80" spans="1:3" ht="12.75" customHeight="1" x14ac:dyDescent="0.25">
      <c r="A80" s="43"/>
      <c r="B80" s="44"/>
      <c r="C80" s="42"/>
    </row>
    <row r="81" spans="1:3" ht="25.5" customHeight="1" x14ac:dyDescent="0.25">
      <c r="A81" s="43"/>
      <c r="B81" s="44"/>
      <c r="C81" s="42"/>
    </row>
    <row r="82" spans="1:3" ht="12.75" customHeight="1" x14ac:dyDescent="0.25">
      <c r="A82" s="43"/>
      <c r="B82" s="44"/>
      <c r="C82" s="42"/>
    </row>
    <row r="83" spans="1:3" ht="25.5" customHeight="1" x14ac:dyDescent="0.25">
      <c r="A83" s="43"/>
      <c r="B83" s="44"/>
      <c r="C83" s="42"/>
    </row>
    <row r="84" spans="1:3" ht="12.75" customHeight="1" x14ac:dyDescent="0.25">
      <c r="A84" s="43"/>
      <c r="B84" s="44"/>
      <c r="C84" s="42"/>
    </row>
    <row r="85" spans="1:3" ht="12.75" customHeight="1" x14ac:dyDescent="0.25">
      <c r="A85" s="43"/>
      <c r="B85" s="44"/>
      <c r="C85" s="42"/>
    </row>
    <row r="86" spans="1:3" ht="12.75" customHeight="1" x14ac:dyDescent="0.25">
      <c r="A86" s="43"/>
      <c r="B86" s="44"/>
      <c r="C86" s="42"/>
    </row>
    <row r="87" spans="1:3" ht="51" customHeight="1" x14ac:dyDescent="0.25">
      <c r="A87" s="43"/>
      <c r="B87" s="44"/>
      <c r="C87" s="42"/>
    </row>
    <row r="88" spans="1:3" ht="12.75" customHeight="1" x14ac:dyDescent="0.25">
      <c r="A88" s="43"/>
      <c r="B88" s="44"/>
      <c r="C88" s="42"/>
    </row>
    <row r="89" spans="1:3" ht="25.5" customHeight="1" x14ac:dyDescent="0.25">
      <c r="A89" s="43"/>
      <c r="B89" s="44"/>
      <c r="C89" s="42"/>
    </row>
    <row r="90" spans="1:3" ht="12.75" customHeight="1" x14ac:dyDescent="0.25">
      <c r="A90" s="43"/>
      <c r="B90" s="44"/>
      <c r="C90" s="42"/>
    </row>
    <row r="91" spans="1:3" ht="12.75" customHeight="1" x14ac:dyDescent="0.25">
      <c r="A91" s="43"/>
      <c r="B91" s="44"/>
      <c r="C91" s="42"/>
    </row>
    <row r="92" spans="1:3" ht="12.75" customHeight="1" x14ac:dyDescent="0.25">
      <c r="A92" s="43"/>
      <c r="B92" s="44"/>
      <c r="C92" s="42"/>
    </row>
    <row r="93" spans="1:3" ht="51" customHeight="1" x14ac:dyDescent="0.25">
      <c r="A93" s="43"/>
      <c r="B93" s="44"/>
      <c r="C93" s="42"/>
    </row>
    <row r="94" spans="1:3" ht="12.75" customHeight="1" x14ac:dyDescent="0.25">
      <c r="A94" s="43"/>
      <c r="B94" s="44"/>
      <c r="C94" s="42"/>
    </row>
    <row r="95" spans="1:3" ht="25.5" customHeight="1" x14ac:dyDescent="0.25">
      <c r="A95" s="43"/>
      <c r="B95" s="44"/>
      <c r="C95" s="42"/>
    </row>
    <row r="96" spans="1:3" ht="12.75" customHeight="1" x14ac:dyDescent="0.25">
      <c r="A96" s="43"/>
      <c r="B96" s="44"/>
      <c r="C96" s="42"/>
    </row>
    <row r="97" spans="1:3" ht="12.75" customHeight="1" x14ac:dyDescent="0.25">
      <c r="A97" s="43"/>
      <c r="B97" s="44"/>
      <c r="C97" s="42"/>
    </row>
    <row r="98" spans="1:3" ht="25.5" customHeight="1" x14ac:dyDescent="0.25">
      <c r="A98" s="43"/>
      <c r="B98" s="44"/>
      <c r="C98" s="42"/>
    </row>
    <row r="99" spans="1:3" ht="51" customHeight="1" x14ac:dyDescent="0.25">
      <c r="A99" s="43"/>
      <c r="B99" s="44"/>
      <c r="C99" s="42"/>
    </row>
    <row r="100" spans="1:3" ht="12.75" customHeight="1" x14ac:dyDescent="0.25">
      <c r="A100" s="43"/>
      <c r="B100" s="44"/>
      <c r="C100" s="42"/>
    </row>
    <row r="101" spans="1:3" ht="12.75" customHeight="1" x14ac:dyDescent="0.25">
      <c r="A101" s="43"/>
      <c r="B101" s="44"/>
      <c r="C101" s="42"/>
    </row>
    <row r="102" spans="1:3" ht="25.5" customHeight="1" x14ac:dyDescent="0.25">
      <c r="A102" s="43"/>
      <c r="B102" s="44"/>
      <c r="C102" s="42"/>
    </row>
    <row r="103" spans="1:3" ht="12.75" customHeight="1" x14ac:dyDescent="0.25">
      <c r="A103" s="43"/>
      <c r="B103" s="44"/>
      <c r="C103" s="42"/>
    </row>
    <row r="104" spans="1:3" ht="12.75" customHeight="1" x14ac:dyDescent="0.25">
      <c r="A104" s="43"/>
      <c r="B104" s="44"/>
      <c r="C104" s="42"/>
    </row>
    <row r="105" spans="1:3" ht="12.75" customHeight="1" x14ac:dyDescent="0.25">
      <c r="A105" s="43"/>
      <c r="B105" s="44"/>
      <c r="C105" s="42"/>
    </row>
    <row r="106" spans="1:3" ht="12.75" customHeight="1" x14ac:dyDescent="0.25">
      <c r="A106" s="43"/>
      <c r="B106" s="44"/>
      <c r="C106" s="42"/>
    </row>
    <row r="107" spans="1:3" ht="12.75" customHeight="1" x14ac:dyDescent="0.25">
      <c r="A107" s="43"/>
      <c r="B107" s="44"/>
      <c r="C107" s="42"/>
    </row>
    <row r="108" spans="1:3" ht="38.25" customHeight="1" x14ac:dyDescent="0.25">
      <c r="A108" s="43"/>
      <c r="B108" s="44"/>
      <c r="C108" s="42"/>
    </row>
    <row r="109" spans="1:3" ht="12.75" customHeight="1" x14ac:dyDescent="0.25">
      <c r="A109" s="43"/>
      <c r="B109" s="44"/>
      <c r="C109" s="42"/>
    </row>
    <row r="110" spans="1:3" ht="12.75" customHeight="1" x14ac:dyDescent="0.25">
      <c r="A110" s="43"/>
      <c r="B110" s="44"/>
      <c r="C110" s="42"/>
    </row>
    <row r="111" spans="1:3" ht="12.75" customHeight="1" x14ac:dyDescent="0.25">
      <c r="A111" s="43"/>
      <c r="B111" s="44"/>
      <c r="C111" s="42"/>
    </row>
    <row r="112" spans="1:3" ht="51" customHeight="1" x14ac:dyDescent="0.25">
      <c r="A112" s="43"/>
      <c r="B112" s="44"/>
      <c r="C112" s="42"/>
    </row>
    <row r="113" spans="1:3" ht="38.25" customHeight="1" x14ac:dyDescent="0.25">
      <c r="A113" s="43"/>
      <c r="B113" s="44"/>
      <c r="C113" s="42"/>
    </row>
    <row r="114" spans="1:3" ht="38.25" customHeight="1" x14ac:dyDescent="0.25">
      <c r="A114" s="43"/>
      <c r="B114" s="44"/>
      <c r="C114" s="42"/>
    </row>
    <row r="115" spans="1:3" ht="38.25" customHeight="1" x14ac:dyDescent="0.25">
      <c r="A115" s="43"/>
      <c r="B115" s="44"/>
      <c r="C115" s="42"/>
    </row>
    <row r="116" spans="1:3" ht="51" customHeight="1" x14ac:dyDescent="0.25">
      <c r="A116" s="43"/>
      <c r="B116" s="44"/>
      <c r="C116" s="42"/>
    </row>
    <row r="117" spans="1:3" ht="38.25" customHeight="1" x14ac:dyDescent="0.25">
      <c r="A117" s="43"/>
      <c r="B117" s="44"/>
      <c r="C117" s="42"/>
    </row>
    <row r="118" spans="1:3" ht="12.75" customHeight="1" x14ac:dyDescent="0.25">
      <c r="A118" s="43"/>
      <c r="B118" s="44"/>
      <c r="C118" s="42"/>
    </row>
    <row r="119" spans="1:3" ht="51" customHeight="1" x14ac:dyDescent="0.25">
      <c r="A119" s="43"/>
      <c r="B119" s="44"/>
      <c r="C119" s="42"/>
    </row>
    <row r="120" spans="1:3" ht="38.25" customHeight="1" x14ac:dyDescent="0.25">
      <c r="A120" s="43"/>
      <c r="B120" s="44"/>
      <c r="C120" s="42"/>
    </row>
    <row r="121" spans="1:3" ht="12.75" customHeight="1" x14ac:dyDescent="0.25">
      <c r="A121" s="43"/>
      <c r="B121" s="44"/>
      <c r="C121" s="42"/>
    </row>
    <row r="122" spans="1:3" ht="51" customHeight="1" x14ac:dyDescent="0.25">
      <c r="A122" s="43"/>
      <c r="B122" s="44"/>
      <c r="C122" s="42"/>
    </row>
    <row r="123" spans="1:3" ht="12.75" customHeight="1" x14ac:dyDescent="0.25">
      <c r="A123" s="43"/>
      <c r="B123" s="44"/>
      <c r="C123" s="42"/>
    </row>
    <row r="124" spans="1:3" ht="12.75" customHeight="1" x14ac:dyDescent="0.25">
      <c r="A124" s="43"/>
      <c r="B124" s="44"/>
      <c r="C124" s="42"/>
    </row>
    <row r="125" spans="1:3" ht="25.5" customHeight="1" x14ac:dyDescent="0.25">
      <c r="A125" s="43"/>
      <c r="B125" s="44"/>
      <c r="C125" s="42"/>
    </row>
    <row r="126" spans="1:3" ht="12.75" customHeight="1" x14ac:dyDescent="0.25">
      <c r="A126" s="43"/>
      <c r="B126" s="44"/>
      <c r="C126" s="42"/>
    </row>
    <row r="127" spans="1:3" ht="38.25" customHeight="1" x14ac:dyDescent="0.25">
      <c r="A127" s="43"/>
      <c r="B127" s="44"/>
      <c r="C127" s="42"/>
    </row>
    <row r="128" spans="1:3" ht="12.75" customHeight="1" x14ac:dyDescent="0.25">
      <c r="A128" s="43"/>
      <c r="B128" s="44"/>
      <c r="C128" s="42"/>
    </row>
    <row r="129" spans="1:3" ht="12.75" customHeight="1" x14ac:dyDescent="0.25">
      <c r="A129" s="43"/>
      <c r="B129" s="44"/>
      <c r="C129" s="42"/>
    </row>
    <row r="130" spans="1:3" ht="12.75" customHeight="1" x14ac:dyDescent="0.25">
      <c r="A130" s="43"/>
      <c r="B130" s="44"/>
      <c r="C130" s="42"/>
    </row>
    <row r="131" spans="1:3" ht="38.25" customHeight="1" x14ac:dyDescent="0.25">
      <c r="A131" s="43"/>
      <c r="B131" s="44"/>
      <c r="C131" s="42"/>
    </row>
    <row r="132" spans="1:3" ht="12.75" customHeight="1" x14ac:dyDescent="0.25">
      <c r="A132" s="43"/>
      <c r="B132" s="44"/>
      <c r="C132" s="42"/>
    </row>
    <row r="133" spans="1:3" ht="12.75" customHeight="1" x14ac:dyDescent="0.25">
      <c r="A133" s="43"/>
      <c r="B133" s="44"/>
      <c r="C133" s="42"/>
    </row>
    <row r="134" spans="1:3" ht="12.75" customHeight="1" x14ac:dyDescent="0.25">
      <c r="A134" s="43"/>
      <c r="B134" s="44"/>
      <c r="C134" s="42"/>
    </row>
    <row r="135" spans="1:3" ht="12.75" customHeight="1" x14ac:dyDescent="0.25">
      <c r="A135" s="43"/>
      <c r="B135" s="44"/>
      <c r="C135" s="42"/>
    </row>
    <row r="136" spans="1:3" ht="12.75" customHeight="1" x14ac:dyDescent="0.25">
      <c r="A136" s="43"/>
      <c r="B136" s="44"/>
      <c r="C136" s="42"/>
    </row>
    <row r="137" spans="1:3" ht="12.75" customHeight="1" x14ac:dyDescent="0.25">
      <c r="A137" s="43"/>
      <c r="B137" s="44"/>
      <c r="C137" s="42"/>
    </row>
    <row r="138" spans="1:3" ht="12.75" customHeight="1" x14ac:dyDescent="0.25">
      <c r="A138" s="43"/>
      <c r="B138" s="44"/>
      <c r="C138" s="42"/>
    </row>
    <row r="139" spans="1:3" ht="12.75" customHeight="1" x14ac:dyDescent="0.25">
      <c r="A139" s="43"/>
      <c r="B139" s="44"/>
      <c r="C139" s="42"/>
    </row>
    <row r="140" spans="1:3" ht="12.75" customHeight="1" x14ac:dyDescent="0.25">
      <c r="A140" s="43"/>
      <c r="B140" s="44"/>
      <c r="C140" s="42"/>
    </row>
    <row r="141" spans="1:3" ht="38.25" customHeight="1" x14ac:dyDescent="0.25">
      <c r="A141" s="43"/>
      <c r="B141" s="44"/>
      <c r="C141" s="42"/>
    </row>
    <row r="142" spans="1:3" ht="12.75" customHeight="1" x14ac:dyDescent="0.25">
      <c r="A142" s="43"/>
      <c r="B142" s="44"/>
      <c r="C142" s="42"/>
    </row>
    <row r="143" spans="1:3" ht="12.75" customHeight="1" x14ac:dyDescent="0.25">
      <c r="A143" s="43"/>
      <c r="B143" s="44"/>
      <c r="C143" s="42"/>
    </row>
    <row r="144" spans="1:3" ht="12.75" customHeight="1" x14ac:dyDescent="0.25">
      <c r="A144" s="43"/>
      <c r="B144" s="44"/>
      <c r="C144" s="42"/>
    </row>
    <row r="145" spans="1:3" ht="12.75" customHeight="1" x14ac:dyDescent="0.25">
      <c r="A145" s="43"/>
      <c r="B145" s="44"/>
      <c r="C145" s="42"/>
    </row>
    <row r="146" spans="1:3" ht="12.75" customHeight="1" x14ac:dyDescent="0.25">
      <c r="A146" s="43"/>
      <c r="B146" s="44"/>
      <c r="C146" s="42"/>
    </row>
    <row r="147" spans="1:3" ht="12.75" customHeight="1" x14ac:dyDescent="0.25">
      <c r="A147" s="43"/>
      <c r="B147" s="44"/>
      <c r="C147" s="42"/>
    </row>
    <row r="148" spans="1:3" ht="12.75" customHeight="1" x14ac:dyDescent="0.25">
      <c r="A148" s="43"/>
      <c r="B148" s="44"/>
      <c r="C148" s="42"/>
    </row>
    <row r="149" spans="1:3" ht="12.75" customHeight="1" x14ac:dyDescent="0.25">
      <c r="A149" s="43"/>
      <c r="B149" s="44"/>
      <c r="C149" s="42"/>
    </row>
    <row r="150" spans="1:3" ht="38.25" customHeight="1" x14ac:dyDescent="0.25">
      <c r="A150" s="43"/>
      <c r="B150" s="44"/>
      <c r="C150" s="42"/>
    </row>
    <row r="151" spans="1:3" ht="25.5" customHeight="1" x14ac:dyDescent="0.25">
      <c r="A151" s="43"/>
      <c r="B151" s="44"/>
      <c r="C151" s="42"/>
    </row>
    <row r="152" spans="1:3" ht="38.25" customHeight="1" x14ac:dyDescent="0.25">
      <c r="A152" s="43"/>
      <c r="B152" s="44"/>
      <c r="C152" s="42"/>
    </row>
    <row r="153" spans="1:3" ht="25.5" customHeight="1" x14ac:dyDescent="0.25">
      <c r="A153" s="43"/>
      <c r="B153" s="44"/>
      <c r="C153" s="42"/>
    </row>
    <row r="154" spans="1:3" ht="38.25" customHeight="1" x14ac:dyDescent="0.25">
      <c r="A154" s="43"/>
      <c r="B154" s="44"/>
      <c r="C154" s="42"/>
    </row>
    <row r="155" spans="1:3" ht="25.5" customHeight="1" x14ac:dyDescent="0.25">
      <c r="A155" s="43"/>
      <c r="B155" s="44"/>
      <c r="C155" s="42"/>
    </row>
    <row r="156" spans="1:3" ht="38.25" customHeight="1" x14ac:dyDescent="0.25">
      <c r="A156" s="43"/>
      <c r="B156" s="44"/>
      <c r="C156" s="42"/>
    </row>
    <row r="157" spans="1:3" ht="25.5" customHeight="1" x14ac:dyDescent="0.25">
      <c r="A157" s="43"/>
      <c r="B157" s="44"/>
      <c r="C157" s="42"/>
    </row>
    <row r="158" spans="1:3" ht="38.25" customHeight="1" x14ac:dyDescent="0.25">
      <c r="A158" s="43"/>
      <c r="B158" s="44"/>
      <c r="C158" s="42"/>
    </row>
    <row r="159" spans="1:3" ht="25.5" customHeight="1" x14ac:dyDescent="0.25">
      <c r="A159" s="43"/>
      <c r="B159" s="44"/>
      <c r="C159" s="42"/>
    </row>
    <row r="160" spans="1:3" ht="38.25" customHeight="1" x14ac:dyDescent="0.25">
      <c r="A160" s="43"/>
      <c r="B160" s="44"/>
      <c r="C160" s="42"/>
    </row>
    <row r="161" spans="1:3" ht="25.5" customHeight="1" x14ac:dyDescent="0.25">
      <c r="A161" s="43"/>
      <c r="B161" s="44"/>
      <c r="C161" s="42"/>
    </row>
    <row r="162" spans="1:3" ht="38.25" customHeight="1" x14ac:dyDescent="0.25">
      <c r="A162" s="43"/>
      <c r="B162" s="44"/>
      <c r="C162" s="42"/>
    </row>
    <row r="163" spans="1:3" ht="25.5" customHeight="1" x14ac:dyDescent="0.25">
      <c r="A163" s="43"/>
      <c r="B163" s="44"/>
      <c r="C163" s="42"/>
    </row>
    <row r="164" spans="1:3" ht="38.25" customHeight="1" x14ac:dyDescent="0.25">
      <c r="A164" s="43"/>
      <c r="B164" s="44"/>
      <c r="C164" s="42"/>
    </row>
    <row r="165" spans="1:3" ht="25.5" customHeight="1" x14ac:dyDescent="0.25">
      <c r="A165" s="43"/>
      <c r="B165" s="44"/>
      <c r="C165" s="42"/>
    </row>
    <row r="166" spans="1:3" ht="38.25" customHeight="1" x14ac:dyDescent="0.25">
      <c r="A166" s="43"/>
      <c r="B166" s="44"/>
      <c r="C166" s="42"/>
    </row>
    <row r="167" spans="1:3" ht="25.5" customHeight="1" x14ac:dyDescent="0.25">
      <c r="A167" s="43"/>
      <c r="B167" s="44"/>
      <c r="C167" s="42"/>
    </row>
    <row r="168" spans="1:3" ht="38.25" customHeight="1" x14ac:dyDescent="0.25">
      <c r="A168" s="43"/>
      <c r="B168" s="44"/>
      <c r="C168" s="42"/>
    </row>
    <row r="169" spans="1:3" ht="25.5" customHeight="1" x14ac:dyDescent="0.25">
      <c r="A169" s="43"/>
      <c r="B169" s="44"/>
      <c r="C169" s="42"/>
    </row>
    <row r="170" spans="1:3" ht="12.75" customHeight="1" x14ac:dyDescent="0.25">
      <c r="A170" s="43"/>
      <c r="B170" s="44"/>
      <c r="C170" s="42"/>
    </row>
    <row r="171" spans="1:3" ht="12.75" customHeight="1" x14ac:dyDescent="0.25">
      <c r="A171" s="43"/>
      <c r="B171" s="44"/>
      <c r="C171" s="42"/>
    </row>
    <row r="172" spans="1:3" ht="38.25" customHeight="1" x14ac:dyDescent="0.25">
      <c r="A172" s="43"/>
      <c r="B172" s="44"/>
      <c r="C172" s="42"/>
    </row>
    <row r="173" spans="1:3" ht="25.5" customHeight="1" x14ac:dyDescent="0.25">
      <c r="A173" s="43"/>
      <c r="B173" s="44"/>
      <c r="C173" s="42"/>
    </row>
    <row r="174" spans="1:3" ht="38.25" customHeight="1" x14ac:dyDescent="0.25">
      <c r="A174" s="43"/>
      <c r="B174" s="44"/>
      <c r="C174" s="42"/>
    </row>
    <row r="175" spans="1:3" ht="51" customHeight="1" x14ac:dyDescent="0.25">
      <c r="A175" s="43"/>
      <c r="B175" s="44"/>
      <c r="C175" s="42"/>
    </row>
    <row r="176" spans="1:3" ht="38.25" customHeight="1" x14ac:dyDescent="0.25">
      <c r="A176" s="43"/>
      <c r="B176" s="44"/>
      <c r="C176" s="42"/>
    </row>
    <row r="177" spans="1:3" ht="38.25" customHeight="1" x14ac:dyDescent="0.25">
      <c r="A177" s="43"/>
      <c r="B177" s="44"/>
      <c r="C177" s="42"/>
    </row>
    <row r="178" spans="1:3" ht="51" customHeight="1" x14ac:dyDescent="0.25">
      <c r="A178" s="43"/>
      <c r="B178" s="44"/>
      <c r="C178" s="42"/>
    </row>
    <row r="179" spans="1:3" ht="12.75" customHeight="1" x14ac:dyDescent="0.25">
      <c r="A179" s="43"/>
      <c r="B179" s="44"/>
      <c r="C179" s="42"/>
    </row>
    <row r="180" spans="1:3" ht="12.75" customHeight="1" x14ac:dyDescent="0.25">
      <c r="A180" s="43"/>
      <c r="B180" s="44"/>
      <c r="C180" s="42"/>
    </row>
    <row r="181" spans="1:3" ht="25.5" customHeight="1" x14ac:dyDescent="0.25">
      <c r="A181" s="43"/>
      <c r="B181" s="44"/>
      <c r="C181" s="42"/>
    </row>
    <row r="182" spans="1:3" ht="25.5" customHeight="1" x14ac:dyDescent="0.25">
      <c r="A182" s="43"/>
      <c r="B182" s="44"/>
      <c r="C182" s="42"/>
    </row>
    <row r="183" spans="1:3" ht="12.75" customHeight="1" x14ac:dyDescent="0.25">
      <c r="A183" s="43"/>
      <c r="B183" s="44"/>
      <c r="C183" s="42"/>
    </row>
    <row r="184" spans="1:3" ht="12.75" customHeight="1" x14ac:dyDescent="0.25">
      <c r="A184" s="43"/>
      <c r="B184" s="44"/>
      <c r="C184" s="42"/>
    </row>
    <row r="185" spans="1:3" ht="12.75" customHeight="1" x14ac:dyDescent="0.25">
      <c r="A185" s="43"/>
      <c r="B185" s="44"/>
      <c r="C185" s="42"/>
    </row>
    <row r="186" spans="1:3" ht="38.25" customHeight="1" x14ac:dyDescent="0.25">
      <c r="A186" s="43"/>
      <c r="B186" s="44"/>
      <c r="C186" s="42"/>
    </row>
    <row r="187" spans="1:3" ht="38.25" customHeight="1" x14ac:dyDescent="0.25">
      <c r="A187" s="43"/>
      <c r="B187" s="44"/>
      <c r="C187" s="42"/>
    </row>
    <row r="188" spans="1:3" ht="51" customHeight="1" x14ac:dyDescent="0.25">
      <c r="A188" s="43"/>
      <c r="B188" s="44"/>
      <c r="C188" s="42"/>
    </row>
    <row r="189" spans="1:3" ht="38.25" customHeight="1" x14ac:dyDescent="0.25">
      <c r="A189" s="43"/>
      <c r="B189" s="44"/>
      <c r="C189" s="42"/>
    </row>
    <row r="190" spans="1:3" ht="38.25" customHeight="1" x14ac:dyDescent="0.25">
      <c r="A190" s="43"/>
      <c r="B190" s="44"/>
      <c r="C190" s="42"/>
    </row>
    <row r="191" spans="1:3" ht="38.25" customHeight="1" x14ac:dyDescent="0.25">
      <c r="A191" s="43"/>
      <c r="B191" s="44"/>
      <c r="C191" s="42"/>
    </row>
    <row r="192" spans="1:3" ht="51" customHeight="1" x14ac:dyDescent="0.25">
      <c r="A192" s="43"/>
      <c r="B192" s="44"/>
      <c r="C192" s="42"/>
    </row>
    <row r="193" spans="1:3" ht="12.75" customHeight="1" x14ac:dyDescent="0.25">
      <c r="A193" s="43"/>
      <c r="B193" s="44"/>
      <c r="C193" s="42"/>
    </row>
    <row r="194" spans="1:3" ht="38.25" customHeight="1" x14ac:dyDescent="0.25">
      <c r="A194" s="43"/>
      <c r="B194" s="44"/>
      <c r="C194" s="42"/>
    </row>
    <row r="195" spans="1:3" ht="51" customHeight="1" x14ac:dyDescent="0.25">
      <c r="A195" s="43"/>
      <c r="B195" s="44"/>
      <c r="C195" s="42"/>
    </row>
    <row r="196" spans="1:3" ht="12.75" customHeight="1" x14ac:dyDescent="0.25">
      <c r="A196" s="43"/>
      <c r="B196" s="44"/>
      <c r="C196" s="42"/>
    </row>
    <row r="197" spans="1:3" ht="12.75" customHeight="1" x14ac:dyDescent="0.25">
      <c r="A197" s="43"/>
      <c r="B197" s="44"/>
      <c r="C197" s="42"/>
    </row>
    <row r="198" spans="1:3" ht="25.5" customHeight="1" x14ac:dyDescent="0.25">
      <c r="A198" s="43"/>
      <c r="B198" s="44"/>
      <c r="C198" s="42"/>
    </row>
    <row r="199" spans="1:3" ht="25.5" customHeight="1" x14ac:dyDescent="0.25">
      <c r="A199" s="43"/>
      <c r="B199" s="44"/>
      <c r="C199" s="42"/>
    </row>
    <row r="200" spans="1:3" ht="12.75" customHeight="1" x14ac:dyDescent="0.25">
      <c r="A200" s="43"/>
      <c r="B200" s="44"/>
      <c r="C200" s="42"/>
    </row>
    <row r="201" spans="1:3" ht="12.75" customHeight="1" x14ac:dyDescent="0.25">
      <c r="A201" s="43"/>
      <c r="B201" s="44"/>
      <c r="C201" s="42"/>
    </row>
    <row r="202" spans="1:3" ht="12.75" customHeight="1" x14ac:dyDescent="0.25">
      <c r="A202" s="43"/>
      <c r="B202" s="44"/>
      <c r="C202" s="42"/>
    </row>
    <row r="203" spans="1:3" ht="12.75" customHeight="1" x14ac:dyDescent="0.25">
      <c r="A203" s="43"/>
      <c r="B203" s="44"/>
      <c r="C203" s="42"/>
    </row>
    <row r="204" spans="1:3" ht="12.75" customHeight="1" x14ac:dyDescent="0.25">
      <c r="A204" s="43"/>
      <c r="B204" s="44"/>
      <c r="C204" s="42"/>
    </row>
    <row r="205" spans="1:3" ht="12.75" customHeight="1" x14ac:dyDescent="0.25">
      <c r="A205" s="43"/>
      <c r="B205" s="44"/>
      <c r="C205" s="42"/>
    </row>
    <row r="206" spans="1:3" ht="12.75" customHeight="1" x14ac:dyDescent="0.25">
      <c r="A206" s="43"/>
      <c r="B206" s="44"/>
      <c r="C206" s="42"/>
    </row>
    <row r="207" spans="1:3" ht="63.75" customHeight="1" x14ac:dyDescent="0.25">
      <c r="A207" s="43"/>
      <c r="B207" s="44"/>
      <c r="C207" s="42"/>
    </row>
    <row r="208" spans="1:3" ht="12.75" customHeight="1" x14ac:dyDescent="0.25">
      <c r="A208" s="43"/>
      <c r="B208" s="44"/>
      <c r="C208" s="42"/>
    </row>
    <row r="209" spans="1:3" ht="12.75" customHeight="1" x14ac:dyDescent="0.25">
      <c r="A209" s="43"/>
      <c r="B209" s="44"/>
      <c r="C209" s="42"/>
    </row>
    <row r="210" spans="1:3" ht="25.5" customHeight="1" x14ac:dyDescent="0.25">
      <c r="A210" s="43"/>
      <c r="B210" s="44"/>
      <c r="C210" s="42"/>
    </row>
    <row r="211" spans="1:3" ht="12.75" customHeight="1" x14ac:dyDescent="0.25">
      <c r="A211" s="43"/>
      <c r="B211" s="44"/>
      <c r="C211" s="42"/>
    </row>
    <row r="212" spans="1:3" ht="38.25" customHeight="1" x14ac:dyDescent="0.25">
      <c r="A212" s="43"/>
      <c r="B212" s="44"/>
      <c r="C212" s="42"/>
    </row>
    <row r="213" spans="1:3" ht="12.75" customHeight="1" x14ac:dyDescent="0.25">
      <c r="A213" s="43"/>
      <c r="B213" s="44"/>
      <c r="C213" s="42"/>
    </row>
    <row r="214" spans="1:3" ht="12.75" customHeight="1" x14ac:dyDescent="0.25">
      <c r="A214" s="43"/>
      <c r="B214" s="44"/>
      <c r="C214" s="42"/>
    </row>
    <row r="215" spans="1:3" ht="12.75" customHeight="1" x14ac:dyDescent="0.25">
      <c r="A215" s="43"/>
      <c r="B215" s="44"/>
      <c r="C215" s="42"/>
    </row>
    <row r="216" spans="1:3" ht="38.25" customHeight="1" x14ac:dyDescent="0.25">
      <c r="A216" s="43"/>
      <c r="B216" s="44"/>
      <c r="C216" s="42"/>
    </row>
    <row r="217" spans="1:3" ht="76.5" customHeight="1" x14ac:dyDescent="0.25">
      <c r="A217" s="43"/>
      <c r="B217" s="44"/>
      <c r="C217" s="42"/>
    </row>
    <row r="218" spans="1:3" ht="25.5" customHeight="1" x14ac:dyDescent="0.25">
      <c r="A218" s="43"/>
      <c r="B218" s="44"/>
      <c r="C218" s="42"/>
    </row>
    <row r="219" spans="1:3" ht="25.5" customHeight="1" x14ac:dyDescent="0.25">
      <c r="A219" s="43"/>
      <c r="B219" s="44"/>
      <c r="C219" s="42"/>
    </row>
    <row r="220" spans="1:3" ht="25.5" customHeight="1" x14ac:dyDescent="0.25">
      <c r="A220" s="43"/>
      <c r="B220" s="44"/>
      <c r="C220" s="42"/>
    </row>
    <row r="221" spans="1:3" ht="51" customHeight="1" x14ac:dyDescent="0.25">
      <c r="A221" s="43"/>
      <c r="B221" s="44"/>
      <c r="C221" s="42"/>
    </row>
    <row r="222" spans="1:3" ht="12.75" customHeight="1" x14ac:dyDescent="0.25">
      <c r="A222" s="43"/>
      <c r="B222" s="44"/>
      <c r="C222" s="42"/>
    </row>
    <row r="223" spans="1:3" ht="12.75" customHeight="1" x14ac:dyDescent="0.25">
      <c r="A223" s="43"/>
      <c r="B223" s="44"/>
      <c r="C223" s="42"/>
    </row>
    <row r="224" spans="1:3" ht="25.5" customHeight="1" x14ac:dyDescent="0.25">
      <c r="A224" s="43"/>
      <c r="B224" s="44"/>
      <c r="C224" s="42"/>
    </row>
    <row r="225" spans="1:3" ht="25.5" customHeight="1" x14ac:dyDescent="0.25">
      <c r="A225" s="43"/>
      <c r="B225" s="44"/>
      <c r="C225" s="42"/>
    </row>
    <row r="226" spans="1:3" ht="12.75" customHeight="1" x14ac:dyDescent="0.25">
      <c r="A226" s="43"/>
      <c r="B226" s="44"/>
      <c r="C226" s="42"/>
    </row>
    <row r="227" spans="1:3" ht="38.25" customHeight="1" x14ac:dyDescent="0.25">
      <c r="A227" s="43"/>
      <c r="B227" s="44"/>
      <c r="C227" s="42"/>
    </row>
    <row r="228" spans="1:3" ht="12.75" customHeight="1" x14ac:dyDescent="0.25">
      <c r="A228" s="43"/>
      <c r="B228" s="44"/>
      <c r="C228" s="42"/>
    </row>
    <row r="229" spans="1:3" ht="12.75" customHeight="1" x14ac:dyDescent="0.25">
      <c r="A229" s="43"/>
      <c r="B229" s="44"/>
      <c r="C229" s="42"/>
    </row>
    <row r="230" spans="1:3" ht="38.25" customHeight="1" x14ac:dyDescent="0.25">
      <c r="A230" s="43"/>
      <c r="B230" s="44"/>
      <c r="C230" s="42"/>
    </row>
    <row r="231" spans="1:3" ht="12.75" customHeight="1" x14ac:dyDescent="0.25">
      <c r="A231" s="43"/>
      <c r="B231" s="44"/>
      <c r="C231" s="42"/>
    </row>
    <row r="232" spans="1:3" ht="12.75" customHeight="1" x14ac:dyDescent="0.25">
      <c r="A232" s="43"/>
      <c r="B232" s="44"/>
      <c r="C232" s="42"/>
    </row>
    <row r="233" spans="1:3" ht="12.75" customHeight="1" x14ac:dyDescent="0.25">
      <c r="A233" s="43"/>
      <c r="B233" s="44"/>
      <c r="C233" s="42"/>
    </row>
    <row r="234" spans="1:3" ht="12.75" customHeight="1" x14ac:dyDescent="0.25">
      <c r="A234" s="43"/>
      <c r="B234" s="44"/>
      <c r="C234" s="42"/>
    </row>
    <row r="235" spans="1:3" ht="25.5" customHeight="1" x14ac:dyDescent="0.25">
      <c r="A235" s="43"/>
      <c r="B235" s="44"/>
      <c r="C235" s="42"/>
    </row>
    <row r="236" spans="1:3" ht="25.5" customHeight="1" x14ac:dyDescent="0.25">
      <c r="A236" s="43"/>
      <c r="B236" s="44"/>
      <c r="C236" s="42"/>
    </row>
    <row r="237" spans="1:3" ht="12.75" customHeight="1" x14ac:dyDescent="0.25">
      <c r="A237" s="43"/>
      <c r="B237" s="44"/>
      <c r="C237" s="42"/>
    </row>
    <row r="238" spans="1:3" ht="25.5" customHeight="1" x14ac:dyDescent="0.25">
      <c r="A238" s="43"/>
      <c r="B238" s="44"/>
      <c r="C238" s="42"/>
    </row>
    <row r="239" spans="1:3" ht="38.25" customHeight="1" x14ac:dyDescent="0.25">
      <c r="A239" s="43"/>
      <c r="B239" s="44"/>
      <c r="C239" s="42"/>
    </row>
    <row r="240" spans="1:3" ht="38.25" customHeight="1" x14ac:dyDescent="0.25">
      <c r="A240" s="43"/>
      <c r="B240" s="44"/>
      <c r="C240" s="42"/>
    </row>
    <row r="241" spans="1:3" ht="38.25" customHeight="1" x14ac:dyDescent="0.25">
      <c r="A241" s="43"/>
      <c r="B241" s="44"/>
      <c r="C241" s="42"/>
    </row>
    <row r="242" spans="1:3" ht="12.75" customHeight="1" x14ac:dyDescent="0.25">
      <c r="A242" s="43"/>
      <c r="B242" s="44"/>
      <c r="C242" s="42"/>
    </row>
    <row r="243" spans="1:3" ht="12.75" customHeight="1" x14ac:dyDescent="0.25">
      <c r="A243" s="43"/>
      <c r="B243" s="44"/>
      <c r="C243" s="42"/>
    </row>
    <row r="244" spans="1:3" ht="25.5" customHeight="1" x14ac:dyDescent="0.25">
      <c r="A244" s="43"/>
      <c r="B244" s="44"/>
      <c r="C244" s="42"/>
    </row>
    <row r="245" spans="1:3" ht="38.25" customHeight="1" x14ac:dyDescent="0.25">
      <c r="A245" s="43"/>
      <c r="B245" s="44"/>
      <c r="C245" s="42"/>
    </row>
    <row r="246" spans="1:3" ht="12.75" customHeight="1" x14ac:dyDescent="0.25">
      <c r="A246" s="43"/>
      <c r="B246" s="44"/>
      <c r="C246" s="42"/>
    </row>
    <row r="247" spans="1:3" ht="76.5" customHeight="1" x14ac:dyDescent="0.25">
      <c r="A247" s="43"/>
      <c r="B247" s="44"/>
      <c r="C247" s="42"/>
    </row>
    <row r="248" spans="1:3" ht="25.5" customHeight="1" x14ac:dyDescent="0.25">
      <c r="A248" s="43"/>
      <c r="B248" s="44"/>
      <c r="C248" s="42"/>
    </row>
    <row r="249" spans="1:3" ht="12.75" customHeight="1" x14ac:dyDescent="0.25">
      <c r="A249" s="43"/>
      <c r="B249" s="44"/>
      <c r="C249" s="42"/>
    </row>
    <row r="250" spans="1:3" ht="51" customHeight="1" x14ac:dyDescent="0.25">
      <c r="A250" s="43"/>
      <c r="B250" s="44"/>
      <c r="C250" s="42"/>
    </row>
    <row r="251" spans="1:3" ht="38.25" customHeight="1" x14ac:dyDescent="0.25">
      <c r="A251" s="43"/>
      <c r="B251" s="44"/>
      <c r="C251" s="42"/>
    </row>
    <row r="252" spans="1:3" ht="12.75" customHeight="1" x14ac:dyDescent="0.25">
      <c r="A252" s="43"/>
      <c r="B252" s="44"/>
      <c r="C252" s="42"/>
    </row>
    <row r="253" spans="1:3" ht="12.75" customHeight="1" x14ac:dyDescent="0.25">
      <c r="A253" s="43"/>
      <c r="B253" s="44"/>
      <c r="C253" s="42"/>
    </row>
    <row r="254" spans="1:3" ht="12.75" customHeight="1" x14ac:dyDescent="0.25">
      <c r="A254" s="43"/>
      <c r="B254" s="44"/>
      <c r="C254" s="42"/>
    </row>
    <row r="255" spans="1:3" ht="12.75" customHeight="1" x14ac:dyDescent="0.25">
      <c r="A255" s="43"/>
      <c r="B255" s="44"/>
      <c r="C255" s="42"/>
    </row>
    <row r="256" spans="1:3" ht="51" customHeight="1" x14ac:dyDescent="0.25">
      <c r="A256" s="43"/>
      <c r="B256" s="44"/>
      <c r="C256" s="42"/>
    </row>
    <row r="257" spans="1:3" ht="25.5" customHeight="1" x14ac:dyDescent="0.25">
      <c r="A257" s="43"/>
      <c r="B257" s="44"/>
      <c r="C257" s="42"/>
    </row>
    <row r="258" spans="1:3" ht="63.75" customHeight="1" x14ac:dyDescent="0.25">
      <c r="A258" s="43"/>
      <c r="B258" s="44"/>
      <c r="C258" s="42"/>
    </row>
    <row r="259" spans="1:3" ht="12.75" customHeight="1" x14ac:dyDescent="0.25">
      <c r="A259" s="43"/>
      <c r="B259" s="44"/>
      <c r="C259" s="42"/>
    </row>
    <row r="260" spans="1:3" ht="12.75" customHeight="1" x14ac:dyDescent="0.25">
      <c r="A260" s="43"/>
      <c r="B260" s="44"/>
      <c r="C260" s="42"/>
    </row>
    <row r="261" spans="1:3" ht="12.75" customHeight="1" x14ac:dyDescent="0.25">
      <c r="A261" s="43"/>
      <c r="B261" s="44"/>
      <c r="C261" s="42"/>
    </row>
    <row r="262" spans="1:3" ht="12.75" customHeight="1" x14ac:dyDescent="0.25">
      <c r="A262" s="43"/>
      <c r="B262" s="44"/>
      <c r="C262" s="42"/>
    </row>
    <row r="263" spans="1:3" ht="25.5" customHeight="1" x14ac:dyDescent="0.25">
      <c r="A263" s="43"/>
      <c r="B263" s="44"/>
      <c r="C263" s="42"/>
    </row>
    <row r="264" spans="1:3" ht="12.75" customHeight="1" x14ac:dyDescent="0.25">
      <c r="A264" s="43"/>
      <c r="B264" s="44"/>
      <c r="C264" s="42"/>
    </row>
    <row r="265" spans="1:3" ht="25.5" customHeight="1" x14ac:dyDescent="0.25">
      <c r="A265" s="43"/>
      <c r="B265" s="44"/>
      <c r="C265" s="42"/>
    </row>
    <row r="266" spans="1:3" ht="38.25" customHeight="1" x14ac:dyDescent="0.25">
      <c r="A266" s="43"/>
      <c r="B266" s="44"/>
      <c r="C266" s="42"/>
    </row>
    <row r="267" spans="1:3" ht="25.5" customHeight="1" x14ac:dyDescent="0.25">
      <c r="A267" s="43"/>
      <c r="B267" s="44"/>
      <c r="C267" s="42"/>
    </row>
    <row r="268" spans="1:3" ht="25.5" customHeight="1" x14ac:dyDescent="0.25">
      <c r="A268" s="43"/>
      <c r="B268" s="44"/>
      <c r="C268" s="42"/>
    </row>
    <row r="269" spans="1:3" ht="12.75" customHeight="1" x14ac:dyDescent="0.25">
      <c r="A269" s="43"/>
      <c r="B269" s="44"/>
      <c r="C269" s="42"/>
    </row>
    <row r="270" spans="1:3" ht="12.75" customHeight="1" x14ac:dyDescent="0.25">
      <c r="A270" s="43"/>
      <c r="B270" s="44"/>
      <c r="C270" s="42"/>
    </row>
    <row r="271" spans="1:3" ht="12.75" customHeight="1" x14ac:dyDescent="0.25">
      <c r="A271" s="43"/>
      <c r="B271" s="44"/>
      <c r="C271" s="42"/>
    </row>
    <row r="272" spans="1:3" ht="12.75" customHeight="1" x14ac:dyDescent="0.25">
      <c r="A272" s="43"/>
      <c r="B272" s="44"/>
      <c r="C272" s="42"/>
    </row>
    <row r="273" spans="1:3" ht="12.75" customHeight="1" x14ac:dyDescent="0.25">
      <c r="A273" s="43"/>
      <c r="B273" s="44"/>
      <c r="C273" s="42"/>
    </row>
    <row r="274" spans="1:3" ht="12.75" customHeight="1" x14ac:dyDescent="0.25">
      <c r="A274" s="43"/>
      <c r="B274" s="44"/>
      <c r="C274" s="42"/>
    </row>
    <row r="275" spans="1:3" ht="12.75" customHeight="1" x14ac:dyDescent="0.25">
      <c r="A275" s="43"/>
      <c r="B275" s="44"/>
      <c r="C275" s="42"/>
    </row>
    <row r="276" spans="1:3" ht="38.25" customHeight="1" x14ac:dyDescent="0.25">
      <c r="A276" s="43"/>
      <c r="B276" s="44"/>
      <c r="C276" s="42"/>
    </row>
    <row r="277" spans="1:3" ht="38.25" customHeight="1" x14ac:dyDescent="0.25">
      <c r="A277" s="43"/>
      <c r="B277" s="44"/>
      <c r="C277" s="42"/>
    </row>
    <row r="278" spans="1:3" ht="12.75" customHeight="1" x14ac:dyDescent="0.25">
      <c r="A278" s="43"/>
      <c r="B278" s="44"/>
      <c r="C278" s="42"/>
    </row>
    <row r="279" spans="1:3" ht="12.75" customHeight="1" x14ac:dyDescent="0.25">
      <c r="A279" s="43"/>
      <c r="B279" s="44"/>
      <c r="C279" s="42"/>
    </row>
    <row r="280" spans="1:3" ht="12.75" customHeight="1" x14ac:dyDescent="0.25">
      <c r="A280" s="43"/>
      <c r="B280" s="44"/>
      <c r="C280" s="42"/>
    </row>
    <row r="281" spans="1:3" ht="12.75" customHeight="1" x14ac:dyDescent="0.25">
      <c r="A281" s="43"/>
      <c r="B281" s="44"/>
      <c r="C281" s="42"/>
    </row>
    <row r="282" spans="1:3" ht="25.5" customHeight="1" x14ac:dyDescent="0.25">
      <c r="A282" s="43"/>
      <c r="B282" s="44"/>
      <c r="C282" s="42"/>
    </row>
    <row r="283" spans="1:3" ht="12.75" customHeight="1" x14ac:dyDescent="0.25">
      <c r="A283" s="43"/>
      <c r="B283" s="44"/>
      <c r="C283" s="42"/>
    </row>
    <row r="284" spans="1:3" ht="12.75" customHeight="1" x14ac:dyDescent="0.25">
      <c r="A284" s="43"/>
      <c r="B284" s="44"/>
      <c r="C284" s="42"/>
    </row>
    <row r="285" spans="1:3" ht="38.25" customHeight="1" x14ac:dyDescent="0.25">
      <c r="A285" s="43"/>
      <c r="B285" s="44"/>
      <c r="C285" s="42"/>
    </row>
    <row r="286" spans="1:3" ht="38.25" customHeight="1" x14ac:dyDescent="0.25">
      <c r="A286" s="43"/>
      <c r="B286" s="44"/>
      <c r="C286" s="42"/>
    </row>
    <row r="287" spans="1:3" ht="25.5" customHeight="1" x14ac:dyDescent="0.25">
      <c r="A287" s="43"/>
      <c r="B287" s="44"/>
      <c r="C287" s="42"/>
    </row>
    <row r="288" spans="1:3" ht="12.75" customHeight="1" x14ac:dyDescent="0.25">
      <c r="A288" s="43"/>
      <c r="B288" s="44"/>
      <c r="C288" s="42"/>
    </row>
    <row r="289" spans="1:3" ht="25.5" customHeight="1" x14ac:dyDescent="0.25">
      <c r="A289" s="43"/>
      <c r="B289" s="44"/>
      <c r="C289" s="42"/>
    </row>
    <row r="290" spans="1:3" ht="12.75" customHeight="1" x14ac:dyDescent="0.25">
      <c r="A290" s="43"/>
      <c r="B290" s="44"/>
      <c r="C290" s="42"/>
    </row>
    <row r="291" spans="1:3" ht="76.5" customHeight="1" x14ac:dyDescent="0.25">
      <c r="A291" s="43"/>
      <c r="B291" s="44"/>
      <c r="C291" s="42"/>
    </row>
    <row r="292" spans="1:3" ht="25.5" customHeight="1" x14ac:dyDescent="0.25">
      <c r="A292" s="43"/>
      <c r="B292" s="44"/>
      <c r="C292" s="42"/>
    </row>
    <row r="293" spans="1:3" ht="25.5" customHeight="1" x14ac:dyDescent="0.25">
      <c r="A293" s="43"/>
      <c r="B293" s="44"/>
      <c r="C293" s="42"/>
    </row>
    <row r="294" spans="1:3" ht="12.75" customHeight="1" x14ac:dyDescent="0.25">
      <c r="A294" s="43"/>
      <c r="B294" s="44"/>
      <c r="C294" s="42"/>
    </row>
    <row r="295" spans="1:3" ht="25.5" customHeight="1" x14ac:dyDescent="0.25">
      <c r="A295" s="43"/>
      <c r="B295" s="44"/>
      <c r="C295" s="42"/>
    </row>
    <row r="296" spans="1:3" ht="12.75" customHeight="1" x14ac:dyDescent="0.25">
      <c r="A296" s="43"/>
      <c r="B296" s="44"/>
      <c r="C296" s="42"/>
    </row>
    <row r="297" spans="1:3" ht="25.5" customHeight="1" x14ac:dyDescent="0.25">
      <c r="A297" s="43"/>
      <c r="B297" s="44"/>
      <c r="C297" s="42"/>
    </row>
    <row r="298" spans="1:3" ht="38.25" customHeight="1" x14ac:dyDescent="0.25">
      <c r="A298" s="43"/>
      <c r="B298" s="44"/>
      <c r="C298" s="42"/>
    </row>
    <row r="299" spans="1:3" ht="25.5" customHeight="1" x14ac:dyDescent="0.25">
      <c r="A299" s="43"/>
      <c r="B299" s="44"/>
      <c r="C299" s="42"/>
    </row>
    <row r="300" spans="1:3" ht="38.25" customHeight="1" x14ac:dyDescent="0.25">
      <c r="A300" s="43"/>
      <c r="B300" s="44"/>
      <c r="C300" s="42"/>
    </row>
    <row r="301" spans="1:3" ht="25.5" customHeight="1" x14ac:dyDescent="0.25">
      <c r="A301" s="43"/>
      <c r="B301" s="44"/>
      <c r="C301" s="42"/>
    </row>
    <row r="302" spans="1:3" ht="12.75" customHeight="1" x14ac:dyDescent="0.25">
      <c r="A302" s="43"/>
      <c r="B302" s="44"/>
      <c r="C302" s="42"/>
    </row>
    <row r="303" spans="1:3" ht="25.5" customHeight="1" x14ac:dyDescent="0.25">
      <c r="A303" s="43"/>
      <c r="B303" s="44"/>
      <c r="C303" s="42"/>
    </row>
    <row r="304" spans="1:3" ht="25.5" customHeight="1" x14ac:dyDescent="0.25">
      <c r="A304" s="43"/>
      <c r="B304" s="44"/>
      <c r="C304" s="42"/>
    </row>
    <row r="305" spans="1:3" ht="12.75" customHeight="1" x14ac:dyDescent="0.25">
      <c r="A305" s="43"/>
      <c r="B305" s="44"/>
      <c r="C305" s="42"/>
    </row>
    <row r="306" spans="1:3" ht="38.25" customHeight="1" x14ac:dyDescent="0.25">
      <c r="A306" s="43"/>
      <c r="B306" s="44"/>
      <c r="C306" s="42"/>
    </row>
    <row r="307" spans="1:3" ht="38.25" customHeight="1" x14ac:dyDescent="0.25">
      <c r="A307" s="43"/>
      <c r="B307" s="44"/>
      <c r="C307" s="42"/>
    </row>
    <row r="308" spans="1:3" ht="12.75" customHeight="1" x14ac:dyDescent="0.25">
      <c r="A308" s="43"/>
      <c r="B308" s="44"/>
      <c r="C308" s="42"/>
    </row>
    <row r="309" spans="1:3" ht="25.5" customHeight="1" x14ac:dyDescent="0.25">
      <c r="A309" s="43"/>
      <c r="B309" s="44"/>
      <c r="C309" s="42"/>
    </row>
    <row r="310" spans="1:3" ht="12.75" customHeight="1" x14ac:dyDescent="0.25">
      <c r="A310" s="43"/>
      <c r="B310" s="44"/>
      <c r="C310" s="42"/>
    </row>
    <row r="311" spans="1:3" ht="38.25" customHeight="1" x14ac:dyDescent="0.25">
      <c r="A311" s="43"/>
      <c r="B311" s="44"/>
      <c r="C311" s="42"/>
    </row>
    <row r="312" spans="1:3" ht="12.75" customHeight="1" x14ac:dyDescent="0.25">
      <c r="A312" s="43"/>
      <c r="B312" s="44"/>
      <c r="C312" s="42"/>
    </row>
    <row r="313" spans="1:3" ht="12.75" customHeight="1" x14ac:dyDescent="0.25">
      <c r="A313" s="43"/>
      <c r="B313" s="44"/>
      <c r="C313" s="42"/>
    </row>
    <row r="314" spans="1:3" ht="12.75" customHeight="1" x14ac:dyDescent="0.25">
      <c r="A314" s="43"/>
      <c r="B314" s="44"/>
      <c r="C314" s="42"/>
    </row>
    <row r="315" spans="1:3" ht="12.75" customHeight="1" x14ac:dyDescent="0.25">
      <c r="A315" s="43"/>
      <c r="B315" s="44"/>
      <c r="C315" s="42"/>
    </row>
    <row r="316" spans="1:3" ht="12.75" customHeight="1" x14ac:dyDescent="0.25">
      <c r="A316" s="43"/>
      <c r="B316" s="44"/>
      <c r="C316" s="42"/>
    </row>
    <row r="317" spans="1:3" ht="25.5" customHeight="1" x14ac:dyDescent="0.25">
      <c r="A317" s="43"/>
      <c r="B317" s="44"/>
      <c r="C317" s="42"/>
    </row>
    <row r="318" spans="1:3" ht="25.5" customHeight="1" x14ac:dyDescent="0.25">
      <c r="A318" s="43"/>
      <c r="B318" s="44"/>
      <c r="C318" s="42"/>
    </row>
    <row r="319" spans="1:3" ht="25.5" customHeight="1" x14ac:dyDescent="0.25">
      <c r="A319" s="43"/>
      <c r="B319" s="44"/>
      <c r="C319" s="42"/>
    </row>
    <row r="320" spans="1:3" ht="25.5" customHeight="1" x14ac:dyDescent="0.25">
      <c r="A320" s="43"/>
      <c r="B320" s="44"/>
      <c r="C320" s="42"/>
    </row>
    <row r="321" spans="1:3" ht="38.25" customHeight="1" x14ac:dyDescent="0.25">
      <c r="A321" s="43"/>
      <c r="B321" s="44"/>
      <c r="C321" s="42"/>
    </row>
    <row r="322" spans="1:3" ht="12.75" customHeight="1" x14ac:dyDescent="0.25">
      <c r="A322" s="43"/>
      <c r="B322" s="44"/>
      <c r="C322" s="42"/>
    </row>
    <row r="323" spans="1:3" ht="12.75" customHeight="1" x14ac:dyDescent="0.25">
      <c r="A323" s="43"/>
      <c r="B323" s="44"/>
      <c r="C323" s="42"/>
    </row>
    <row r="324" spans="1:3" ht="25.5" customHeight="1" x14ac:dyDescent="0.25">
      <c r="A324" s="43"/>
      <c r="B324" s="44"/>
      <c r="C324" s="42"/>
    </row>
    <row r="325" spans="1:3" ht="38.25" customHeight="1" x14ac:dyDescent="0.25">
      <c r="A325" s="43"/>
      <c r="B325" s="44"/>
      <c r="C325" s="42"/>
    </row>
    <row r="326" spans="1:3" ht="25.5" customHeight="1" x14ac:dyDescent="0.25">
      <c r="A326" s="43"/>
      <c r="B326" s="44"/>
      <c r="C326" s="42"/>
    </row>
    <row r="327" spans="1:3" ht="25.5" customHeight="1" x14ac:dyDescent="0.25">
      <c r="A327" s="43"/>
      <c r="B327" s="44"/>
      <c r="C327" s="42"/>
    </row>
    <row r="328" spans="1:3" ht="25.5" customHeight="1" x14ac:dyDescent="0.25">
      <c r="A328" s="43"/>
      <c r="B328" s="44"/>
      <c r="C328" s="42"/>
    </row>
    <row r="329" spans="1:3" ht="12.75" customHeight="1" x14ac:dyDescent="0.25">
      <c r="A329" s="43"/>
      <c r="B329" s="44"/>
      <c r="C329" s="42"/>
    </row>
    <row r="330" spans="1:3" ht="12.75" customHeight="1" x14ac:dyDescent="0.25">
      <c r="A330" s="43"/>
      <c r="B330" s="44"/>
      <c r="C330" s="42"/>
    </row>
    <row r="331" spans="1:3" ht="12.75" customHeight="1" x14ac:dyDescent="0.25">
      <c r="A331" s="43"/>
      <c r="B331" s="44"/>
      <c r="C331" s="42"/>
    </row>
    <row r="332" spans="1:3" ht="12.75" customHeight="1" x14ac:dyDescent="0.25">
      <c r="A332" s="43"/>
      <c r="B332" s="44"/>
      <c r="C332" s="42"/>
    </row>
    <row r="333" spans="1:3" ht="12.75" customHeight="1" x14ac:dyDescent="0.25">
      <c r="A333" s="43"/>
      <c r="B333" s="44"/>
      <c r="C333" s="42"/>
    </row>
    <row r="334" spans="1:3" ht="25.5" customHeight="1" x14ac:dyDescent="0.25">
      <c r="A334" s="43"/>
      <c r="B334" s="44"/>
      <c r="C334" s="42"/>
    </row>
    <row r="335" spans="1:3" ht="38.25" customHeight="1" x14ac:dyDescent="0.25">
      <c r="A335" s="43"/>
      <c r="B335" s="44"/>
      <c r="C335" s="42"/>
    </row>
    <row r="336" spans="1:3" ht="38.25" customHeight="1" x14ac:dyDescent="0.25">
      <c r="A336" s="43"/>
      <c r="B336" s="44"/>
      <c r="C336" s="42"/>
    </row>
    <row r="337" spans="1:3" ht="12.75" customHeight="1" x14ac:dyDescent="0.25">
      <c r="A337" s="43"/>
      <c r="B337" s="44"/>
      <c r="C337" s="42"/>
    </row>
    <row r="338" spans="1:3" ht="12.75" customHeight="1" x14ac:dyDescent="0.25">
      <c r="A338" s="43"/>
      <c r="B338" s="44"/>
      <c r="C338" s="42"/>
    </row>
    <row r="339" spans="1:3" ht="25.5" customHeight="1" x14ac:dyDescent="0.25">
      <c r="A339" s="43"/>
      <c r="B339" s="44"/>
      <c r="C339" s="42"/>
    </row>
    <row r="340" spans="1:3" ht="38.25" customHeight="1" x14ac:dyDescent="0.25">
      <c r="A340" s="43"/>
      <c r="B340" s="44"/>
      <c r="C340" s="42"/>
    </row>
    <row r="341" spans="1:3" ht="12.75" customHeight="1" x14ac:dyDescent="0.25">
      <c r="A341" s="43"/>
      <c r="B341" s="44"/>
      <c r="C341" s="42"/>
    </row>
    <row r="342" spans="1:3" ht="12.75" customHeight="1" x14ac:dyDescent="0.25">
      <c r="A342" s="43"/>
      <c r="B342" s="44"/>
      <c r="C342" s="42"/>
    </row>
    <row r="343" spans="1:3" ht="25.5" customHeight="1" x14ac:dyDescent="0.25">
      <c r="A343" s="43"/>
      <c r="B343" s="44"/>
      <c r="C343" s="42"/>
    </row>
    <row r="344" spans="1:3" ht="12.75" customHeight="1" x14ac:dyDescent="0.25">
      <c r="A344" s="43"/>
      <c r="B344" s="44"/>
      <c r="C344" s="42"/>
    </row>
    <row r="345" spans="1:3" ht="25.5" customHeight="1" x14ac:dyDescent="0.25">
      <c r="A345" s="43"/>
      <c r="B345" s="44"/>
      <c r="C345" s="42"/>
    </row>
    <row r="346" spans="1:3" ht="25.5" customHeight="1" x14ac:dyDescent="0.25">
      <c r="A346" s="43"/>
      <c r="B346" s="44"/>
      <c r="C346" s="42"/>
    </row>
    <row r="347" spans="1:3" ht="25.5" customHeight="1" x14ac:dyDescent="0.25">
      <c r="A347" s="43"/>
      <c r="B347" s="44"/>
      <c r="C347" s="42"/>
    </row>
    <row r="348" spans="1:3" ht="25.5" customHeight="1" x14ac:dyDescent="0.25">
      <c r="A348" s="43"/>
      <c r="B348" s="44"/>
      <c r="C348" s="42"/>
    </row>
    <row r="349" spans="1:3" ht="25.5" customHeight="1" x14ac:dyDescent="0.25">
      <c r="A349" s="43"/>
      <c r="B349" s="44"/>
      <c r="C349" s="42"/>
    </row>
    <row r="350" spans="1:3" ht="25.5" customHeight="1" x14ac:dyDescent="0.25">
      <c r="A350" s="43"/>
      <c r="B350" s="44"/>
      <c r="C350" s="42"/>
    </row>
    <row r="351" spans="1:3" ht="25.5" customHeight="1" x14ac:dyDescent="0.25">
      <c r="A351" s="43"/>
      <c r="B351" s="44"/>
      <c r="C351" s="42"/>
    </row>
    <row r="352" spans="1:3" ht="25.5" customHeight="1" x14ac:dyDescent="0.25">
      <c r="A352" s="43"/>
      <c r="B352" s="44"/>
      <c r="C352" s="42"/>
    </row>
    <row r="353" spans="1:3" ht="25.5" customHeight="1" x14ac:dyDescent="0.25">
      <c r="A353" s="43"/>
      <c r="B353" s="44"/>
      <c r="C353" s="42"/>
    </row>
    <row r="354" spans="1:3" ht="25.5" customHeight="1" x14ac:dyDescent="0.25">
      <c r="A354" s="43"/>
      <c r="B354" s="44"/>
      <c r="C354" s="42"/>
    </row>
    <row r="355" spans="1:3" ht="25.5" customHeight="1" x14ac:dyDescent="0.25">
      <c r="A355" s="43"/>
      <c r="B355" s="44"/>
      <c r="C355" s="42"/>
    </row>
    <row r="356" spans="1:3" ht="25.5" customHeight="1" x14ac:dyDescent="0.25">
      <c r="A356" s="43"/>
      <c r="B356" s="44"/>
      <c r="C356" s="42"/>
    </row>
    <row r="357" spans="1:3" ht="25.5" customHeight="1" x14ac:dyDescent="0.25">
      <c r="A357" s="43"/>
      <c r="B357" s="44"/>
      <c r="C357" s="42"/>
    </row>
    <row r="358" spans="1:3" ht="25.5" customHeight="1" x14ac:dyDescent="0.25">
      <c r="A358" s="43"/>
      <c r="B358" s="44"/>
      <c r="C358" s="42"/>
    </row>
    <row r="359" spans="1:3" ht="25.5" customHeight="1" x14ac:dyDescent="0.25">
      <c r="A359" s="43"/>
      <c r="B359" s="44"/>
      <c r="C359" s="42"/>
    </row>
    <row r="360" spans="1:3" ht="25.5" customHeight="1" x14ac:dyDescent="0.25">
      <c r="A360" s="43"/>
      <c r="B360" s="44"/>
      <c r="C360" s="42"/>
    </row>
    <row r="361" spans="1:3" ht="25.5" customHeight="1" x14ac:dyDescent="0.25">
      <c r="A361" s="43"/>
      <c r="B361" s="44"/>
      <c r="C361" s="42"/>
    </row>
    <row r="362" spans="1:3" ht="25.5" customHeight="1" x14ac:dyDescent="0.25">
      <c r="A362" s="43"/>
      <c r="B362" s="44"/>
      <c r="C362" s="42"/>
    </row>
    <row r="363" spans="1:3" ht="25.5" customHeight="1" x14ac:dyDescent="0.25">
      <c r="A363" s="43"/>
      <c r="B363" s="44"/>
      <c r="C363" s="42"/>
    </row>
    <row r="364" spans="1:3" ht="25.5" customHeight="1" x14ac:dyDescent="0.25">
      <c r="A364" s="43"/>
      <c r="B364" s="44"/>
      <c r="C364" s="42"/>
    </row>
    <row r="365" spans="1:3" ht="25.5" customHeight="1" x14ac:dyDescent="0.25">
      <c r="A365" s="43"/>
      <c r="B365" s="44"/>
      <c r="C365" s="42"/>
    </row>
    <row r="366" spans="1:3" ht="25.5" customHeight="1" x14ac:dyDescent="0.25">
      <c r="A366" s="43"/>
      <c r="B366" s="44"/>
      <c r="C366" s="42"/>
    </row>
    <row r="367" spans="1:3" ht="25.5" customHeight="1" x14ac:dyDescent="0.25">
      <c r="A367" s="43"/>
      <c r="B367" s="44"/>
      <c r="C367" s="42"/>
    </row>
    <row r="368" spans="1:3" ht="25.5" customHeight="1" x14ac:dyDescent="0.25">
      <c r="A368" s="43"/>
      <c r="B368" s="44"/>
      <c r="C368" s="42"/>
    </row>
    <row r="369" spans="1:3" ht="25.5" customHeight="1" x14ac:dyDescent="0.25">
      <c r="A369" s="43"/>
      <c r="B369" s="44"/>
      <c r="C369" s="42"/>
    </row>
    <row r="370" spans="1:3" ht="25.5" customHeight="1" x14ac:dyDescent="0.25">
      <c r="A370" s="43"/>
      <c r="B370" s="44"/>
      <c r="C370" s="42"/>
    </row>
    <row r="371" spans="1:3" ht="25.5" customHeight="1" x14ac:dyDescent="0.25">
      <c r="A371" s="43"/>
      <c r="B371" s="44"/>
      <c r="C371" s="42"/>
    </row>
    <row r="372" spans="1:3" ht="25.5" customHeight="1" x14ac:dyDescent="0.25">
      <c r="A372" s="43"/>
      <c r="B372" s="44"/>
      <c r="C372" s="42"/>
    </row>
    <row r="373" spans="1:3" ht="38.25" customHeight="1" x14ac:dyDescent="0.25">
      <c r="A373" s="43"/>
      <c r="B373" s="44"/>
      <c r="C373" s="42"/>
    </row>
    <row r="374" spans="1:3" ht="12.75" customHeight="1" x14ac:dyDescent="0.25">
      <c r="A374" s="43"/>
      <c r="B374" s="44"/>
      <c r="C374" s="42"/>
    </row>
    <row r="375" spans="1:3" ht="38.25" customHeight="1" x14ac:dyDescent="0.25">
      <c r="A375" s="43"/>
      <c r="B375" s="44"/>
      <c r="C375" s="42"/>
    </row>
    <row r="376" spans="1:3" ht="12.75" customHeight="1" x14ac:dyDescent="0.25">
      <c r="A376" s="43"/>
      <c r="B376" s="44"/>
      <c r="C376" s="42"/>
    </row>
    <row r="377" spans="1:3" ht="38.25" customHeight="1" x14ac:dyDescent="0.25">
      <c r="A377" s="43"/>
      <c r="B377" s="44"/>
      <c r="C377" s="42"/>
    </row>
    <row r="378" spans="1:3" ht="12.75" customHeight="1" x14ac:dyDescent="0.25">
      <c r="A378" s="43"/>
      <c r="B378" s="44"/>
      <c r="C378" s="42"/>
    </row>
    <row r="379" spans="1:3" ht="38.25" customHeight="1" x14ac:dyDescent="0.25">
      <c r="A379" s="43"/>
      <c r="B379" s="44"/>
      <c r="C379" s="42"/>
    </row>
    <row r="380" spans="1:3" ht="12.75" customHeight="1" x14ac:dyDescent="0.25">
      <c r="A380" s="43"/>
      <c r="B380" s="44"/>
      <c r="C380" s="42"/>
    </row>
    <row r="381" spans="1:3" ht="38.25" customHeight="1" x14ac:dyDescent="0.25">
      <c r="A381" s="43"/>
      <c r="B381" s="44"/>
      <c r="C381" s="42"/>
    </row>
    <row r="382" spans="1:3" ht="12.75" customHeight="1" x14ac:dyDescent="0.25">
      <c r="A382" s="43"/>
      <c r="B382" s="44"/>
      <c r="C382" s="42"/>
    </row>
    <row r="383" spans="1:3" ht="38.25" customHeight="1" x14ac:dyDescent="0.25">
      <c r="A383" s="43"/>
      <c r="B383" s="44"/>
      <c r="C383" s="42"/>
    </row>
    <row r="384" spans="1:3" ht="12.75" customHeight="1" x14ac:dyDescent="0.25">
      <c r="A384" s="43"/>
      <c r="B384" s="44"/>
      <c r="C384" s="42"/>
    </row>
    <row r="385" spans="1:3" ht="38.25" customHeight="1" x14ac:dyDescent="0.25">
      <c r="A385" s="43"/>
      <c r="B385" s="44"/>
      <c r="C385" s="42"/>
    </row>
    <row r="386" spans="1:3" ht="12.75" customHeight="1" x14ac:dyDescent="0.25">
      <c r="A386" s="43"/>
      <c r="B386" s="44"/>
      <c r="C386" s="42"/>
    </row>
    <row r="387" spans="1:3" ht="38.25" customHeight="1" x14ac:dyDescent="0.25">
      <c r="A387" s="43"/>
      <c r="B387" s="44"/>
      <c r="C387" s="42"/>
    </row>
    <row r="388" spans="1:3" ht="12.75" customHeight="1" x14ac:dyDescent="0.25">
      <c r="A388" s="43"/>
      <c r="B388" s="44"/>
      <c r="C388" s="42"/>
    </row>
    <row r="389" spans="1:3" ht="38.25" customHeight="1" x14ac:dyDescent="0.25">
      <c r="A389" s="43"/>
      <c r="B389" s="44"/>
      <c r="C389" s="42"/>
    </row>
    <row r="390" spans="1:3" ht="12.75" customHeight="1" x14ac:dyDescent="0.25">
      <c r="A390" s="43"/>
      <c r="B390" s="44"/>
      <c r="C390" s="42"/>
    </row>
    <row r="391" spans="1:3" ht="38.25" customHeight="1" x14ac:dyDescent="0.25">
      <c r="A391" s="43"/>
      <c r="B391" s="44"/>
      <c r="C391" s="42"/>
    </row>
    <row r="392" spans="1:3" ht="12.75" customHeight="1" x14ac:dyDescent="0.25">
      <c r="A392" s="43"/>
      <c r="B392" s="44"/>
      <c r="C392" s="42"/>
    </row>
    <row r="393" spans="1:3" ht="38.25" customHeight="1" x14ac:dyDescent="0.25">
      <c r="A393" s="43"/>
      <c r="B393" s="44"/>
      <c r="C393" s="42"/>
    </row>
    <row r="394" spans="1:3" ht="12.75" customHeight="1" x14ac:dyDescent="0.25">
      <c r="A394" s="43"/>
      <c r="B394" s="44"/>
      <c r="C394" s="42"/>
    </row>
    <row r="395" spans="1:3" ht="38.25" customHeight="1" x14ac:dyDescent="0.25">
      <c r="A395" s="43"/>
      <c r="B395" s="44"/>
      <c r="C395" s="42"/>
    </row>
    <row r="396" spans="1:3" ht="12.75" customHeight="1" x14ac:dyDescent="0.25">
      <c r="A396" s="43"/>
      <c r="B396" s="44"/>
      <c r="C396" s="42"/>
    </row>
    <row r="397" spans="1:3" ht="51" customHeight="1" x14ac:dyDescent="0.25">
      <c r="A397" s="43"/>
      <c r="B397" s="44"/>
      <c r="C397" s="42"/>
    </row>
    <row r="398" spans="1:3" ht="12.75" customHeight="1" x14ac:dyDescent="0.25">
      <c r="A398" s="43"/>
      <c r="B398" s="44"/>
      <c r="C398" s="42"/>
    </row>
    <row r="399" spans="1:3" ht="25.5" customHeight="1" x14ac:dyDescent="0.25">
      <c r="A399" s="43"/>
      <c r="B399" s="44"/>
      <c r="C399" s="42"/>
    </row>
    <row r="400" spans="1:3" ht="12.75" customHeight="1" x14ac:dyDescent="0.25">
      <c r="A400" s="43"/>
      <c r="B400" s="44"/>
      <c r="C400" s="42"/>
    </row>
    <row r="401" spans="1:3" ht="12.75" customHeight="1" x14ac:dyDescent="0.25">
      <c r="A401" s="43"/>
      <c r="B401" s="44"/>
      <c r="C401" s="42"/>
    </row>
    <row r="402" spans="1:3" ht="12.75" customHeight="1" x14ac:dyDescent="0.25">
      <c r="A402" s="43"/>
      <c r="B402" s="44"/>
      <c r="C402" s="42"/>
    </row>
    <row r="403" spans="1:3" ht="51" customHeight="1" x14ac:dyDescent="0.25">
      <c r="A403" s="43"/>
      <c r="B403" s="44"/>
      <c r="C403" s="42"/>
    </row>
    <row r="404" spans="1:3" ht="12.75" customHeight="1" x14ac:dyDescent="0.25">
      <c r="A404" s="43"/>
      <c r="B404" s="44"/>
      <c r="C404" s="42"/>
    </row>
    <row r="405" spans="1:3" ht="25.5" customHeight="1" x14ac:dyDescent="0.25">
      <c r="A405" s="43"/>
      <c r="B405" s="44"/>
      <c r="C405" s="42"/>
    </row>
    <row r="406" spans="1:3" ht="12.75" customHeight="1" x14ac:dyDescent="0.25">
      <c r="A406" s="43"/>
      <c r="B406" s="44"/>
      <c r="C406" s="42"/>
    </row>
    <row r="407" spans="1:3" ht="12.75" customHeight="1" x14ac:dyDescent="0.25">
      <c r="A407" s="43"/>
      <c r="B407" s="44"/>
      <c r="C407" s="42"/>
    </row>
    <row r="408" spans="1:3" ht="12.75" customHeight="1" x14ac:dyDescent="0.25">
      <c r="A408" s="43"/>
      <c r="B408" s="44"/>
      <c r="C408" s="42"/>
    </row>
    <row r="409" spans="1:3" ht="51" customHeight="1" x14ac:dyDescent="0.25">
      <c r="A409" s="43"/>
      <c r="B409" s="44"/>
      <c r="C409" s="42"/>
    </row>
    <row r="410" spans="1:3" ht="12.75" customHeight="1" x14ac:dyDescent="0.25">
      <c r="A410" s="43"/>
      <c r="B410" s="44"/>
      <c r="C410" s="42"/>
    </row>
    <row r="411" spans="1:3" ht="25.5" customHeight="1" x14ac:dyDescent="0.25">
      <c r="A411" s="43"/>
      <c r="B411" s="44"/>
      <c r="C411" s="42"/>
    </row>
    <row r="412" spans="1:3" ht="12.75" customHeight="1" x14ac:dyDescent="0.25">
      <c r="A412" s="43"/>
      <c r="B412" s="44"/>
      <c r="C412" s="42"/>
    </row>
    <row r="413" spans="1:3" ht="12.75" customHeight="1" x14ac:dyDescent="0.25">
      <c r="A413" s="43"/>
      <c r="B413" s="44"/>
      <c r="C413" s="42"/>
    </row>
    <row r="414" spans="1:3" ht="12.75" customHeight="1" x14ac:dyDescent="0.25">
      <c r="A414" s="43"/>
      <c r="B414" s="44"/>
      <c r="C414" s="42"/>
    </row>
    <row r="415" spans="1:3" ht="51" customHeight="1" x14ac:dyDescent="0.25">
      <c r="A415" s="43"/>
      <c r="B415" s="44"/>
      <c r="C415" s="42"/>
    </row>
    <row r="416" spans="1:3" ht="12.75" customHeight="1" x14ac:dyDescent="0.25">
      <c r="A416" s="43"/>
      <c r="B416" s="44"/>
      <c r="C416" s="42"/>
    </row>
    <row r="417" spans="1:3" ht="25.5" customHeight="1" x14ac:dyDescent="0.25">
      <c r="A417" s="43"/>
      <c r="B417" s="44"/>
      <c r="C417" s="42"/>
    </row>
    <row r="418" spans="1:3" ht="12.75" customHeight="1" x14ac:dyDescent="0.25">
      <c r="A418" s="43"/>
      <c r="B418" s="44"/>
      <c r="C418" s="42"/>
    </row>
    <row r="419" spans="1:3" ht="12.75" customHeight="1" x14ac:dyDescent="0.25">
      <c r="A419" s="43"/>
      <c r="B419" s="44"/>
      <c r="C419" s="42"/>
    </row>
    <row r="420" spans="1:3" ht="12.75" customHeight="1" x14ac:dyDescent="0.25">
      <c r="A420" s="43"/>
      <c r="B420" s="44"/>
      <c r="C420" s="42"/>
    </row>
    <row r="421" spans="1:3" ht="51" customHeight="1" x14ac:dyDescent="0.25">
      <c r="A421" s="43"/>
      <c r="B421" s="44"/>
      <c r="C421" s="42"/>
    </row>
    <row r="422" spans="1:3" ht="12.75" customHeight="1" x14ac:dyDescent="0.25">
      <c r="A422" s="43"/>
      <c r="B422" s="44"/>
      <c r="C422" s="42"/>
    </row>
    <row r="423" spans="1:3" ht="25.5" customHeight="1" x14ac:dyDescent="0.25">
      <c r="A423" s="43"/>
      <c r="B423" s="44"/>
      <c r="C423" s="42"/>
    </row>
    <row r="424" spans="1:3" ht="12.75" customHeight="1" x14ac:dyDescent="0.25">
      <c r="A424" s="43"/>
      <c r="B424" s="44"/>
      <c r="C424" s="42"/>
    </row>
    <row r="425" spans="1:3" ht="12.75" customHeight="1" x14ac:dyDescent="0.25">
      <c r="A425" s="43"/>
      <c r="B425" s="44"/>
      <c r="C425" s="42"/>
    </row>
    <row r="426" spans="1:3" ht="12.75" customHeight="1" x14ac:dyDescent="0.25">
      <c r="A426" s="43"/>
      <c r="B426" s="44"/>
      <c r="C426" s="42"/>
    </row>
    <row r="427" spans="1:3" ht="51" customHeight="1" x14ac:dyDescent="0.25">
      <c r="A427" s="43"/>
      <c r="B427" s="44"/>
      <c r="C427" s="42"/>
    </row>
    <row r="428" spans="1:3" ht="12.75" customHeight="1" x14ac:dyDescent="0.25">
      <c r="A428" s="43"/>
      <c r="B428" s="44"/>
      <c r="C428" s="42"/>
    </row>
    <row r="429" spans="1:3" ht="25.5" customHeight="1" x14ac:dyDescent="0.25">
      <c r="A429" s="43"/>
      <c r="B429" s="44"/>
      <c r="C429" s="42"/>
    </row>
    <row r="430" spans="1:3" ht="12.75" customHeight="1" x14ac:dyDescent="0.25">
      <c r="A430" s="43"/>
      <c r="B430" s="44"/>
      <c r="C430" s="42"/>
    </row>
    <row r="431" spans="1:3" ht="12.75" customHeight="1" x14ac:dyDescent="0.25">
      <c r="A431" s="43"/>
      <c r="B431" s="44"/>
      <c r="C431" s="42"/>
    </row>
    <row r="432" spans="1:3" ht="12.75" customHeight="1" x14ac:dyDescent="0.25">
      <c r="A432" s="43"/>
      <c r="B432" s="44"/>
      <c r="C432" s="42"/>
    </row>
    <row r="433" spans="1:3" ht="51" customHeight="1" x14ac:dyDescent="0.25">
      <c r="A433" s="43"/>
      <c r="B433" s="44"/>
      <c r="C433" s="42"/>
    </row>
    <row r="434" spans="1:3" ht="12.75" customHeight="1" x14ac:dyDescent="0.25">
      <c r="A434" s="43"/>
      <c r="B434" s="44"/>
      <c r="C434" s="42"/>
    </row>
    <row r="435" spans="1:3" ht="25.5" customHeight="1" x14ac:dyDescent="0.25">
      <c r="A435" s="43"/>
      <c r="B435" s="44"/>
      <c r="C435" s="42"/>
    </row>
    <row r="436" spans="1:3" ht="12.75" customHeight="1" x14ac:dyDescent="0.25">
      <c r="A436" s="43"/>
      <c r="B436" s="44"/>
      <c r="C436" s="42"/>
    </row>
    <row r="437" spans="1:3" ht="12.75" customHeight="1" x14ac:dyDescent="0.25">
      <c r="A437" s="43"/>
      <c r="B437" s="44"/>
      <c r="C437" s="42"/>
    </row>
    <row r="438" spans="1:3" ht="51" customHeight="1" x14ac:dyDescent="0.25">
      <c r="A438" s="43"/>
      <c r="B438" s="44"/>
      <c r="C438" s="42"/>
    </row>
    <row r="439" spans="1:3" ht="12.75" customHeight="1" x14ac:dyDescent="0.25">
      <c r="A439" s="43"/>
      <c r="B439" s="44"/>
      <c r="C439" s="42"/>
    </row>
    <row r="440" spans="1:3" ht="25.5" customHeight="1" x14ac:dyDescent="0.25">
      <c r="A440" s="43"/>
      <c r="B440" s="44"/>
      <c r="C440" s="42"/>
    </row>
    <row r="441" spans="1:3" ht="12.75" customHeight="1" x14ac:dyDescent="0.25">
      <c r="A441" s="43"/>
      <c r="B441" s="44"/>
      <c r="C441" s="42"/>
    </row>
    <row r="442" spans="1:3" ht="12.75" customHeight="1" x14ac:dyDescent="0.25">
      <c r="A442" s="43"/>
      <c r="B442" s="44"/>
      <c r="C442" s="42"/>
    </row>
    <row r="443" spans="1:3" ht="51" customHeight="1" x14ac:dyDescent="0.25">
      <c r="A443" s="43"/>
      <c r="B443" s="44"/>
      <c r="C443" s="42"/>
    </row>
    <row r="444" spans="1:3" ht="12.75" customHeight="1" x14ac:dyDescent="0.25">
      <c r="A444" s="43"/>
      <c r="B444" s="44"/>
      <c r="C444" s="42"/>
    </row>
    <row r="445" spans="1:3" ht="25.5" customHeight="1" x14ac:dyDescent="0.25">
      <c r="A445" s="43"/>
      <c r="B445" s="44"/>
      <c r="C445" s="42"/>
    </row>
    <row r="446" spans="1:3" ht="12.75" customHeight="1" x14ac:dyDescent="0.25">
      <c r="A446" s="43"/>
      <c r="B446" s="44"/>
      <c r="C446" s="42"/>
    </row>
    <row r="447" spans="1:3" ht="12.75" customHeight="1" x14ac:dyDescent="0.25">
      <c r="A447" s="43"/>
      <c r="B447" s="44"/>
      <c r="C447" s="42"/>
    </row>
    <row r="448" spans="1:3" ht="12.75" customHeight="1" x14ac:dyDescent="0.25">
      <c r="A448" s="43"/>
      <c r="B448" s="44"/>
      <c r="C448" s="42"/>
    </row>
    <row r="449" spans="1:3" ht="51" customHeight="1" x14ac:dyDescent="0.25">
      <c r="A449" s="43"/>
      <c r="B449" s="44"/>
      <c r="C449" s="42"/>
    </row>
    <row r="450" spans="1:3" ht="12.75" customHeight="1" x14ac:dyDescent="0.25">
      <c r="A450" s="43"/>
      <c r="B450" s="44"/>
      <c r="C450" s="42"/>
    </row>
    <row r="451" spans="1:3" ht="25.5" customHeight="1" x14ac:dyDescent="0.25">
      <c r="A451" s="43"/>
      <c r="B451" s="44"/>
      <c r="C451" s="42"/>
    </row>
    <row r="452" spans="1:3" ht="12.75" customHeight="1" x14ac:dyDescent="0.25">
      <c r="A452" s="43"/>
      <c r="B452" s="44"/>
      <c r="C452" s="42"/>
    </row>
    <row r="453" spans="1:3" ht="12.75" customHeight="1" x14ac:dyDescent="0.25">
      <c r="A453" s="43"/>
      <c r="B453" s="44"/>
      <c r="C453" s="42"/>
    </row>
    <row r="454" spans="1:3" ht="12.75" customHeight="1" x14ac:dyDescent="0.25">
      <c r="A454" s="43"/>
      <c r="B454" s="44"/>
      <c r="C454" s="42"/>
    </row>
    <row r="455" spans="1:3" ht="51" customHeight="1" x14ac:dyDescent="0.25">
      <c r="A455" s="43"/>
      <c r="B455" s="44"/>
      <c r="C455" s="42"/>
    </row>
    <row r="456" spans="1:3" ht="12.75" customHeight="1" x14ac:dyDescent="0.25">
      <c r="A456" s="43"/>
      <c r="B456" s="44"/>
      <c r="C456" s="42"/>
    </row>
    <row r="457" spans="1:3" ht="25.5" customHeight="1" x14ac:dyDescent="0.25">
      <c r="A457" s="43"/>
      <c r="B457" s="44"/>
      <c r="C457" s="42"/>
    </row>
    <row r="458" spans="1:3" ht="12.75" customHeight="1" x14ac:dyDescent="0.25">
      <c r="A458" s="43"/>
      <c r="B458" s="44"/>
      <c r="C458" s="42"/>
    </row>
    <row r="459" spans="1:3" ht="12.75" customHeight="1" x14ac:dyDescent="0.25">
      <c r="A459" s="43"/>
      <c r="B459" s="44"/>
      <c r="C459" s="42"/>
    </row>
    <row r="460" spans="1:3" ht="25.5" customHeight="1" x14ac:dyDescent="0.25">
      <c r="A460" s="43"/>
      <c r="B460" s="44"/>
      <c r="C460" s="42"/>
    </row>
    <row r="461" spans="1:3" ht="25.5" customHeight="1" x14ac:dyDescent="0.25">
      <c r="A461" s="43"/>
      <c r="B461" s="44"/>
      <c r="C461" s="42"/>
    </row>
    <row r="462" spans="1:3" ht="25.5" customHeight="1" x14ac:dyDescent="0.25">
      <c r="A462" s="43"/>
      <c r="B462" s="44"/>
      <c r="C462" s="42"/>
    </row>
    <row r="463" spans="1:3" ht="25.5" customHeight="1" x14ac:dyDescent="0.25">
      <c r="A463" s="43"/>
      <c r="B463" s="44"/>
      <c r="C463" s="42"/>
    </row>
    <row r="464" spans="1:3" ht="25.5" customHeight="1" x14ac:dyDescent="0.25">
      <c r="A464" s="43"/>
      <c r="B464" s="44"/>
      <c r="C464" s="42"/>
    </row>
    <row r="465" spans="1:3" ht="25.5" customHeight="1" x14ac:dyDescent="0.25">
      <c r="A465" s="43"/>
      <c r="B465" s="44"/>
      <c r="C465" s="42"/>
    </row>
    <row r="466" spans="1:3" ht="25.5" customHeight="1" x14ac:dyDescent="0.25">
      <c r="A466" s="43"/>
      <c r="B466" s="44"/>
      <c r="C466" s="42"/>
    </row>
    <row r="467" spans="1:3" ht="25.5" customHeight="1" x14ac:dyDescent="0.25">
      <c r="A467" s="43"/>
      <c r="B467" s="44"/>
      <c r="C467" s="42"/>
    </row>
    <row r="468" spans="1:3" ht="12.75" customHeight="1" x14ac:dyDescent="0.25">
      <c r="A468" s="43"/>
      <c r="B468" s="44"/>
      <c r="C468" s="42"/>
    </row>
    <row r="469" spans="1:3" ht="25.5" customHeight="1" x14ac:dyDescent="0.25">
      <c r="A469" s="43"/>
      <c r="B469" s="44"/>
      <c r="C469" s="42"/>
    </row>
    <row r="470" spans="1:3" ht="25.5" customHeight="1" x14ac:dyDescent="0.25">
      <c r="A470" s="43"/>
      <c r="B470" s="44"/>
      <c r="C470" s="42"/>
    </row>
    <row r="471" spans="1:3" ht="25.5" customHeight="1" x14ac:dyDescent="0.25">
      <c r="A471" s="43"/>
      <c r="B471" s="44"/>
      <c r="C471" s="42"/>
    </row>
    <row r="472" spans="1:3" ht="25.5" customHeight="1" x14ac:dyDescent="0.25">
      <c r="A472" s="43"/>
      <c r="B472" s="44"/>
      <c r="C472" s="42"/>
    </row>
    <row r="473" spans="1:3" ht="25.5" customHeight="1" x14ac:dyDescent="0.25">
      <c r="A473" s="43"/>
      <c r="B473" s="44"/>
      <c r="C473" s="42"/>
    </row>
    <row r="474" spans="1:3" ht="25.5" customHeight="1" x14ac:dyDescent="0.25">
      <c r="A474" s="43"/>
      <c r="B474" s="44"/>
      <c r="C474" s="42"/>
    </row>
    <row r="475" spans="1:3" ht="25.5" customHeight="1" x14ac:dyDescent="0.25">
      <c r="A475" s="43"/>
      <c r="B475" s="44"/>
      <c r="C475" s="42"/>
    </row>
    <row r="476" spans="1:3" ht="25.5" customHeight="1" x14ac:dyDescent="0.25">
      <c r="A476" s="43"/>
      <c r="B476" s="44"/>
      <c r="C476" s="42"/>
    </row>
    <row r="477" spans="1:3" ht="63.75" customHeight="1" x14ac:dyDescent="0.25">
      <c r="A477" s="43"/>
      <c r="B477" s="44"/>
      <c r="C477" s="42"/>
    </row>
    <row r="478" spans="1:3" ht="12.75" customHeight="1" x14ac:dyDescent="0.25">
      <c r="A478" s="43"/>
      <c r="B478" s="44"/>
      <c r="C478" s="42"/>
    </row>
    <row r="479" spans="1:3" ht="63.75" customHeight="1" x14ac:dyDescent="0.25">
      <c r="A479" s="43"/>
      <c r="B479" s="44"/>
      <c r="C479" s="42"/>
    </row>
    <row r="480" spans="1:3" ht="12.75" customHeight="1" x14ac:dyDescent="0.25">
      <c r="A480" s="43"/>
      <c r="B480" s="44"/>
      <c r="C480" s="42"/>
    </row>
    <row r="481" spans="1:3" ht="63.75" customHeight="1" x14ac:dyDescent="0.25">
      <c r="A481" s="43"/>
      <c r="B481" s="44"/>
      <c r="C481" s="42"/>
    </row>
    <row r="482" spans="1:3" ht="12.75" customHeight="1" x14ac:dyDescent="0.25">
      <c r="A482" s="43"/>
      <c r="B482" s="44"/>
      <c r="C482" s="42"/>
    </row>
    <row r="483" spans="1:3" ht="63.75" customHeight="1" x14ac:dyDescent="0.25">
      <c r="A483" s="43"/>
      <c r="B483" s="44"/>
      <c r="C483" s="42"/>
    </row>
    <row r="484" spans="1:3" ht="12.75" customHeight="1" x14ac:dyDescent="0.25">
      <c r="A484" s="43"/>
      <c r="B484" s="44"/>
      <c r="C484" s="42"/>
    </row>
    <row r="485" spans="1:3" ht="63.75" customHeight="1" x14ac:dyDescent="0.25">
      <c r="A485" s="43"/>
      <c r="B485" s="44"/>
      <c r="C485" s="42"/>
    </row>
    <row r="486" spans="1:3" ht="12.75" customHeight="1" x14ac:dyDescent="0.25">
      <c r="A486" s="43"/>
      <c r="B486" s="44"/>
      <c r="C486" s="42"/>
    </row>
    <row r="487" spans="1:3" ht="63.75" customHeight="1" x14ac:dyDescent="0.25">
      <c r="A487" s="43"/>
      <c r="B487" s="44"/>
      <c r="C487" s="42"/>
    </row>
    <row r="488" spans="1:3" ht="12.75" customHeight="1" x14ac:dyDescent="0.25">
      <c r="A488" s="43"/>
      <c r="B488" s="44"/>
      <c r="C488" s="42"/>
    </row>
    <row r="489" spans="1:3" ht="63.75" customHeight="1" x14ac:dyDescent="0.25">
      <c r="A489" s="43"/>
      <c r="B489" s="44"/>
      <c r="C489" s="42"/>
    </row>
    <row r="490" spans="1:3" ht="12.75" customHeight="1" x14ac:dyDescent="0.25">
      <c r="A490" s="43"/>
      <c r="B490" s="44"/>
      <c r="C490" s="42"/>
    </row>
    <row r="491" spans="1:3" ht="63.75" customHeight="1" x14ac:dyDescent="0.25">
      <c r="A491" s="43"/>
      <c r="B491" s="44"/>
      <c r="C491" s="42"/>
    </row>
    <row r="492" spans="1:3" ht="12.75" customHeight="1" x14ac:dyDescent="0.25">
      <c r="A492" s="43"/>
      <c r="B492" s="44"/>
      <c r="C492" s="42"/>
    </row>
    <row r="493" spans="1:3" ht="63.75" customHeight="1" x14ac:dyDescent="0.25">
      <c r="A493" s="43"/>
      <c r="B493" s="44"/>
      <c r="C493" s="42"/>
    </row>
    <row r="494" spans="1:3" ht="12.75" customHeight="1" x14ac:dyDescent="0.25">
      <c r="A494" s="43"/>
      <c r="B494" s="44"/>
      <c r="C494" s="42"/>
    </row>
    <row r="495" spans="1:3" ht="63.75" customHeight="1" x14ac:dyDescent="0.25">
      <c r="A495" s="43"/>
      <c r="B495" s="44"/>
      <c r="C495" s="42"/>
    </row>
    <row r="496" spans="1:3" ht="12.75" customHeight="1" x14ac:dyDescent="0.25">
      <c r="A496" s="43"/>
      <c r="B496" s="44"/>
      <c r="C496" s="42"/>
    </row>
    <row r="497" spans="1:3" ht="63.75" customHeight="1" x14ac:dyDescent="0.25">
      <c r="A497" s="43"/>
      <c r="B497" s="44"/>
      <c r="C497" s="42"/>
    </row>
    <row r="498" spans="1:3" ht="12.75" customHeight="1" x14ac:dyDescent="0.25">
      <c r="A498" s="43"/>
      <c r="B498" s="44"/>
      <c r="C498" s="42"/>
    </row>
    <row r="499" spans="1:3" ht="63.75" customHeight="1" x14ac:dyDescent="0.25">
      <c r="A499" s="43"/>
      <c r="B499" s="44"/>
      <c r="C499" s="42"/>
    </row>
    <row r="500" spans="1:3" ht="12.75" customHeight="1" x14ac:dyDescent="0.25">
      <c r="A500" s="43"/>
      <c r="B500" s="44"/>
      <c r="C500" s="42"/>
    </row>
    <row r="501" spans="1:3" ht="63.75" customHeight="1" x14ac:dyDescent="0.25">
      <c r="A501" s="43"/>
      <c r="B501" s="44"/>
      <c r="C501" s="42"/>
    </row>
    <row r="502" spans="1:3" ht="12.75" customHeight="1" x14ac:dyDescent="0.25">
      <c r="A502" s="43"/>
      <c r="B502" s="44"/>
      <c r="C502" s="42"/>
    </row>
    <row r="503" spans="1:3" ht="63.75" customHeight="1" x14ac:dyDescent="0.25">
      <c r="A503" s="43"/>
      <c r="B503" s="44"/>
      <c r="C503" s="42"/>
    </row>
    <row r="504" spans="1:3" ht="12.75" customHeight="1" x14ac:dyDescent="0.25">
      <c r="A504" s="43"/>
      <c r="B504" s="44"/>
      <c r="C504" s="42"/>
    </row>
    <row r="505" spans="1:3" ht="63.75" customHeight="1" x14ac:dyDescent="0.25">
      <c r="A505" s="43"/>
      <c r="B505" s="44"/>
      <c r="C505" s="42"/>
    </row>
    <row r="506" spans="1:3" ht="12.75" customHeight="1" x14ac:dyDescent="0.25">
      <c r="A506" s="43"/>
      <c r="B506" s="44"/>
      <c r="C506" s="42"/>
    </row>
    <row r="507" spans="1:3" ht="25.5" customHeight="1" x14ac:dyDescent="0.25">
      <c r="A507" s="43"/>
      <c r="B507" s="44"/>
      <c r="C507" s="42"/>
    </row>
    <row r="508" spans="1:3" ht="25.5" customHeight="1" x14ac:dyDescent="0.25">
      <c r="A508" s="43"/>
      <c r="B508" s="44"/>
      <c r="C508" s="42"/>
    </row>
    <row r="509" spans="1:3" ht="25.5" customHeight="1" x14ac:dyDescent="0.25">
      <c r="A509" s="43"/>
      <c r="B509" s="44"/>
      <c r="C509" s="42"/>
    </row>
    <row r="510" spans="1:3" ht="12.75" customHeight="1" x14ac:dyDescent="0.25">
      <c r="A510" s="43"/>
      <c r="B510" s="44"/>
      <c r="C510" s="42"/>
    </row>
    <row r="511" spans="1:3" ht="12.75" customHeight="1" x14ac:dyDescent="0.25">
      <c r="A511" s="43"/>
      <c r="B511" s="44"/>
      <c r="C511" s="42"/>
    </row>
    <row r="512" spans="1:3" ht="12.75" customHeight="1" x14ac:dyDescent="0.25">
      <c r="A512" s="43"/>
      <c r="B512" s="44"/>
      <c r="C512" s="42"/>
    </row>
    <row r="513" spans="1:3" ht="12.75" customHeight="1" x14ac:dyDescent="0.25">
      <c r="A513" s="43"/>
      <c r="B513" s="44"/>
      <c r="C513" s="42"/>
    </row>
    <row r="514" spans="1:3" ht="25.5" customHeight="1" x14ac:dyDescent="0.25">
      <c r="A514" s="43"/>
      <c r="B514" s="44"/>
      <c r="C514" s="42"/>
    </row>
    <row r="515" spans="1:3" ht="12.75" customHeight="1" x14ac:dyDescent="0.25">
      <c r="A515" s="43"/>
      <c r="B515" s="44"/>
      <c r="C515" s="42"/>
    </row>
    <row r="516" spans="1:3" ht="12.75" customHeight="1" x14ac:dyDescent="0.25">
      <c r="A516" s="43"/>
      <c r="B516" s="44"/>
      <c r="C516" s="42"/>
    </row>
    <row r="517" spans="1:3" ht="12.75" customHeight="1" x14ac:dyDescent="0.25">
      <c r="A517" s="43"/>
      <c r="B517" s="44"/>
      <c r="C517" s="42"/>
    </row>
    <row r="518" spans="1:3" ht="38.25" customHeight="1" x14ac:dyDescent="0.25">
      <c r="A518" s="43"/>
      <c r="B518" s="44"/>
      <c r="C518" s="42"/>
    </row>
    <row r="519" spans="1:3" ht="12.75" customHeight="1" x14ac:dyDescent="0.25">
      <c r="A519" s="43"/>
      <c r="B519" s="44"/>
      <c r="C519" s="42"/>
    </row>
    <row r="520" spans="1:3" ht="12.75" customHeight="1" x14ac:dyDescent="0.25">
      <c r="A520" s="43"/>
      <c r="B520" s="44"/>
      <c r="C520" s="42"/>
    </row>
    <row r="521" spans="1:3" ht="38.25" customHeight="1" x14ac:dyDescent="0.25">
      <c r="A521" s="43"/>
      <c r="B521" s="44"/>
      <c r="C521" s="42"/>
    </row>
    <row r="522" spans="1:3" ht="12.75" customHeight="1" x14ac:dyDescent="0.25">
      <c r="A522" s="43"/>
      <c r="B522" s="44"/>
      <c r="C522" s="42"/>
    </row>
    <row r="523" spans="1:3" ht="38.25" customHeight="1" x14ac:dyDescent="0.25">
      <c r="A523" s="43"/>
      <c r="B523" s="44"/>
      <c r="C523" s="42"/>
    </row>
    <row r="524" spans="1:3" ht="12.75" customHeight="1" x14ac:dyDescent="0.25">
      <c r="A524" s="43"/>
      <c r="B524" s="44"/>
      <c r="C524" s="42"/>
    </row>
    <row r="525" spans="1:3" ht="25.5" customHeight="1" x14ac:dyDescent="0.25">
      <c r="A525" s="43"/>
      <c r="B525" s="44"/>
      <c r="C525" s="42"/>
    </row>
    <row r="526" spans="1:3" ht="12.75" customHeight="1" x14ac:dyDescent="0.25">
      <c r="A526" s="43"/>
      <c r="B526" s="44"/>
      <c r="C526" s="42"/>
    </row>
    <row r="527" spans="1:3" ht="25.5" customHeight="1" x14ac:dyDescent="0.25">
      <c r="A527" s="43"/>
      <c r="B527" s="44"/>
      <c r="C527" s="42"/>
    </row>
    <row r="528" spans="1:3" ht="12.75" customHeight="1" x14ac:dyDescent="0.25">
      <c r="A528" s="43"/>
      <c r="B528" s="44"/>
      <c r="C528" s="42"/>
    </row>
    <row r="529" spans="1:3" ht="25.5" customHeight="1" x14ac:dyDescent="0.25">
      <c r="A529" s="43"/>
      <c r="B529" s="44"/>
      <c r="C529" s="42"/>
    </row>
    <row r="530" spans="1:3" ht="12.75" customHeight="1" x14ac:dyDescent="0.25">
      <c r="A530" s="43"/>
      <c r="B530" s="44"/>
      <c r="C530" s="42"/>
    </row>
    <row r="531" spans="1:3" ht="25.5" customHeight="1" x14ac:dyDescent="0.25">
      <c r="A531" s="43"/>
      <c r="B531" s="44"/>
      <c r="C531" s="42"/>
    </row>
    <row r="532" spans="1:3" ht="12.75" customHeight="1" x14ac:dyDescent="0.25">
      <c r="A532" s="43"/>
      <c r="B532" s="44"/>
      <c r="C532" s="42"/>
    </row>
    <row r="533" spans="1:3" ht="12.75" customHeight="1" x14ac:dyDescent="0.25">
      <c r="A533" s="43"/>
      <c r="B533" s="44"/>
      <c r="C533" s="42"/>
    </row>
    <row r="534" spans="1:3" ht="12.75" customHeight="1" x14ac:dyDescent="0.25">
      <c r="A534" s="43"/>
      <c r="B534" s="44"/>
      <c r="C534" s="42"/>
    </row>
    <row r="535" spans="1:3" ht="12.75" customHeight="1" x14ac:dyDescent="0.25">
      <c r="A535" s="43"/>
      <c r="B535" s="44"/>
      <c r="C535" s="42"/>
    </row>
    <row r="536" spans="1:3" ht="51" customHeight="1" x14ac:dyDescent="0.25">
      <c r="A536" s="43"/>
      <c r="B536" s="44"/>
      <c r="C536" s="42"/>
    </row>
    <row r="537" spans="1:3" ht="12.75" customHeight="1" x14ac:dyDescent="0.25">
      <c r="A537" s="43"/>
      <c r="B537" s="44"/>
      <c r="C537" s="42"/>
    </row>
    <row r="538" spans="1:3" ht="25.5" customHeight="1" x14ac:dyDescent="0.25">
      <c r="A538" s="43"/>
      <c r="B538" s="44"/>
      <c r="C538" s="42"/>
    </row>
    <row r="539" spans="1:3" ht="12.75" customHeight="1" x14ac:dyDescent="0.25">
      <c r="A539" s="43"/>
      <c r="B539" s="44"/>
      <c r="C539" s="42"/>
    </row>
    <row r="540" spans="1:3" ht="12.75" customHeight="1" x14ac:dyDescent="0.25">
      <c r="A540" s="43"/>
      <c r="B540" s="44"/>
      <c r="C540" s="42"/>
    </row>
    <row r="541" spans="1:3" ht="12.75" customHeight="1" x14ac:dyDescent="0.25">
      <c r="A541" s="43"/>
      <c r="B541" s="44"/>
      <c r="C541" s="42"/>
    </row>
    <row r="542" spans="1:3" ht="51" customHeight="1" x14ac:dyDescent="0.25">
      <c r="A542" s="43"/>
      <c r="B542" s="44"/>
      <c r="C542" s="42"/>
    </row>
    <row r="543" spans="1:3" ht="12.75" customHeight="1" x14ac:dyDescent="0.25">
      <c r="A543" s="43"/>
      <c r="B543" s="44"/>
      <c r="C543" s="42"/>
    </row>
    <row r="544" spans="1:3" ht="25.5" customHeight="1" x14ac:dyDescent="0.25">
      <c r="A544" s="43"/>
      <c r="B544" s="44"/>
      <c r="C544" s="42"/>
    </row>
    <row r="545" spans="1:3" ht="12.75" customHeight="1" x14ac:dyDescent="0.25">
      <c r="A545" s="43"/>
      <c r="B545" s="44"/>
      <c r="C545" s="42"/>
    </row>
    <row r="546" spans="1:3" ht="25.5" customHeight="1" x14ac:dyDescent="0.25">
      <c r="A546" s="43"/>
      <c r="B546" s="44"/>
      <c r="C546" s="42"/>
    </row>
    <row r="547" spans="1:3" ht="12.75" customHeight="1" x14ac:dyDescent="0.25">
      <c r="A547" s="43"/>
      <c r="B547" s="44"/>
      <c r="C547" s="42"/>
    </row>
    <row r="548" spans="1:3" ht="12.75" customHeight="1" x14ac:dyDescent="0.25">
      <c r="A548" s="43"/>
      <c r="B548" s="44"/>
      <c r="C548" s="42"/>
    </row>
    <row r="549" spans="1:3" ht="51" customHeight="1" x14ac:dyDescent="0.25">
      <c r="A549" s="43"/>
      <c r="B549" s="44"/>
      <c r="C549" s="42"/>
    </row>
    <row r="550" spans="1:3" ht="12.75" customHeight="1" x14ac:dyDescent="0.25">
      <c r="A550" s="43"/>
      <c r="B550" s="44"/>
      <c r="C550" s="42"/>
    </row>
    <row r="551" spans="1:3" ht="25.5" customHeight="1" x14ac:dyDescent="0.25">
      <c r="A551" s="43"/>
      <c r="B551" s="44"/>
      <c r="C551" s="42"/>
    </row>
    <row r="552" spans="1:3" ht="12.75" customHeight="1" x14ac:dyDescent="0.25">
      <c r="A552" s="43"/>
      <c r="B552" s="44"/>
      <c r="C552" s="42"/>
    </row>
    <row r="553" spans="1:3" ht="25.5" customHeight="1" x14ac:dyDescent="0.25">
      <c r="A553" s="43"/>
      <c r="B553" s="44"/>
      <c r="C553" s="42"/>
    </row>
    <row r="554" spans="1:3" ht="12.75" customHeight="1" x14ac:dyDescent="0.25">
      <c r="A554" s="43"/>
      <c r="B554" s="44"/>
      <c r="C554" s="42"/>
    </row>
    <row r="555" spans="1:3" ht="12.75" customHeight="1" x14ac:dyDescent="0.25">
      <c r="A555" s="43"/>
      <c r="B555" s="44"/>
      <c r="C555" s="42"/>
    </row>
    <row r="556" spans="1:3" ht="25.5" customHeight="1" x14ac:dyDescent="0.25">
      <c r="A556" s="43"/>
      <c r="B556" s="44"/>
      <c r="C556" s="42"/>
    </row>
    <row r="557" spans="1:3" ht="25.5" customHeight="1" x14ac:dyDescent="0.25">
      <c r="A557" s="43"/>
      <c r="B557" s="44"/>
      <c r="C557" s="42"/>
    </row>
    <row r="558" spans="1:3" ht="12.75" customHeight="1" x14ac:dyDescent="0.25">
      <c r="A558" s="43"/>
      <c r="B558" s="44"/>
      <c r="C558" s="42"/>
    </row>
    <row r="559" spans="1:3" ht="12.75" customHeight="1" x14ac:dyDescent="0.25">
      <c r="A559" s="43"/>
      <c r="B559" s="44"/>
      <c r="C559" s="42"/>
    </row>
    <row r="560" spans="1:3" ht="12.75" customHeight="1" x14ac:dyDescent="0.25">
      <c r="A560" s="43"/>
      <c r="B560" s="44"/>
      <c r="C560" s="42"/>
    </row>
    <row r="561" spans="1:3" ht="25.5" customHeight="1" x14ac:dyDescent="0.25">
      <c r="A561" s="43"/>
      <c r="B561" s="44"/>
      <c r="C561" s="42"/>
    </row>
    <row r="562" spans="1:3" ht="12.75" customHeight="1" x14ac:dyDescent="0.25">
      <c r="A562" s="43"/>
      <c r="B562" s="44"/>
      <c r="C562" s="42"/>
    </row>
    <row r="563" spans="1:3" ht="12.75" customHeight="1" x14ac:dyDescent="0.25">
      <c r="A563" s="43"/>
      <c r="B563" s="44"/>
      <c r="C563" s="42"/>
    </row>
    <row r="564" spans="1:3" ht="38.25" customHeight="1" x14ac:dyDescent="0.25">
      <c r="A564" s="43"/>
      <c r="B564" s="44"/>
      <c r="C564" s="42"/>
    </row>
    <row r="565" spans="1:3" ht="25.5" customHeight="1" x14ac:dyDescent="0.25">
      <c r="A565" s="43"/>
      <c r="B565" s="44"/>
      <c r="C565" s="42"/>
    </row>
    <row r="566" spans="1:3" ht="51" customHeight="1" x14ac:dyDescent="0.25">
      <c r="A566" s="43"/>
      <c r="B566" s="44"/>
      <c r="C566" s="42"/>
    </row>
    <row r="567" spans="1:3" ht="12.75" customHeight="1" x14ac:dyDescent="0.25">
      <c r="A567" s="43"/>
      <c r="B567" s="44"/>
      <c r="C567" s="42"/>
    </row>
    <row r="568" spans="1:3" ht="25.5" customHeight="1" x14ac:dyDescent="0.25">
      <c r="A568" s="43"/>
      <c r="B568" s="44"/>
      <c r="C568" s="42"/>
    </row>
    <row r="569" spans="1:3" ht="12.75" customHeight="1" x14ac:dyDescent="0.25">
      <c r="A569" s="43"/>
      <c r="B569" s="44"/>
      <c r="C569" s="42"/>
    </row>
    <row r="570" spans="1:3" ht="12.75" customHeight="1" x14ac:dyDescent="0.25">
      <c r="A570" s="43"/>
      <c r="B570" s="44"/>
      <c r="C570" s="42"/>
    </row>
    <row r="571" spans="1:3" ht="51" customHeight="1" x14ac:dyDescent="0.25">
      <c r="A571" s="43"/>
      <c r="B571" s="44"/>
      <c r="C571" s="42"/>
    </row>
    <row r="572" spans="1:3" ht="12.75" customHeight="1" x14ac:dyDescent="0.25">
      <c r="A572" s="43"/>
      <c r="B572" s="44"/>
      <c r="C572" s="42"/>
    </row>
    <row r="573" spans="1:3" ht="25.5" customHeight="1" x14ac:dyDescent="0.25">
      <c r="A573" s="43"/>
      <c r="B573" s="44"/>
      <c r="C573" s="42"/>
    </row>
    <row r="574" spans="1:3" ht="12.75" customHeight="1" x14ac:dyDescent="0.25">
      <c r="A574" s="43"/>
      <c r="B574" s="44"/>
      <c r="C574" s="42"/>
    </row>
    <row r="575" spans="1:3" ht="25.5" customHeight="1" x14ac:dyDescent="0.25">
      <c r="A575" s="43"/>
      <c r="B575" s="44"/>
      <c r="C575" s="42"/>
    </row>
    <row r="576" spans="1:3" ht="12.75" customHeight="1" x14ac:dyDescent="0.25">
      <c r="A576" s="43"/>
      <c r="B576" s="44"/>
      <c r="C576" s="42"/>
    </row>
    <row r="577" spans="1:3" ht="12.75" customHeight="1" x14ac:dyDescent="0.25">
      <c r="A577" s="43"/>
      <c r="B577" s="44"/>
      <c r="C577" s="42"/>
    </row>
    <row r="578" spans="1:3" ht="12.75" customHeight="1" x14ac:dyDescent="0.25">
      <c r="A578" s="43"/>
      <c r="B578" s="44"/>
      <c r="C578" s="42"/>
    </row>
    <row r="579" spans="1:3" ht="12.75" customHeight="1" x14ac:dyDescent="0.25">
      <c r="A579" s="43"/>
      <c r="B579" s="44"/>
      <c r="C579" s="42"/>
    </row>
    <row r="580" spans="1:3" ht="12.75" customHeight="1" x14ac:dyDescent="0.25">
      <c r="A580" s="43"/>
      <c r="B580" s="44"/>
      <c r="C580" s="42"/>
    </row>
    <row r="581" spans="1:3" ht="12.75" customHeight="1" x14ac:dyDescent="0.25">
      <c r="A581" s="43"/>
      <c r="B581" s="44"/>
      <c r="C581" s="42"/>
    </row>
    <row r="582" spans="1:3" ht="12.75" customHeight="1" x14ac:dyDescent="0.25">
      <c r="A582" s="43"/>
      <c r="B582" s="44"/>
      <c r="C582" s="42"/>
    </row>
    <row r="583" spans="1:3" ht="12.75" customHeight="1" x14ac:dyDescent="0.25">
      <c r="A583" s="43"/>
      <c r="B583" s="44"/>
      <c r="C583" s="42"/>
    </row>
    <row r="584" spans="1:3" ht="12.75" customHeight="1" x14ac:dyDescent="0.25">
      <c r="A584" s="43"/>
      <c r="B584" s="44"/>
      <c r="C584" s="42"/>
    </row>
    <row r="585" spans="1:3" ht="51" customHeight="1" x14ac:dyDescent="0.25">
      <c r="A585" s="43"/>
      <c r="B585" s="44"/>
      <c r="C585" s="42"/>
    </row>
    <row r="586" spans="1:3" ht="12.75" customHeight="1" x14ac:dyDescent="0.25">
      <c r="A586" s="43"/>
      <c r="B586" s="44"/>
      <c r="C586" s="42"/>
    </row>
    <row r="587" spans="1:3" ht="25.5" customHeight="1" x14ac:dyDescent="0.25">
      <c r="A587" s="43"/>
      <c r="B587" s="44"/>
      <c r="C587" s="42"/>
    </row>
    <row r="588" spans="1:3" ht="12.75" customHeight="1" x14ac:dyDescent="0.25">
      <c r="A588" s="43"/>
      <c r="B588" s="44"/>
      <c r="C588" s="42"/>
    </row>
    <row r="589" spans="1:3" ht="25.5" customHeight="1" x14ac:dyDescent="0.25">
      <c r="A589" s="43"/>
      <c r="B589" s="44"/>
      <c r="C589" s="42"/>
    </row>
    <row r="590" spans="1:3" ht="12.75" customHeight="1" x14ac:dyDescent="0.25">
      <c r="A590" s="43"/>
      <c r="B590" s="44"/>
      <c r="C590" s="42"/>
    </row>
    <row r="591" spans="1:3" ht="12.75" customHeight="1" x14ac:dyDescent="0.25">
      <c r="A591" s="43"/>
      <c r="B591" s="44"/>
      <c r="C591" s="42"/>
    </row>
    <row r="592" spans="1:3" ht="12.75" customHeight="1" x14ac:dyDescent="0.25">
      <c r="A592" s="43"/>
      <c r="B592" s="44"/>
      <c r="C592" s="42"/>
    </row>
    <row r="593" spans="1:3" ht="12.75" customHeight="1" x14ac:dyDescent="0.25">
      <c r="A593" s="43"/>
      <c r="B593" s="44"/>
      <c r="C593" s="42"/>
    </row>
    <row r="594" spans="1:3" ht="12.75" customHeight="1" x14ac:dyDescent="0.25">
      <c r="A594" s="43"/>
      <c r="B594" s="44"/>
      <c r="C594" s="42"/>
    </row>
    <row r="595" spans="1:3" ht="12.75" customHeight="1" x14ac:dyDescent="0.25">
      <c r="A595" s="43"/>
      <c r="B595" s="44"/>
      <c r="C595" s="42"/>
    </row>
    <row r="596" spans="1:3" ht="25.5" customHeight="1" x14ac:dyDescent="0.25">
      <c r="A596" s="43"/>
      <c r="B596" s="44"/>
      <c r="C596" s="42"/>
    </row>
    <row r="597" spans="1:3" ht="12.75" customHeight="1" x14ac:dyDescent="0.25">
      <c r="A597" s="43"/>
      <c r="B597" s="44"/>
      <c r="C597" s="42"/>
    </row>
    <row r="598" spans="1:3" ht="12.75" customHeight="1" x14ac:dyDescent="0.25">
      <c r="A598" s="43"/>
      <c r="B598" s="44"/>
      <c r="C598" s="42"/>
    </row>
    <row r="599" spans="1:3" ht="12.75" customHeight="1" x14ac:dyDescent="0.25">
      <c r="A599" s="43"/>
      <c r="B599" s="44"/>
      <c r="C599" s="42"/>
    </row>
    <row r="600" spans="1:3" ht="12.75" customHeight="1" x14ac:dyDescent="0.25">
      <c r="A600" s="43"/>
      <c r="B600" s="44"/>
      <c r="C600" s="42"/>
    </row>
    <row r="601" spans="1:3" ht="12.75" customHeight="1" x14ac:dyDescent="0.25">
      <c r="A601" s="43"/>
      <c r="B601" s="44"/>
      <c r="C601" s="42"/>
    </row>
    <row r="602" spans="1:3" ht="12.75" customHeight="1" x14ac:dyDescent="0.25">
      <c r="A602" s="43"/>
      <c r="B602" s="44"/>
      <c r="C602" s="42"/>
    </row>
    <row r="603" spans="1:3" ht="12.75" customHeight="1" x14ac:dyDescent="0.25">
      <c r="A603" s="43"/>
      <c r="B603" s="44"/>
      <c r="C603" s="42"/>
    </row>
    <row r="604" spans="1:3" ht="51" customHeight="1" x14ac:dyDescent="0.25">
      <c r="A604" s="43"/>
      <c r="B604" s="44"/>
      <c r="C604" s="42"/>
    </row>
    <row r="605" spans="1:3" ht="12.75" customHeight="1" x14ac:dyDescent="0.25">
      <c r="A605" s="43"/>
      <c r="B605" s="44"/>
      <c r="C605" s="42"/>
    </row>
    <row r="606" spans="1:3" ht="12.75" customHeight="1" x14ac:dyDescent="0.25">
      <c r="A606" s="43"/>
      <c r="B606" s="44"/>
      <c r="C606" s="42"/>
    </row>
    <row r="607" spans="1:3" ht="51" customHeight="1" x14ac:dyDescent="0.25">
      <c r="A607" s="43"/>
      <c r="B607" s="44"/>
      <c r="C607" s="42"/>
    </row>
    <row r="608" spans="1:3" ht="12.75" customHeight="1" x14ac:dyDescent="0.25">
      <c r="A608" s="43"/>
      <c r="B608" s="44"/>
      <c r="C608" s="42"/>
    </row>
    <row r="609" spans="1:3" ht="12.75" customHeight="1" x14ac:dyDescent="0.25">
      <c r="A609" s="43"/>
      <c r="B609" s="44"/>
      <c r="C609" s="42"/>
    </row>
    <row r="610" spans="1:3" ht="25.5" customHeight="1" x14ac:dyDescent="0.25">
      <c r="A610" s="43"/>
      <c r="B610" s="44"/>
      <c r="C610" s="42"/>
    </row>
    <row r="611" spans="1:3" ht="25.5" customHeight="1" x14ac:dyDescent="0.25">
      <c r="A611" s="43"/>
      <c r="B611" s="44"/>
      <c r="C611" s="42"/>
    </row>
    <row r="612" spans="1:3" ht="12.75" customHeight="1" x14ac:dyDescent="0.25">
      <c r="A612" s="43"/>
      <c r="B612" s="44"/>
      <c r="C612" s="42"/>
    </row>
    <row r="613" spans="1:3" ht="12.75" customHeight="1" x14ac:dyDescent="0.25">
      <c r="A613" s="43"/>
      <c r="B613" s="44"/>
      <c r="C613" s="42"/>
    </row>
    <row r="614" spans="1:3" ht="12.75" customHeight="1" x14ac:dyDescent="0.25">
      <c r="A614" s="43"/>
      <c r="B614" s="44"/>
      <c r="C614" s="42"/>
    </row>
    <row r="615" spans="1:3" ht="12.75" customHeight="1" x14ac:dyDescent="0.25">
      <c r="A615" s="43"/>
      <c r="B615" s="44"/>
      <c r="C615" s="42"/>
    </row>
    <row r="616" spans="1:3" ht="12.75" customHeight="1" x14ac:dyDescent="0.25">
      <c r="A616" s="43"/>
      <c r="B616" s="44"/>
      <c r="C616" s="42"/>
    </row>
    <row r="617" spans="1:3" ht="12.75" customHeight="1" x14ac:dyDescent="0.25">
      <c r="A617" s="43"/>
      <c r="B617" s="44"/>
      <c r="C617" s="42"/>
    </row>
    <row r="618" spans="1:3" ht="25.5" customHeight="1" x14ac:dyDescent="0.25">
      <c r="A618" s="43"/>
      <c r="B618" s="44"/>
      <c r="C618" s="42"/>
    </row>
    <row r="619" spans="1:3" ht="12.75" customHeight="1" x14ac:dyDescent="0.25">
      <c r="A619" s="43"/>
      <c r="B619" s="44"/>
      <c r="C619" s="42"/>
    </row>
    <row r="620" spans="1:3" ht="12.75" customHeight="1" x14ac:dyDescent="0.25">
      <c r="A620" s="43"/>
      <c r="B620" s="44"/>
      <c r="C620" s="42"/>
    </row>
    <row r="621" spans="1:3" ht="12.75" customHeight="1" x14ac:dyDescent="0.25">
      <c r="A621" s="43"/>
      <c r="B621" s="44"/>
      <c r="C621" s="42"/>
    </row>
    <row r="622" spans="1:3" ht="12.75" customHeight="1" x14ac:dyDescent="0.25">
      <c r="A622" s="43"/>
      <c r="B622" s="44"/>
      <c r="C622" s="42"/>
    </row>
    <row r="623" spans="1:3" ht="12.75" customHeight="1" x14ac:dyDescent="0.25">
      <c r="A623" s="43"/>
      <c r="B623" s="44"/>
      <c r="C623" s="42"/>
    </row>
    <row r="624" spans="1:3" ht="12.75" customHeight="1" x14ac:dyDescent="0.25">
      <c r="A624" s="43"/>
      <c r="B624" s="44"/>
      <c r="C624" s="42"/>
    </row>
    <row r="625" spans="1:3" ht="12.75" customHeight="1" x14ac:dyDescent="0.25">
      <c r="A625" s="43"/>
      <c r="B625" s="44"/>
      <c r="C625" s="42"/>
    </row>
    <row r="626" spans="1:3" ht="25.5" customHeight="1" x14ac:dyDescent="0.25">
      <c r="A626" s="43"/>
      <c r="B626" s="44"/>
      <c r="C626" s="42"/>
    </row>
    <row r="627" spans="1:3" ht="25.5" customHeight="1" x14ac:dyDescent="0.25">
      <c r="A627" s="43"/>
      <c r="B627" s="44"/>
      <c r="C627" s="42"/>
    </row>
    <row r="628" spans="1:3" ht="12.75" customHeight="1" x14ac:dyDescent="0.25">
      <c r="A628" s="43"/>
      <c r="B628" s="44"/>
      <c r="C628" s="42"/>
    </row>
    <row r="629" spans="1:3" ht="12.75" customHeight="1" x14ac:dyDescent="0.25">
      <c r="A629" s="43"/>
      <c r="B629" s="44"/>
      <c r="C629" s="42"/>
    </row>
    <row r="630" spans="1:3" ht="25.5" customHeight="1" x14ac:dyDescent="0.25">
      <c r="A630" s="43"/>
      <c r="B630" s="44"/>
      <c r="C630" s="42"/>
    </row>
    <row r="631" spans="1:3" ht="12.75" customHeight="1" x14ac:dyDescent="0.25">
      <c r="A631" s="43"/>
      <c r="B631" s="44"/>
      <c r="C631" s="42"/>
    </row>
    <row r="632" spans="1:3" ht="25.5" customHeight="1" x14ac:dyDescent="0.25">
      <c r="A632" s="43"/>
      <c r="B632" s="44"/>
      <c r="C632" s="42"/>
    </row>
    <row r="633" spans="1:3" ht="12.75" customHeight="1" x14ac:dyDescent="0.25">
      <c r="A633" s="43"/>
      <c r="B633" s="44"/>
      <c r="C633" s="42"/>
    </row>
    <row r="634" spans="1:3" ht="12.75" customHeight="1" x14ac:dyDescent="0.25">
      <c r="A634" s="43"/>
      <c r="B634" s="44"/>
      <c r="C634" s="42"/>
    </row>
    <row r="635" spans="1:3" ht="25.5" customHeight="1" x14ac:dyDescent="0.25">
      <c r="A635" s="43"/>
      <c r="B635" s="44"/>
      <c r="C635" s="42"/>
    </row>
    <row r="636" spans="1:3" ht="25.5" customHeight="1" x14ac:dyDescent="0.25">
      <c r="A636" s="43"/>
      <c r="B636" s="44"/>
      <c r="C636" s="42"/>
    </row>
    <row r="637" spans="1:3" ht="12.75" customHeight="1" x14ac:dyDescent="0.25">
      <c r="A637" s="43"/>
      <c r="B637" s="44"/>
      <c r="C637" s="42"/>
    </row>
    <row r="638" spans="1:3" ht="12.75" customHeight="1" x14ac:dyDescent="0.25">
      <c r="A638" s="43"/>
      <c r="B638" s="44"/>
      <c r="C638" s="42"/>
    </row>
    <row r="639" spans="1:3" ht="25.5" customHeight="1" x14ac:dyDescent="0.25">
      <c r="A639" s="43"/>
      <c r="B639" s="44"/>
      <c r="C639" s="42"/>
    </row>
    <row r="640" spans="1:3" ht="25.5" customHeight="1" x14ac:dyDescent="0.25">
      <c r="A640" s="43"/>
      <c r="B640" s="44"/>
      <c r="C640" s="42"/>
    </row>
    <row r="641" spans="1:3" ht="25.5" customHeight="1" x14ac:dyDescent="0.25">
      <c r="A641" s="43"/>
      <c r="B641" s="44"/>
      <c r="C641" s="42"/>
    </row>
    <row r="642" spans="1:3" ht="12.75" customHeight="1" x14ac:dyDescent="0.25">
      <c r="A642" s="43"/>
      <c r="B642" s="44"/>
      <c r="C642" s="42"/>
    </row>
    <row r="643" spans="1:3" ht="12.75" customHeight="1" x14ac:dyDescent="0.25">
      <c r="A643" s="43"/>
      <c r="B643" s="44"/>
      <c r="C643" s="42"/>
    </row>
    <row r="644" spans="1:3" ht="12.75" customHeight="1" x14ac:dyDescent="0.25">
      <c r="A644" s="43"/>
      <c r="B644" s="44"/>
      <c r="C644" s="42"/>
    </row>
    <row r="645" spans="1:3" ht="12.75" customHeight="1" x14ac:dyDescent="0.25">
      <c r="A645" s="43"/>
      <c r="B645" s="44"/>
      <c r="C645" s="42"/>
    </row>
    <row r="646" spans="1:3" ht="12.75" customHeight="1" x14ac:dyDescent="0.25">
      <c r="A646" s="43"/>
      <c r="B646" s="44"/>
      <c r="C646" s="42"/>
    </row>
    <row r="647" spans="1:3" ht="51" customHeight="1" x14ac:dyDescent="0.25">
      <c r="A647" s="43"/>
      <c r="B647" s="44"/>
      <c r="C647" s="42"/>
    </row>
    <row r="648" spans="1:3" ht="38.25" customHeight="1" x14ac:dyDescent="0.25">
      <c r="A648" s="43"/>
      <c r="B648" s="44"/>
      <c r="C648" s="42"/>
    </row>
    <row r="649" spans="1:3" ht="63.75" customHeight="1" x14ac:dyDescent="0.25">
      <c r="A649" s="43"/>
      <c r="B649" s="44"/>
      <c r="C649" s="42"/>
    </row>
    <row r="650" spans="1:3" ht="38.25" customHeight="1" x14ac:dyDescent="0.25">
      <c r="A650" s="43"/>
      <c r="B650" s="44"/>
      <c r="C650" s="42"/>
    </row>
    <row r="651" spans="1:3" ht="25.5" customHeight="1" x14ac:dyDescent="0.25">
      <c r="A651" s="43"/>
      <c r="B651" s="44"/>
      <c r="C651" s="42"/>
    </row>
    <row r="652" spans="1:3" ht="38.25" customHeight="1" x14ac:dyDescent="0.25">
      <c r="A652" s="43"/>
      <c r="B652" s="44"/>
      <c r="C652" s="42"/>
    </row>
    <row r="653" spans="1:3" ht="25.5" customHeight="1" x14ac:dyDescent="0.25">
      <c r="A653" s="43"/>
      <c r="B653" s="44"/>
      <c r="C653" s="42"/>
    </row>
    <row r="654" spans="1:3" ht="12.75" customHeight="1" x14ac:dyDescent="0.25">
      <c r="A654" s="43"/>
      <c r="B654" s="44"/>
      <c r="C654" s="42"/>
    </row>
    <row r="655" spans="1:3" ht="12.75" customHeight="1" x14ac:dyDescent="0.25">
      <c r="A655" s="43"/>
      <c r="B655" s="44"/>
      <c r="C655" s="42"/>
    </row>
    <row r="656" spans="1:3" ht="12.75" customHeight="1" x14ac:dyDescent="0.25">
      <c r="A656" s="43"/>
      <c r="B656" s="44"/>
      <c r="C656" s="42"/>
    </row>
    <row r="657" spans="1:3" ht="12.75" customHeight="1" x14ac:dyDescent="0.25">
      <c r="A657" s="43"/>
      <c r="B657" s="44"/>
      <c r="C657" s="42"/>
    </row>
    <row r="658" spans="1:3" ht="12.75" customHeight="1" x14ac:dyDescent="0.25">
      <c r="A658" s="43"/>
      <c r="B658" s="44"/>
      <c r="C658" s="42"/>
    </row>
    <row r="659" spans="1:3" ht="12.75" customHeight="1" x14ac:dyDescent="0.25">
      <c r="A659" s="43"/>
      <c r="B659" s="44"/>
      <c r="C659" s="42"/>
    </row>
    <row r="660" spans="1:3" ht="12.75" customHeight="1" x14ac:dyDescent="0.25">
      <c r="A660" s="43"/>
      <c r="B660" s="44"/>
      <c r="C660" s="42"/>
    </row>
    <row r="661" spans="1:3" ht="63.75" customHeight="1" x14ac:dyDescent="0.25">
      <c r="A661" s="43"/>
      <c r="B661" s="44"/>
      <c r="C661" s="42"/>
    </row>
    <row r="662" spans="1:3" ht="12.75" customHeight="1" x14ac:dyDescent="0.25">
      <c r="A662" s="43"/>
      <c r="B662" s="44"/>
      <c r="C662" s="42"/>
    </row>
    <row r="663" spans="1:3" ht="25.5" customHeight="1" x14ac:dyDescent="0.25">
      <c r="A663" s="43"/>
      <c r="B663" s="44"/>
      <c r="C663" s="42"/>
    </row>
    <row r="664" spans="1:3" ht="12.75" customHeight="1" x14ac:dyDescent="0.25">
      <c r="A664" s="43"/>
      <c r="B664" s="44"/>
      <c r="C664" s="42"/>
    </row>
    <row r="665" spans="1:3" ht="51" customHeight="1" x14ac:dyDescent="0.25">
      <c r="A665" s="43"/>
      <c r="B665" s="44"/>
      <c r="C665" s="42"/>
    </row>
    <row r="666" spans="1:3" ht="12.75" customHeight="1" x14ac:dyDescent="0.25">
      <c r="A666" s="43"/>
      <c r="B666" s="44"/>
      <c r="C666" s="42"/>
    </row>
    <row r="667" spans="1:3" ht="38.25" customHeight="1" x14ac:dyDescent="0.25">
      <c r="A667" s="43"/>
      <c r="B667" s="44"/>
      <c r="C667" s="42"/>
    </row>
    <row r="668" spans="1:3" ht="12.75" customHeight="1" x14ac:dyDescent="0.25">
      <c r="A668" s="43"/>
      <c r="B668" s="44"/>
      <c r="C668" s="42"/>
    </row>
    <row r="669" spans="1:3" ht="51" customHeight="1" x14ac:dyDescent="0.25">
      <c r="A669" s="43"/>
      <c r="B669" s="44"/>
      <c r="C669" s="42"/>
    </row>
    <row r="670" spans="1:3" ht="12.75" customHeight="1" x14ac:dyDescent="0.25">
      <c r="A670" s="43"/>
      <c r="B670" s="44"/>
      <c r="C670" s="42"/>
    </row>
    <row r="671" spans="1:3" ht="38.25" customHeight="1" x14ac:dyDescent="0.25">
      <c r="A671" s="43"/>
      <c r="B671" s="44"/>
      <c r="C671" s="42"/>
    </row>
    <row r="672" spans="1:3" ht="12.75" customHeight="1" x14ac:dyDescent="0.25">
      <c r="A672" s="43"/>
      <c r="B672" s="44"/>
      <c r="C672" s="42"/>
    </row>
    <row r="673" spans="1:3" ht="38.25" customHeight="1" x14ac:dyDescent="0.25">
      <c r="A673" s="43"/>
      <c r="B673" s="44"/>
      <c r="C673" s="42"/>
    </row>
    <row r="674" spans="1:3" ht="12.75" customHeight="1" x14ac:dyDescent="0.25">
      <c r="A674" s="43"/>
      <c r="B674" s="44"/>
      <c r="C674" s="42"/>
    </row>
    <row r="675" spans="1:3" ht="12.75" customHeight="1" x14ac:dyDescent="0.25">
      <c r="A675" s="43"/>
      <c r="B675" s="44"/>
      <c r="C675" s="42"/>
    </row>
    <row r="676" spans="1:3" ht="12.75" customHeight="1" x14ac:dyDescent="0.25">
      <c r="A676" s="43"/>
      <c r="B676" s="44"/>
      <c r="C676" s="42"/>
    </row>
    <row r="677" spans="1:3" ht="25.5" customHeight="1" x14ac:dyDescent="0.25">
      <c r="A677" s="43"/>
      <c r="B677" s="44"/>
      <c r="C677" s="42"/>
    </row>
    <row r="678" spans="1:3" ht="38.25" customHeight="1" x14ac:dyDescent="0.25">
      <c r="A678" s="43"/>
      <c r="B678" s="44"/>
      <c r="C678" s="42"/>
    </row>
    <row r="679" spans="1:3" ht="12.75" customHeight="1" x14ac:dyDescent="0.25">
      <c r="A679" s="43"/>
      <c r="B679" s="44"/>
      <c r="C679" s="42"/>
    </row>
    <row r="680" spans="1:3" ht="25.5" customHeight="1" x14ac:dyDescent="0.25">
      <c r="A680" s="43"/>
      <c r="B680" s="44"/>
      <c r="C680" s="42"/>
    </row>
    <row r="681" spans="1:3" ht="38.25" customHeight="1" x14ac:dyDescent="0.25">
      <c r="A681" s="43"/>
      <c r="B681" s="44"/>
      <c r="C681" s="42"/>
    </row>
    <row r="682" spans="1:3" ht="12.75" customHeight="1" x14ac:dyDescent="0.25">
      <c r="A682" s="43"/>
      <c r="B682" s="44"/>
      <c r="C682" s="42"/>
    </row>
    <row r="683" spans="1:3" ht="38.25" customHeight="1" x14ac:dyDescent="0.25">
      <c r="A683" s="43"/>
      <c r="B683" s="44"/>
      <c r="C683" s="42"/>
    </row>
    <row r="684" spans="1:3" ht="25.5" customHeight="1" x14ac:dyDescent="0.25">
      <c r="A684" s="43"/>
      <c r="B684" s="44"/>
      <c r="C684" s="42"/>
    </row>
    <row r="685" spans="1:3" ht="25.5" customHeight="1" x14ac:dyDescent="0.25">
      <c r="A685" s="43"/>
      <c r="B685" s="44"/>
      <c r="C685" s="42"/>
    </row>
    <row r="686" spans="1:3" ht="38.25" customHeight="1" x14ac:dyDescent="0.25">
      <c r="A686" s="43"/>
      <c r="B686" s="44"/>
      <c r="C686" s="42"/>
    </row>
    <row r="687" spans="1:3" ht="25.5" customHeight="1" x14ac:dyDescent="0.25">
      <c r="A687" s="43"/>
      <c r="B687" s="44"/>
      <c r="C687" s="42"/>
    </row>
    <row r="688" spans="1:3" ht="38.25" customHeight="1" x14ac:dyDescent="0.25">
      <c r="A688" s="43"/>
      <c r="B688" s="44"/>
      <c r="C688" s="42"/>
    </row>
    <row r="689" spans="1:3" ht="12.75" customHeight="1" x14ac:dyDescent="0.25">
      <c r="A689" s="43"/>
      <c r="B689" s="44"/>
      <c r="C689" s="42"/>
    </row>
    <row r="690" spans="1:3" ht="12.75" customHeight="1" x14ac:dyDescent="0.25">
      <c r="A690" s="43"/>
      <c r="B690" s="44"/>
      <c r="C690" s="42"/>
    </row>
    <row r="691" spans="1:3" ht="12.75" customHeight="1" x14ac:dyDescent="0.25">
      <c r="A691" s="43"/>
      <c r="B691" s="44"/>
      <c r="C691" s="42"/>
    </row>
    <row r="692" spans="1:3" ht="12.75" customHeight="1" x14ac:dyDescent="0.25">
      <c r="A692" s="43"/>
      <c r="B692" s="44"/>
      <c r="C692" s="42"/>
    </row>
    <row r="693" spans="1:3" ht="51" customHeight="1" x14ac:dyDescent="0.25">
      <c r="A693" s="43"/>
      <c r="B693" s="44"/>
      <c r="C693" s="42"/>
    </row>
    <row r="694" spans="1:3" ht="12.75" customHeight="1" x14ac:dyDescent="0.25">
      <c r="A694" s="43"/>
      <c r="B694" s="44"/>
      <c r="C694" s="42"/>
    </row>
    <row r="695" spans="1:3" ht="51" customHeight="1" x14ac:dyDescent="0.25">
      <c r="A695" s="43"/>
      <c r="B695" s="44"/>
      <c r="C695" s="42"/>
    </row>
    <row r="696" spans="1:3" ht="12.75" customHeight="1" x14ac:dyDescent="0.25">
      <c r="A696" s="43"/>
      <c r="B696" s="44"/>
      <c r="C696" s="42"/>
    </row>
    <row r="697" spans="1:3" ht="12.75" customHeight="1" x14ac:dyDescent="0.25">
      <c r="A697" s="43"/>
      <c r="B697" s="44"/>
      <c r="C697" s="42"/>
    </row>
    <row r="698" spans="1:3" ht="25.5" customHeight="1" x14ac:dyDescent="0.25">
      <c r="A698" s="43"/>
      <c r="B698" s="44"/>
      <c r="C698" s="42"/>
    </row>
    <row r="699" spans="1:3" ht="12.75" customHeight="1" x14ac:dyDescent="0.25">
      <c r="A699" s="43"/>
      <c r="B699" s="44"/>
      <c r="C699" s="42"/>
    </row>
    <row r="700" spans="1:3" ht="12.75" customHeight="1" x14ac:dyDescent="0.25">
      <c r="A700" s="43"/>
      <c r="B700" s="44"/>
      <c r="C700" s="42"/>
    </row>
    <row r="701" spans="1:3" ht="12.75" customHeight="1" x14ac:dyDescent="0.25">
      <c r="A701" s="43"/>
      <c r="B701" s="44"/>
      <c r="C701" s="42"/>
    </row>
    <row r="705" spans="2:2" x14ac:dyDescent="0.25">
      <c r="B705" s="44"/>
    </row>
    <row r="706" spans="2:2" x14ac:dyDescent="0.25">
      <c r="B706" s="44"/>
    </row>
    <row r="707" spans="2:2" x14ac:dyDescent="0.25">
      <c r="B707" s="44"/>
    </row>
    <row r="708" spans="2:2" x14ac:dyDescent="0.25">
      <c r="B708" s="44"/>
    </row>
    <row r="709" spans="2:2" x14ac:dyDescent="0.25">
      <c r="B709" s="44"/>
    </row>
    <row r="710" spans="2:2" x14ac:dyDescent="0.25">
      <c r="B710" s="44"/>
    </row>
    <row r="711" spans="2:2" x14ac:dyDescent="0.25">
      <c r="B711" s="44"/>
    </row>
    <row r="712" spans="2:2" x14ac:dyDescent="0.25">
      <c r="B712" s="44"/>
    </row>
    <row r="713" spans="2:2" x14ac:dyDescent="0.25">
      <c r="B713" s="44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74" customWidth="1"/>
    <col min="2" max="2" width="13.7109375" style="77" customWidth="1"/>
    <col min="3" max="3" width="4.7109375" style="77" customWidth="1"/>
    <col min="4" max="4" width="4.5703125" style="77" customWidth="1"/>
    <col min="5" max="5" width="9.85546875" style="77" customWidth="1"/>
    <col min="6" max="6" width="4.85546875" style="77" customWidth="1"/>
    <col min="7" max="7" width="47.85546875" style="74" customWidth="1"/>
    <col min="8" max="8" width="13.85546875" style="74" customWidth="1"/>
    <col min="9" max="9" width="9.140625" style="74"/>
    <col min="10" max="10" width="25.140625" style="74" customWidth="1"/>
    <col min="11" max="16384" width="9.140625" style="74"/>
  </cols>
  <sheetData>
    <row r="1" spans="1:17" x14ac:dyDescent="0.2">
      <c r="B1" s="74"/>
      <c r="C1" s="74"/>
      <c r="D1" s="74"/>
      <c r="E1" s="74"/>
      <c r="F1" s="74"/>
      <c r="H1" s="75" t="s">
        <v>247</v>
      </c>
      <c r="I1" s="76"/>
      <c r="J1" s="76"/>
      <c r="K1" s="76"/>
      <c r="L1" s="76"/>
      <c r="M1" s="76"/>
    </row>
    <row r="2" spans="1:17" ht="15.75" customHeight="1" x14ac:dyDescent="0.2">
      <c r="B2" s="74"/>
      <c r="C2" s="74"/>
      <c r="D2" s="74"/>
      <c r="E2" s="74"/>
      <c r="F2" s="74"/>
      <c r="H2" s="75" t="s">
        <v>320</v>
      </c>
      <c r="I2" s="76"/>
      <c r="J2" s="76"/>
      <c r="K2" s="76"/>
      <c r="L2" s="76"/>
      <c r="M2" s="76"/>
    </row>
    <row r="3" spans="1:17" ht="15.75" customHeight="1" x14ac:dyDescent="0.2">
      <c r="B3" s="74"/>
      <c r="C3" s="74"/>
      <c r="D3" s="74"/>
      <c r="E3" s="74"/>
      <c r="F3" s="74"/>
      <c r="H3" s="75" t="s">
        <v>145</v>
      </c>
      <c r="I3" s="76"/>
      <c r="J3" s="76"/>
      <c r="K3" s="76"/>
      <c r="L3" s="76"/>
      <c r="M3" s="76"/>
    </row>
    <row r="4" spans="1:17" x14ac:dyDescent="0.2">
      <c r="B4" s="74"/>
      <c r="C4" s="74"/>
      <c r="D4" s="74"/>
      <c r="E4" s="74"/>
      <c r="F4" s="74"/>
      <c r="H4" s="75" t="s">
        <v>124</v>
      </c>
      <c r="I4" s="77"/>
      <c r="J4" s="77"/>
      <c r="K4" s="77"/>
    </row>
    <row r="5" spans="1:17" x14ac:dyDescent="0.2">
      <c r="B5" s="74"/>
      <c r="C5" s="74"/>
      <c r="D5" s="74"/>
      <c r="E5" s="74"/>
      <c r="F5" s="74"/>
      <c r="H5" s="75"/>
      <c r="I5" s="77"/>
      <c r="J5" s="77"/>
      <c r="K5" s="77"/>
    </row>
    <row r="6" spans="1:17" x14ac:dyDescent="0.2">
      <c r="B6" s="74"/>
      <c r="C6" s="74"/>
      <c r="D6" s="74"/>
      <c r="E6" s="74"/>
      <c r="F6" s="74"/>
      <c r="H6" s="75"/>
      <c r="I6" s="77"/>
      <c r="J6" s="77"/>
      <c r="K6" s="77"/>
    </row>
    <row r="7" spans="1:17" ht="24.75" customHeight="1" x14ac:dyDescent="0.2">
      <c r="A7" s="258" t="s">
        <v>248</v>
      </c>
      <c r="B7" s="258"/>
      <c r="C7" s="258"/>
      <c r="D7" s="258"/>
      <c r="E7" s="258"/>
      <c r="F7" s="258"/>
      <c r="G7" s="258"/>
      <c r="H7" s="258"/>
    </row>
    <row r="8" spans="1:17" ht="18.75" customHeight="1" x14ac:dyDescent="0.2">
      <c r="A8" s="258" t="s">
        <v>274</v>
      </c>
      <c r="B8" s="258"/>
      <c r="C8" s="258"/>
      <c r="D8" s="258"/>
      <c r="E8" s="258"/>
      <c r="F8" s="258"/>
      <c r="G8" s="258"/>
      <c r="H8" s="258"/>
      <c r="I8" s="79"/>
      <c r="J8" s="79"/>
      <c r="K8" s="79"/>
      <c r="L8" s="79"/>
      <c r="M8" s="79"/>
      <c r="N8" s="79"/>
      <c r="O8" s="79"/>
      <c r="P8" s="79"/>
      <c r="Q8" s="79"/>
    </row>
    <row r="9" spans="1:17" ht="15" customHeight="1" x14ac:dyDescent="0.2">
      <c r="A9" s="78"/>
      <c r="B9" s="78"/>
      <c r="C9" s="78"/>
      <c r="D9" s="78"/>
      <c r="E9" s="78"/>
      <c r="F9" s="78"/>
      <c r="G9" s="78"/>
      <c r="H9" s="78"/>
      <c r="I9" s="79"/>
      <c r="J9" s="79"/>
      <c r="K9" s="79"/>
      <c r="L9" s="79"/>
      <c r="M9" s="79"/>
      <c r="N9" s="79"/>
      <c r="O9" s="79"/>
      <c r="P9" s="79"/>
      <c r="Q9" s="79"/>
    </row>
    <row r="10" spans="1:17" ht="18.75" customHeight="1" x14ac:dyDescent="0.2">
      <c r="A10" s="78"/>
      <c r="B10" s="78"/>
      <c r="C10" s="78"/>
      <c r="D10" s="78"/>
      <c r="E10" s="78"/>
      <c r="F10" s="78"/>
      <c r="G10" s="78"/>
      <c r="H10" s="75" t="s">
        <v>4</v>
      </c>
      <c r="I10" s="79"/>
      <c r="J10" s="79"/>
      <c r="K10" s="79"/>
      <c r="L10" s="79"/>
      <c r="M10" s="79"/>
      <c r="N10" s="79"/>
      <c r="O10" s="79"/>
      <c r="P10" s="79"/>
      <c r="Q10" s="79"/>
    </row>
    <row r="11" spans="1:17" ht="32.25" customHeight="1" x14ac:dyDescent="0.2">
      <c r="A11" s="80" t="s">
        <v>67</v>
      </c>
      <c r="B11" s="80" t="s">
        <v>249</v>
      </c>
      <c r="C11" s="80" t="s">
        <v>250</v>
      </c>
      <c r="D11" s="80" t="s">
        <v>251</v>
      </c>
      <c r="E11" s="80" t="s">
        <v>252</v>
      </c>
      <c r="F11" s="80" t="s">
        <v>253</v>
      </c>
      <c r="G11" s="80" t="s">
        <v>254</v>
      </c>
      <c r="H11" s="81" t="s">
        <v>271</v>
      </c>
    </row>
    <row r="12" spans="1:17" x14ac:dyDescent="0.2">
      <c r="A12" s="82" t="s">
        <v>255</v>
      </c>
      <c r="B12" s="83" t="s">
        <v>256</v>
      </c>
      <c r="C12" s="82" t="s">
        <v>257</v>
      </c>
      <c r="D12" s="83" t="s">
        <v>258</v>
      </c>
      <c r="E12" s="82" t="s">
        <v>259</v>
      </c>
      <c r="F12" s="83" t="s">
        <v>260</v>
      </c>
      <c r="G12" s="82" t="s">
        <v>261</v>
      </c>
      <c r="H12" s="83" t="s">
        <v>262</v>
      </c>
      <c r="J12" s="84"/>
    </row>
    <row r="13" spans="1:17" ht="36" customHeight="1" x14ac:dyDescent="0.2">
      <c r="A13" s="85"/>
      <c r="B13" s="86" t="s">
        <v>263</v>
      </c>
      <c r="C13" s="87"/>
      <c r="D13" s="87"/>
      <c r="E13" s="87"/>
      <c r="F13" s="87"/>
      <c r="G13" s="88"/>
      <c r="H13" s="89"/>
      <c r="J13" s="84"/>
    </row>
    <row r="14" spans="1:17" ht="24.75" hidden="1" customHeight="1" x14ac:dyDescent="0.2">
      <c r="A14" s="82"/>
      <c r="B14" s="90"/>
      <c r="C14" s="87"/>
      <c r="D14" s="87"/>
      <c r="E14" s="87"/>
      <c r="F14" s="87"/>
      <c r="G14" s="91" t="s">
        <v>264</v>
      </c>
      <c r="H14" s="89">
        <v>591644.69999999995</v>
      </c>
      <c r="J14" s="84"/>
    </row>
    <row r="15" spans="1:17" ht="21.75" hidden="1" customHeight="1" x14ac:dyDescent="0.2">
      <c r="A15" s="82"/>
      <c r="B15" s="90"/>
      <c r="C15" s="87"/>
      <c r="D15" s="87"/>
      <c r="E15" s="87"/>
      <c r="F15" s="87"/>
      <c r="G15" s="91" t="s">
        <v>265</v>
      </c>
      <c r="H15" s="89">
        <v>387393.2</v>
      </c>
    </row>
    <row r="16" spans="1:17" ht="36" customHeight="1" x14ac:dyDescent="0.2">
      <c r="A16" s="85"/>
      <c r="B16" s="87"/>
      <c r="C16" s="83" t="s">
        <v>74</v>
      </c>
      <c r="D16" s="83" t="s">
        <v>47</v>
      </c>
      <c r="E16" s="83" t="s">
        <v>314</v>
      </c>
      <c r="F16" s="83" t="s">
        <v>273</v>
      </c>
      <c r="G16" s="92" t="s">
        <v>266</v>
      </c>
      <c r="H16" s="93">
        <v>184</v>
      </c>
    </row>
    <row r="17" spans="1:8" ht="31.5" customHeight="1" x14ac:dyDescent="0.2">
      <c r="A17" s="85"/>
      <c r="B17" s="94"/>
      <c r="C17" s="83" t="s">
        <v>74</v>
      </c>
      <c r="D17" s="83" t="s">
        <v>47</v>
      </c>
      <c r="E17" s="83" t="s">
        <v>311</v>
      </c>
      <c r="F17" s="83" t="s">
        <v>273</v>
      </c>
      <c r="G17" s="95" t="s">
        <v>267</v>
      </c>
      <c r="H17" s="96">
        <v>217</v>
      </c>
    </row>
    <row r="18" spans="1:8" ht="39" customHeight="1" x14ac:dyDescent="0.2">
      <c r="A18" s="85"/>
      <c r="B18" s="97"/>
      <c r="C18" s="83" t="s">
        <v>74</v>
      </c>
      <c r="D18" s="83" t="s">
        <v>47</v>
      </c>
      <c r="E18" s="83" t="s">
        <v>312</v>
      </c>
      <c r="F18" s="83" t="s">
        <v>273</v>
      </c>
      <c r="G18" s="92" t="s">
        <v>123</v>
      </c>
      <c r="H18" s="93">
        <v>4672.2</v>
      </c>
    </row>
    <row r="19" spans="1:8" ht="39" customHeight="1" x14ac:dyDescent="0.2">
      <c r="A19" s="85"/>
      <c r="B19" s="97"/>
      <c r="C19" s="83" t="s">
        <v>74</v>
      </c>
      <c r="D19" s="83" t="s">
        <v>47</v>
      </c>
      <c r="E19" s="83" t="s">
        <v>313</v>
      </c>
      <c r="F19" s="83" t="s">
        <v>273</v>
      </c>
      <c r="G19" s="95" t="s">
        <v>215</v>
      </c>
      <c r="H19" s="93">
        <v>6744</v>
      </c>
    </row>
    <row r="20" spans="1:8" x14ac:dyDescent="0.2">
      <c r="A20" s="85"/>
      <c r="B20" s="87"/>
      <c r="C20" s="83" t="s">
        <v>74</v>
      </c>
      <c r="D20" s="83" t="s">
        <v>47</v>
      </c>
      <c r="E20" s="83" t="s">
        <v>309</v>
      </c>
      <c r="F20" s="83" t="s">
        <v>273</v>
      </c>
      <c r="G20" s="92" t="s">
        <v>216</v>
      </c>
      <c r="H20" s="93">
        <v>9868</v>
      </c>
    </row>
    <row r="21" spans="1:8" ht="30" customHeight="1" x14ac:dyDescent="0.2">
      <c r="A21" s="85"/>
      <c r="B21" s="94"/>
      <c r="C21" s="83" t="s">
        <v>74</v>
      </c>
      <c r="D21" s="83" t="s">
        <v>47</v>
      </c>
      <c r="E21" s="83" t="s">
        <v>310</v>
      </c>
      <c r="F21" s="83" t="s">
        <v>273</v>
      </c>
      <c r="G21" s="95" t="s">
        <v>268</v>
      </c>
      <c r="H21" s="96">
        <v>3093</v>
      </c>
    </row>
    <row r="22" spans="1:8" ht="69" customHeight="1" x14ac:dyDescent="0.2">
      <c r="A22" s="85"/>
      <c r="B22" s="94"/>
      <c r="C22" s="83" t="s">
        <v>74</v>
      </c>
      <c r="D22" s="83" t="s">
        <v>47</v>
      </c>
      <c r="E22" s="83" t="s">
        <v>308</v>
      </c>
      <c r="F22" s="83" t="s">
        <v>273</v>
      </c>
      <c r="G22" s="73" t="s">
        <v>272</v>
      </c>
      <c r="H22" s="96">
        <v>26156</v>
      </c>
    </row>
    <row r="23" spans="1:8" ht="56.25" customHeight="1" x14ac:dyDescent="0.2">
      <c r="A23" s="85"/>
      <c r="B23" s="97" t="s">
        <v>269</v>
      </c>
      <c r="C23" s="83" t="s">
        <v>74</v>
      </c>
      <c r="D23" s="83" t="s">
        <v>73</v>
      </c>
      <c r="E23" s="83" t="s">
        <v>315</v>
      </c>
      <c r="F23" s="83" t="s">
        <v>273</v>
      </c>
      <c r="G23" s="92" t="s">
        <v>270</v>
      </c>
      <c r="H23" s="93">
        <v>3936</v>
      </c>
    </row>
    <row r="24" spans="1:8" x14ac:dyDescent="0.2">
      <c r="A24" s="85"/>
      <c r="B24" s="98" t="s">
        <v>26</v>
      </c>
      <c r="C24" s="99"/>
      <c r="D24" s="99"/>
      <c r="E24" s="99"/>
      <c r="F24" s="100"/>
      <c r="G24" s="101"/>
      <c r="H24" s="102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workbookViewId="0">
      <selection activeCell="H18" sqref="H18"/>
    </sheetView>
  </sheetViews>
  <sheetFormatPr defaultRowHeight="12.75" x14ac:dyDescent="0.2"/>
  <cols>
    <col min="1" max="1" width="43.85546875" style="110" customWidth="1"/>
    <col min="2" max="2" width="5.85546875" style="112" customWidth="1"/>
    <col min="3" max="3" width="5.28515625" style="112" customWidth="1"/>
    <col min="4" max="4" width="11.42578125" style="112" customWidth="1"/>
    <col min="5" max="5" width="5.42578125" style="112" customWidth="1"/>
    <col min="6" max="6" width="10.28515625" style="112" customWidth="1"/>
    <col min="7" max="7" width="10.7109375" customWidth="1"/>
  </cols>
  <sheetData>
    <row r="1" spans="1:10" ht="12.75" customHeight="1" x14ac:dyDescent="0.2">
      <c r="B1" s="76"/>
      <c r="C1" s="76"/>
      <c r="D1" s="76"/>
      <c r="E1" s="246" t="s">
        <v>613</v>
      </c>
      <c r="F1" s="246"/>
      <c r="G1" s="246"/>
      <c r="H1" s="246"/>
    </row>
    <row r="2" spans="1:10" ht="12.75" customHeight="1" x14ac:dyDescent="0.2">
      <c r="B2" s="111"/>
      <c r="C2" s="111"/>
      <c r="D2" s="246" t="s">
        <v>460</v>
      </c>
      <c r="E2" s="246"/>
      <c r="F2" s="246"/>
      <c r="G2" s="246"/>
      <c r="H2" s="246"/>
      <c r="I2" s="183"/>
      <c r="J2" s="183"/>
    </row>
    <row r="3" spans="1:10" ht="12.75" customHeight="1" x14ac:dyDescent="0.2">
      <c r="B3" s="111"/>
      <c r="C3" s="251" t="s">
        <v>456</v>
      </c>
      <c r="D3" s="251"/>
      <c r="E3" s="251"/>
      <c r="F3" s="251"/>
      <c r="G3" s="251"/>
      <c r="H3" s="251"/>
    </row>
    <row r="4" spans="1:10" ht="12.75" customHeight="1" x14ac:dyDescent="0.2">
      <c r="A4" s="182"/>
      <c r="B4" s="246" t="s">
        <v>532</v>
      </c>
      <c r="C4" s="246"/>
      <c r="D4" s="246"/>
      <c r="E4" s="246"/>
      <c r="F4" s="246"/>
      <c r="G4" s="246"/>
      <c r="H4" s="246"/>
      <c r="I4" s="183"/>
    </row>
    <row r="5" spans="1:10" ht="12.75" customHeight="1" x14ac:dyDescent="0.2">
      <c r="A5" s="246" t="s">
        <v>533</v>
      </c>
      <c r="B5" s="246"/>
      <c r="C5" s="246"/>
      <c r="D5" s="246"/>
      <c r="E5" s="246"/>
      <c r="F5" s="246"/>
      <c r="G5" s="246"/>
      <c r="H5" s="246"/>
    </row>
    <row r="6" spans="1:10" x14ac:dyDescent="0.2">
      <c r="A6" s="109"/>
      <c r="B6" s="261"/>
      <c r="C6" s="261"/>
      <c r="D6" s="261"/>
      <c r="E6" s="261"/>
      <c r="F6" s="261"/>
      <c r="G6" s="261"/>
      <c r="H6" s="261"/>
    </row>
    <row r="7" spans="1:10" x14ac:dyDescent="0.2">
      <c r="A7" s="259" t="s">
        <v>457</v>
      </c>
      <c r="B7" s="259"/>
      <c r="C7" s="259"/>
      <c r="D7" s="259"/>
      <c r="E7" s="259"/>
      <c r="F7" s="259"/>
    </row>
    <row r="8" spans="1:10" ht="15.75" customHeight="1" x14ac:dyDescent="0.2">
      <c r="A8" s="260" t="s">
        <v>458</v>
      </c>
      <c r="B8" s="260"/>
      <c r="C8" s="260"/>
      <c r="D8" s="260"/>
      <c r="E8" s="260"/>
      <c r="F8" s="260"/>
    </row>
    <row r="9" spans="1:10" x14ac:dyDescent="0.2">
      <c r="H9" s="75" t="s">
        <v>35</v>
      </c>
    </row>
    <row r="10" spans="1:10" ht="12.75" customHeight="1" x14ac:dyDescent="0.2">
      <c r="A10" s="264" t="s">
        <v>71</v>
      </c>
      <c r="B10" s="265" t="s">
        <v>37</v>
      </c>
      <c r="C10" s="265" t="s">
        <v>38</v>
      </c>
      <c r="D10" s="265" t="s">
        <v>39</v>
      </c>
      <c r="E10" s="265" t="s">
        <v>40</v>
      </c>
      <c r="F10" s="266" t="s">
        <v>482</v>
      </c>
      <c r="G10" s="262" t="s">
        <v>483</v>
      </c>
      <c r="H10" s="262" t="s">
        <v>398</v>
      </c>
    </row>
    <row r="11" spans="1:10" ht="27" customHeight="1" x14ac:dyDescent="0.2">
      <c r="A11" s="264"/>
      <c r="B11" s="265"/>
      <c r="C11" s="265"/>
      <c r="D11" s="265"/>
      <c r="E11" s="265"/>
      <c r="F11" s="266"/>
      <c r="G11" s="263"/>
      <c r="H11" s="263"/>
    </row>
    <row r="12" spans="1:10" ht="15" x14ac:dyDescent="0.2">
      <c r="A12" s="167" t="s">
        <v>41</v>
      </c>
      <c r="B12" s="168"/>
      <c r="C12" s="168"/>
      <c r="D12" s="168"/>
      <c r="E12" s="168"/>
      <c r="F12" s="172">
        <f>F13+F231</f>
        <v>447883.60000000003</v>
      </c>
      <c r="G12" s="172">
        <f>G13+G231</f>
        <v>446140.5799999999</v>
      </c>
      <c r="H12" s="172">
        <f>G12/F12%</f>
        <v>99.610831921508151</v>
      </c>
    </row>
    <row r="13" spans="1:10" x14ac:dyDescent="0.2">
      <c r="A13" s="106" t="s">
        <v>301</v>
      </c>
      <c r="B13" s="106"/>
      <c r="C13" s="106"/>
      <c r="D13" s="106"/>
      <c r="E13" s="106"/>
      <c r="F13" s="107">
        <f>F14+F29+F83+F112+F162++F185+F226+F181</f>
        <v>447883.60000000003</v>
      </c>
      <c r="G13" s="107">
        <f>G14+G29+G83+G112+G162++G185+G226+G181</f>
        <v>446140.5799999999</v>
      </c>
      <c r="H13" s="107">
        <f>G13/F13%</f>
        <v>99.610831921508151</v>
      </c>
    </row>
    <row r="14" spans="1:10" ht="21" x14ac:dyDescent="0.2">
      <c r="A14" s="64" t="s">
        <v>560</v>
      </c>
      <c r="B14" s="66" t="s">
        <v>47</v>
      </c>
      <c r="C14" s="169"/>
      <c r="D14" s="106"/>
      <c r="E14" s="106"/>
      <c r="F14" s="211">
        <f t="shared" ref="F14:G15" si="0">F15</f>
        <v>131.6</v>
      </c>
      <c r="G14" s="211">
        <f t="shared" si="0"/>
        <v>121.64</v>
      </c>
      <c r="H14" s="179">
        <f t="shared" ref="H14:H15" si="1">G14/F14%</f>
        <v>92.43161094224925</v>
      </c>
    </row>
    <row r="15" spans="1:10" x14ac:dyDescent="0.2">
      <c r="A15" s="118" t="s">
        <v>418</v>
      </c>
      <c r="B15" s="66" t="s">
        <v>47</v>
      </c>
      <c r="C15" s="66">
        <v>10</v>
      </c>
      <c r="D15" s="106"/>
      <c r="E15" s="106"/>
      <c r="F15" s="212">
        <f t="shared" si="0"/>
        <v>131.6</v>
      </c>
      <c r="G15" s="212">
        <f t="shared" si="0"/>
        <v>121.64</v>
      </c>
      <c r="H15" s="179">
        <f t="shared" si="1"/>
        <v>92.43161094224925</v>
      </c>
    </row>
    <row r="16" spans="1:10" ht="34.5" customHeight="1" x14ac:dyDescent="0.2">
      <c r="A16" s="123" t="s">
        <v>409</v>
      </c>
      <c r="B16" s="124" t="s">
        <v>47</v>
      </c>
      <c r="C16" s="124">
        <v>10</v>
      </c>
      <c r="D16" s="124" t="s">
        <v>399</v>
      </c>
      <c r="E16" s="124"/>
      <c r="F16" s="125">
        <f t="shared" ref="F16" si="2">F17+F21+F25</f>
        <v>131.6</v>
      </c>
      <c r="G16" s="125">
        <f>G17+G21+G25</f>
        <v>121.64</v>
      </c>
      <c r="H16" s="125">
        <f>G16/F16%</f>
        <v>92.43161094224925</v>
      </c>
    </row>
    <row r="17" spans="1:8" ht="31.5" customHeight="1" x14ac:dyDescent="0.2">
      <c r="A17" s="64" t="s">
        <v>234</v>
      </c>
      <c r="B17" s="66" t="s">
        <v>47</v>
      </c>
      <c r="C17" s="66">
        <v>10</v>
      </c>
      <c r="D17" s="66" t="s">
        <v>345</v>
      </c>
      <c r="E17" s="66"/>
      <c r="F17" s="65">
        <f>F18</f>
        <v>50.7</v>
      </c>
      <c r="G17" s="178">
        <f t="shared" ref="G17:G19" si="3">G18</f>
        <v>50.71</v>
      </c>
      <c r="H17" s="179">
        <f>G17/F17%</f>
        <v>100.01972386587771</v>
      </c>
    </row>
    <row r="18" spans="1:8" ht="13.9" customHeight="1" x14ac:dyDescent="0.2">
      <c r="A18" s="70" t="s">
        <v>439</v>
      </c>
      <c r="B18" s="71" t="s">
        <v>47</v>
      </c>
      <c r="C18" s="71">
        <v>10</v>
      </c>
      <c r="D18" s="71" t="s">
        <v>345</v>
      </c>
      <c r="E18" s="71">
        <v>200</v>
      </c>
      <c r="F18" s="67">
        <f>F19</f>
        <v>50.7</v>
      </c>
      <c r="G18" s="180">
        <f t="shared" si="3"/>
        <v>50.71</v>
      </c>
      <c r="H18" s="173">
        <f>G18/F18%</f>
        <v>100.01972386587771</v>
      </c>
    </row>
    <row r="19" spans="1:8" ht="19.5" customHeight="1" x14ac:dyDescent="0.2">
      <c r="A19" s="70" t="s">
        <v>440</v>
      </c>
      <c r="B19" s="71" t="s">
        <v>47</v>
      </c>
      <c r="C19" s="71">
        <v>10</v>
      </c>
      <c r="D19" s="71" t="s">
        <v>345</v>
      </c>
      <c r="E19" s="71">
        <v>240</v>
      </c>
      <c r="F19" s="67">
        <f>F20</f>
        <v>50.7</v>
      </c>
      <c r="G19" s="180">
        <f t="shared" si="3"/>
        <v>50.71</v>
      </c>
      <c r="H19" s="173">
        <f t="shared" ref="H19:H77" si="4">G19/F19%</f>
        <v>100.01972386587771</v>
      </c>
    </row>
    <row r="20" spans="1:8" ht="24.75" customHeight="1" x14ac:dyDescent="0.2">
      <c r="A20" s="70" t="s">
        <v>441</v>
      </c>
      <c r="B20" s="71" t="s">
        <v>47</v>
      </c>
      <c r="C20" s="71">
        <v>10</v>
      </c>
      <c r="D20" s="71" t="s">
        <v>345</v>
      </c>
      <c r="E20" s="71">
        <v>244</v>
      </c>
      <c r="F20" s="67">
        <v>50.7</v>
      </c>
      <c r="G20" s="180">
        <v>50.71</v>
      </c>
      <c r="H20" s="173">
        <f t="shared" si="4"/>
        <v>100.01972386587771</v>
      </c>
    </row>
    <row r="21" spans="1:8" ht="15.75" customHeight="1" x14ac:dyDescent="0.2">
      <c r="A21" s="64" t="s">
        <v>340</v>
      </c>
      <c r="B21" s="66" t="s">
        <v>47</v>
      </c>
      <c r="C21" s="66">
        <v>10</v>
      </c>
      <c r="D21" s="66" t="s">
        <v>346</v>
      </c>
      <c r="E21" s="66"/>
      <c r="F21" s="65">
        <f>F22</f>
        <v>42.5</v>
      </c>
      <c r="G21" s="178">
        <f t="shared" ref="G21:G23" si="5">G22</f>
        <v>42.52</v>
      </c>
      <c r="H21" s="179">
        <f t="shared" si="4"/>
        <v>100.04705882352943</v>
      </c>
    </row>
    <row r="22" spans="1:8" ht="14.45" customHeight="1" x14ac:dyDescent="0.2">
      <c r="A22" s="70" t="s">
        <v>439</v>
      </c>
      <c r="B22" s="71" t="s">
        <v>47</v>
      </c>
      <c r="C22" s="71">
        <v>10</v>
      </c>
      <c r="D22" s="71" t="s">
        <v>346</v>
      </c>
      <c r="E22" s="71">
        <v>200</v>
      </c>
      <c r="F22" s="67">
        <f>F23</f>
        <v>42.5</v>
      </c>
      <c r="G22" s="180">
        <f t="shared" si="5"/>
        <v>42.52</v>
      </c>
      <c r="H22" s="173">
        <f t="shared" si="4"/>
        <v>100.04705882352943</v>
      </c>
    </row>
    <row r="23" spans="1:8" ht="18" customHeight="1" x14ac:dyDescent="0.2">
      <c r="A23" s="70" t="s">
        <v>440</v>
      </c>
      <c r="B23" s="71" t="s">
        <v>47</v>
      </c>
      <c r="C23" s="71">
        <v>10</v>
      </c>
      <c r="D23" s="71" t="s">
        <v>346</v>
      </c>
      <c r="E23" s="71">
        <v>240</v>
      </c>
      <c r="F23" s="67">
        <f>F24</f>
        <v>42.5</v>
      </c>
      <c r="G23" s="180">
        <f t="shared" si="5"/>
        <v>42.52</v>
      </c>
      <c r="H23" s="173">
        <f t="shared" si="4"/>
        <v>100.04705882352943</v>
      </c>
    </row>
    <row r="24" spans="1:8" ht="21" customHeight="1" x14ac:dyDescent="0.2">
      <c r="A24" s="70" t="s">
        <v>441</v>
      </c>
      <c r="B24" s="71" t="s">
        <v>47</v>
      </c>
      <c r="C24" s="71">
        <v>10</v>
      </c>
      <c r="D24" s="71" t="s">
        <v>346</v>
      </c>
      <c r="E24" s="71">
        <v>244</v>
      </c>
      <c r="F24" s="67">
        <v>42.5</v>
      </c>
      <c r="G24" s="180">
        <v>42.52</v>
      </c>
      <c r="H24" s="173">
        <f t="shared" si="4"/>
        <v>100.04705882352943</v>
      </c>
    </row>
    <row r="25" spans="1:8" ht="19.899999999999999" customHeight="1" x14ac:dyDescent="0.2">
      <c r="A25" s="64" t="s">
        <v>341</v>
      </c>
      <c r="B25" s="66" t="s">
        <v>47</v>
      </c>
      <c r="C25" s="66">
        <v>10</v>
      </c>
      <c r="D25" s="66" t="s">
        <v>347</v>
      </c>
      <c r="E25" s="66"/>
      <c r="F25" s="65">
        <f>F26</f>
        <v>38.4</v>
      </c>
      <c r="G25" s="178">
        <f t="shared" ref="G25:G27" si="6">G26</f>
        <v>28.41</v>
      </c>
      <c r="H25" s="179">
        <f t="shared" si="4"/>
        <v>73.984375</v>
      </c>
    </row>
    <row r="26" spans="1:8" ht="16.149999999999999" customHeight="1" x14ac:dyDescent="0.2">
      <c r="A26" s="70" t="s">
        <v>439</v>
      </c>
      <c r="B26" s="71" t="s">
        <v>47</v>
      </c>
      <c r="C26" s="71">
        <v>10</v>
      </c>
      <c r="D26" s="71" t="s">
        <v>347</v>
      </c>
      <c r="E26" s="71">
        <v>200</v>
      </c>
      <c r="F26" s="67">
        <f>F27</f>
        <v>38.4</v>
      </c>
      <c r="G26" s="180">
        <f t="shared" si="6"/>
        <v>28.41</v>
      </c>
      <c r="H26" s="173">
        <f t="shared" si="4"/>
        <v>73.984375</v>
      </c>
    </row>
    <row r="27" spans="1:8" ht="18.75" customHeight="1" x14ac:dyDescent="0.2">
      <c r="A27" s="70" t="s">
        <v>440</v>
      </c>
      <c r="B27" s="71" t="s">
        <v>47</v>
      </c>
      <c r="C27" s="71">
        <v>10</v>
      </c>
      <c r="D27" s="71" t="s">
        <v>347</v>
      </c>
      <c r="E27" s="71">
        <v>240</v>
      </c>
      <c r="F27" s="67">
        <f>F28</f>
        <v>38.4</v>
      </c>
      <c r="G27" s="180">
        <f t="shared" si="6"/>
        <v>28.41</v>
      </c>
      <c r="H27" s="173">
        <f t="shared" si="4"/>
        <v>73.984375</v>
      </c>
    </row>
    <row r="28" spans="1:8" ht="21.75" customHeight="1" x14ac:dyDescent="0.2">
      <c r="A28" s="70" t="s">
        <v>441</v>
      </c>
      <c r="B28" s="71" t="s">
        <v>47</v>
      </c>
      <c r="C28" s="71">
        <v>10</v>
      </c>
      <c r="D28" s="71" t="s">
        <v>347</v>
      </c>
      <c r="E28" s="71">
        <v>244</v>
      </c>
      <c r="F28" s="67">
        <v>38.4</v>
      </c>
      <c r="G28" s="180">
        <v>28.41</v>
      </c>
      <c r="H28" s="173">
        <f t="shared" si="4"/>
        <v>73.984375</v>
      </c>
    </row>
    <row r="29" spans="1:8" x14ac:dyDescent="0.2">
      <c r="A29" s="64" t="s">
        <v>561</v>
      </c>
      <c r="B29" s="66" t="s">
        <v>73</v>
      </c>
      <c r="C29" s="169"/>
      <c r="D29" s="66"/>
      <c r="E29" s="71"/>
      <c r="F29" s="65">
        <f>F30+F55+F73</f>
        <v>23502.57</v>
      </c>
      <c r="G29" s="65">
        <f>G30+G55+G73</f>
        <v>22838.75</v>
      </c>
      <c r="H29" s="65">
        <f>G29/F29%</f>
        <v>97.175542929985951</v>
      </c>
    </row>
    <row r="30" spans="1:8" s="108" customFormat="1" x14ac:dyDescent="0.2">
      <c r="A30" s="64" t="s">
        <v>70</v>
      </c>
      <c r="B30" s="124" t="s">
        <v>73</v>
      </c>
      <c r="C30" s="140" t="s">
        <v>62</v>
      </c>
      <c r="D30" s="66"/>
      <c r="E30" s="71"/>
      <c r="F30" s="65">
        <f>F32+F36++F40+F47+F51</f>
        <v>733.91000000000008</v>
      </c>
      <c r="G30" s="65">
        <f t="shared" ref="G30:H30" si="7">G32+G36++G40+G47+G51</f>
        <v>718.93000000000006</v>
      </c>
      <c r="H30" s="65">
        <f t="shared" si="7"/>
        <v>487.23705134860461</v>
      </c>
    </row>
    <row r="31" spans="1:8" ht="31.5" x14ac:dyDescent="0.2">
      <c r="A31" s="123" t="s">
        <v>410</v>
      </c>
      <c r="B31" s="124" t="s">
        <v>73</v>
      </c>
      <c r="C31" s="140" t="s">
        <v>62</v>
      </c>
      <c r="D31" s="124" t="s">
        <v>403</v>
      </c>
      <c r="E31" s="124" t="s">
        <v>44</v>
      </c>
      <c r="F31" s="125">
        <f>F32+F36++F40+F47+F51</f>
        <v>733.91000000000008</v>
      </c>
      <c r="G31" s="125">
        <f t="shared" ref="G31:H31" si="8">G32+G36++G40+G47+G51</f>
        <v>718.93000000000006</v>
      </c>
      <c r="H31" s="125">
        <f t="shared" si="8"/>
        <v>487.23705134860461</v>
      </c>
    </row>
    <row r="32" spans="1:8" ht="31.5" x14ac:dyDescent="0.2">
      <c r="A32" s="64" t="s">
        <v>411</v>
      </c>
      <c r="B32" s="66" t="s">
        <v>73</v>
      </c>
      <c r="C32" s="66" t="s">
        <v>62</v>
      </c>
      <c r="D32" s="66" t="s">
        <v>348</v>
      </c>
      <c r="E32" s="66"/>
      <c r="F32" s="65">
        <f t="shared" ref="F32:G34" si="9">F33</f>
        <v>186.4</v>
      </c>
      <c r="G32" s="65">
        <f t="shared" si="9"/>
        <v>186.41</v>
      </c>
      <c r="H32" s="65">
        <f>+G32/F32%</f>
        <v>100.00536480686695</v>
      </c>
    </row>
    <row r="33" spans="1:8" x14ac:dyDescent="0.2">
      <c r="A33" s="70" t="s">
        <v>439</v>
      </c>
      <c r="B33" s="71" t="s">
        <v>73</v>
      </c>
      <c r="C33" s="71" t="s">
        <v>62</v>
      </c>
      <c r="D33" s="71" t="s">
        <v>348</v>
      </c>
      <c r="E33" s="71">
        <v>200</v>
      </c>
      <c r="F33" s="67">
        <f t="shared" si="9"/>
        <v>186.4</v>
      </c>
      <c r="G33" s="180">
        <f t="shared" si="9"/>
        <v>186.41</v>
      </c>
      <c r="H33" s="173">
        <f t="shared" si="4"/>
        <v>100.00536480686695</v>
      </c>
    </row>
    <row r="34" spans="1:8" s="108" customFormat="1" ht="22.5" x14ac:dyDescent="0.2">
      <c r="A34" s="70" t="s">
        <v>440</v>
      </c>
      <c r="B34" s="71" t="s">
        <v>73</v>
      </c>
      <c r="C34" s="71" t="s">
        <v>62</v>
      </c>
      <c r="D34" s="71" t="s">
        <v>348</v>
      </c>
      <c r="E34" s="71">
        <v>240</v>
      </c>
      <c r="F34" s="67">
        <f t="shared" si="9"/>
        <v>186.4</v>
      </c>
      <c r="G34" s="180">
        <f t="shared" si="9"/>
        <v>186.41</v>
      </c>
      <c r="H34" s="173">
        <f t="shared" si="4"/>
        <v>100.00536480686695</v>
      </c>
    </row>
    <row r="35" spans="1:8" s="108" customFormat="1" ht="22.5" x14ac:dyDescent="0.2">
      <c r="A35" s="70" t="s">
        <v>441</v>
      </c>
      <c r="B35" s="71" t="s">
        <v>73</v>
      </c>
      <c r="C35" s="71" t="s">
        <v>62</v>
      </c>
      <c r="D35" s="71" t="s">
        <v>348</v>
      </c>
      <c r="E35" s="71">
        <v>244</v>
      </c>
      <c r="F35" s="67">
        <v>186.4</v>
      </c>
      <c r="G35" s="180">
        <v>186.41</v>
      </c>
      <c r="H35" s="173">
        <f t="shared" si="4"/>
        <v>100.00536480686695</v>
      </c>
    </row>
    <row r="36" spans="1:8" s="108" customFormat="1" ht="22.5" x14ac:dyDescent="0.2">
      <c r="A36" s="117" t="s">
        <v>414</v>
      </c>
      <c r="B36" s="71" t="s">
        <v>73</v>
      </c>
      <c r="C36" s="71" t="s">
        <v>62</v>
      </c>
      <c r="D36" s="71" t="s">
        <v>349</v>
      </c>
      <c r="E36" s="71"/>
      <c r="F36" s="67">
        <f>F37</f>
        <v>117.4</v>
      </c>
      <c r="G36" s="173">
        <f t="shared" ref="G36:G38" si="10">G37</f>
        <v>102.41</v>
      </c>
      <c r="H36" s="173">
        <f t="shared" si="4"/>
        <v>87.231686541737631</v>
      </c>
    </row>
    <row r="37" spans="1:8" s="108" customFormat="1" x14ac:dyDescent="0.2">
      <c r="A37" s="70" t="s">
        <v>439</v>
      </c>
      <c r="B37" s="71" t="s">
        <v>73</v>
      </c>
      <c r="C37" s="71" t="s">
        <v>62</v>
      </c>
      <c r="D37" s="71" t="s">
        <v>349</v>
      </c>
      <c r="E37" s="71">
        <v>200</v>
      </c>
      <c r="F37" s="67">
        <f>F38</f>
        <v>117.4</v>
      </c>
      <c r="G37" s="180">
        <f t="shared" si="10"/>
        <v>102.41</v>
      </c>
      <c r="H37" s="173">
        <f t="shared" si="4"/>
        <v>87.231686541737631</v>
      </c>
    </row>
    <row r="38" spans="1:8" s="108" customFormat="1" ht="22.5" x14ac:dyDescent="0.2">
      <c r="A38" s="70" t="s">
        <v>440</v>
      </c>
      <c r="B38" s="71" t="s">
        <v>73</v>
      </c>
      <c r="C38" s="71" t="s">
        <v>62</v>
      </c>
      <c r="D38" s="71" t="s">
        <v>349</v>
      </c>
      <c r="E38" s="71">
        <v>240</v>
      </c>
      <c r="F38" s="67">
        <f>F39</f>
        <v>117.4</v>
      </c>
      <c r="G38" s="180">
        <f t="shared" si="10"/>
        <v>102.41</v>
      </c>
      <c r="H38" s="173">
        <f t="shared" si="4"/>
        <v>87.231686541737631</v>
      </c>
    </row>
    <row r="39" spans="1:8" s="108" customFormat="1" ht="22.5" x14ac:dyDescent="0.2">
      <c r="A39" s="70" t="s">
        <v>441</v>
      </c>
      <c r="B39" s="71" t="s">
        <v>73</v>
      </c>
      <c r="C39" s="71" t="s">
        <v>62</v>
      </c>
      <c r="D39" s="71" t="s">
        <v>349</v>
      </c>
      <c r="E39" s="71">
        <v>244</v>
      </c>
      <c r="F39" s="67">
        <v>117.4</v>
      </c>
      <c r="G39" s="180">
        <v>102.41</v>
      </c>
      <c r="H39" s="173">
        <f t="shared" si="4"/>
        <v>87.231686541737631</v>
      </c>
    </row>
    <row r="40" spans="1:8" x14ac:dyDescent="0.2">
      <c r="A40" s="117" t="s">
        <v>415</v>
      </c>
      <c r="B40" s="71" t="s">
        <v>73</v>
      </c>
      <c r="C40" s="71" t="s">
        <v>62</v>
      </c>
      <c r="D40" s="71" t="s">
        <v>350</v>
      </c>
      <c r="E40" s="71"/>
      <c r="F40" s="67">
        <f>F41+F44</f>
        <v>277.11</v>
      </c>
      <c r="G40" s="173">
        <f>G41+G44</f>
        <v>277.11</v>
      </c>
      <c r="H40" s="173">
        <f t="shared" si="4"/>
        <v>100</v>
      </c>
    </row>
    <row r="41" spans="1:8" x14ac:dyDescent="0.2">
      <c r="A41" s="70" t="s">
        <v>439</v>
      </c>
      <c r="B41" s="71" t="s">
        <v>73</v>
      </c>
      <c r="C41" s="71" t="s">
        <v>62</v>
      </c>
      <c r="D41" s="71" t="s">
        <v>350</v>
      </c>
      <c r="E41" s="71">
        <v>200</v>
      </c>
      <c r="F41" s="67">
        <f>F42</f>
        <v>134.1</v>
      </c>
      <c r="G41" s="180">
        <f t="shared" ref="G41:G42" si="11">G42</f>
        <v>134.11000000000001</v>
      </c>
      <c r="H41" s="173">
        <f t="shared" si="4"/>
        <v>100.0074571215511</v>
      </c>
    </row>
    <row r="42" spans="1:8" ht="22.5" x14ac:dyDescent="0.2">
      <c r="A42" s="70" t="s">
        <v>440</v>
      </c>
      <c r="B42" s="71" t="s">
        <v>73</v>
      </c>
      <c r="C42" s="71" t="s">
        <v>62</v>
      </c>
      <c r="D42" s="71" t="s">
        <v>350</v>
      </c>
      <c r="E42" s="71">
        <v>240</v>
      </c>
      <c r="F42" s="67">
        <f>F43</f>
        <v>134.1</v>
      </c>
      <c r="G42" s="180">
        <f t="shared" si="11"/>
        <v>134.11000000000001</v>
      </c>
      <c r="H42" s="173">
        <f t="shared" si="4"/>
        <v>100.0074571215511</v>
      </c>
    </row>
    <row r="43" spans="1:8" ht="22.5" x14ac:dyDescent="0.2">
      <c r="A43" s="70" t="s">
        <v>441</v>
      </c>
      <c r="B43" s="71" t="s">
        <v>73</v>
      </c>
      <c r="C43" s="71" t="s">
        <v>62</v>
      </c>
      <c r="D43" s="71" t="s">
        <v>350</v>
      </c>
      <c r="E43" s="71">
        <v>244</v>
      </c>
      <c r="F43" s="67">
        <v>134.1</v>
      </c>
      <c r="G43" s="180">
        <v>134.11000000000001</v>
      </c>
      <c r="H43" s="173">
        <f t="shared" si="4"/>
        <v>100.0074571215511</v>
      </c>
    </row>
    <row r="44" spans="1:8" x14ac:dyDescent="0.2">
      <c r="A44" s="70" t="s">
        <v>140</v>
      </c>
      <c r="B44" s="71" t="s">
        <v>73</v>
      </c>
      <c r="C44" s="71" t="s">
        <v>62</v>
      </c>
      <c r="D44" s="71" t="s">
        <v>350</v>
      </c>
      <c r="E44" s="71">
        <v>800</v>
      </c>
      <c r="F44" s="67">
        <v>143.01</v>
      </c>
      <c r="G44" s="180">
        <f t="shared" ref="G44:G45" si="12">G45</f>
        <v>143</v>
      </c>
      <c r="H44" s="173">
        <f t="shared" si="4"/>
        <v>99.993007481994269</v>
      </c>
    </row>
    <row r="45" spans="1:8" ht="33.75" x14ac:dyDescent="0.2">
      <c r="A45" s="70" t="s">
        <v>534</v>
      </c>
      <c r="B45" s="71" t="s">
        <v>73</v>
      </c>
      <c r="C45" s="71" t="s">
        <v>62</v>
      </c>
      <c r="D45" s="71" t="s">
        <v>350</v>
      </c>
      <c r="E45" s="71">
        <v>810</v>
      </c>
      <c r="F45" s="67">
        <v>143.01</v>
      </c>
      <c r="G45" s="180">
        <f t="shared" si="12"/>
        <v>143</v>
      </c>
      <c r="H45" s="173">
        <f t="shared" si="4"/>
        <v>99.993007481994269</v>
      </c>
    </row>
    <row r="46" spans="1:8" ht="22.5" x14ac:dyDescent="0.2">
      <c r="A46" s="70" t="s">
        <v>535</v>
      </c>
      <c r="B46" s="71" t="s">
        <v>73</v>
      </c>
      <c r="C46" s="71" t="s">
        <v>62</v>
      </c>
      <c r="D46" s="71" t="s">
        <v>350</v>
      </c>
      <c r="E46" s="71">
        <v>812</v>
      </c>
      <c r="F46" s="67">
        <v>143.01</v>
      </c>
      <c r="G46" s="180">
        <v>143</v>
      </c>
      <c r="H46" s="173">
        <f t="shared" si="4"/>
        <v>99.993007481994269</v>
      </c>
    </row>
    <row r="47" spans="1:8" ht="22.5" x14ac:dyDescent="0.2">
      <c r="A47" s="117" t="s">
        <v>416</v>
      </c>
      <c r="B47" s="71" t="s">
        <v>73</v>
      </c>
      <c r="C47" s="71" t="s">
        <v>62</v>
      </c>
      <c r="D47" s="71" t="s">
        <v>419</v>
      </c>
      <c r="E47" s="71"/>
      <c r="F47" s="67">
        <f>F48</f>
        <v>140</v>
      </c>
      <c r="G47" s="67">
        <f>G48</f>
        <v>140</v>
      </c>
      <c r="H47" s="173">
        <f t="shared" si="4"/>
        <v>100</v>
      </c>
    </row>
    <row r="48" spans="1:8" x14ac:dyDescent="0.2">
      <c r="A48" s="70" t="s">
        <v>439</v>
      </c>
      <c r="B48" s="71" t="s">
        <v>73</v>
      </c>
      <c r="C48" s="71" t="s">
        <v>62</v>
      </c>
      <c r="D48" s="71" t="s">
        <v>419</v>
      </c>
      <c r="E48" s="71">
        <v>200</v>
      </c>
      <c r="F48" s="67">
        <f>F49</f>
        <v>140</v>
      </c>
      <c r="G48" s="180">
        <f t="shared" ref="G48:G49" si="13">G49</f>
        <v>140</v>
      </c>
      <c r="H48" s="173">
        <f t="shared" si="4"/>
        <v>100</v>
      </c>
    </row>
    <row r="49" spans="1:8" ht="22.5" x14ac:dyDescent="0.2">
      <c r="A49" s="70" t="s">
        <v>440</v>
      </c>
      <c r="B49" s="71" t="s">
        <v>73</v>
      </c>
      <c r="C49" s="71" t="s">
        <v>62</v>
      </c>
      <c r="D49" s="71" t="s">
        <v>419</v>
      </c>
      <c r="E49" s="71">
        <v>240</v>
      </c>
      <c r="F49" s="67">
        <f>F50</f>
        <v>140</v>
      </c>
      <c r="G49" s="180">
        <f t="shared" si="13"/>
        <v>140</v>
      </c>
      <c r="H49" s="173">
        <f t="shared" si="4"/>
        <v>100</v>
      </c>
    </row>
    <row r="50" spans="1:8" ht="22.5" x14ac:dyDescent="0.2">
      <c r="A50" s="70" t="s">
        <v>441</v>
      </c>
      <c r="B50" s="71" t="s">
        <v>73</v>
      </c>
      <c r="C50" s="71" t="s">
        <v>62</v>
      </c>
      <c r="D50" s="71" t="s">
        <v>419</v>
      </c>
      <c r="E50" s="71">
        <v>244</v>
      </c>
      <c r="F50" s="67">
        <v>140</v>
      </c>
      <c r="G50" s="180">
        <v>140</v>
      </c>
      <c r="H50" s="173">
        <f t="shared" si="4"/>
        <v>100</v>
      </c>
    </row>
    <row r="51" spans="1:8" ht="29.25" customHeight="1" x14ac:dyDescent="0.2">
      <c r="A51" s="117" t="s">
        <v>417</v>
      </c>
      <c r="B51" s="71" t="s">
        <v>73</v>
      </c>
      <c r="C51" s="71" t="s">
        <v>62</v>
      </c>
      <c r="D51" s="71" t="s">
        <v>420</v>
      </c>
      <c r="E51" s="71"/>
      <c r="F51" s="67">
        <f>F52</f>
        <v>13</v>
      </c>
      <c r="G51" s="67">
        <f t="shared" ref="G51:G53" si="14">G52</f>
        <v>13</v>
      </c>
      <c r="H51" s="173">
        <f t="shared" si="4"/>
        <v>100</v>
      </c>
    </row>
    <row r="52" spans="1:8" ht="16.899999999999999" customHeight="1" x14ac:dyDescent="0.2">
      <c r="A52" s="70" t="s">
        <v>439</v>
      </c>
      <c r="B52" s="71" t="s">
        <v>73</v>
      </c>
      <c r="C52" s="71" t="s">
        <v>62</v>
      </c>
      <c r="D52" s="71" t="s">
        <v>420</v>
      </c>
      <c r="E52" s="71">
        <v>200</v>
      </c>
      <c r="F52" s="67">
        <f>F53</f>
        <v>13</v>
      </c>
      <c r="G52" s="67">
        <f t="shared" si="14"/>
        <v>13</v>
      </c>
      <c r="H52" s="173">
        <f t="shared" si="4"/>
        <v>100</v>
      </c>
    </row>
    <row r="53" spans="1:8" ht="22.5" x14ac:dyDescent="0.2">
      <c r="A53" s="70" t="s">
        <v>440</v>
      </c>
      <c r="B53" s="71" t="s">
        <v>73</v>
      </c>
      <c r="C53" s="71" t="s">
        <v>62</v>
      </c>
      <c r="D53" s="71" t="s">
        <v>420</v>
      </c>
      <c r="E53" s="71">
        <v>240</v>
      </c>
      <c r="F53" s="67">
        <f>F54</f>
        <v>13</v>
      </c>
      <c r="G53" s="67">
        <f t="shared" si="14"/>
        <v>13</v>
      </c>
      <c r="H53" s="173">
        <f t="shared" si="4"/>
        <v>100</v>
      </c>
    </row>
    <row r="54" spans="1:8" ht="22.5" x14ac:dyDescent="0.2">
      <c r="A54" s="70" t="s">
        <v>441</v>
      </c>
      <c r="B54" s="71" t="s">
        <v>73</v>
      </c>
      <c r="C54" s="71" t="s">
        <v>62</v>
      </c>
      <c r="D54" s="71" t="s">
        <v>420</v>
      </c>
      <c r="E54" s="71">
        <v>244</v>
      </c>
      <c r="F54" s="67">
        <v>13</v>
      </c>
      <c r="G54" s="67">
        <v>13</v>
      </c>
      <c r="H54" s="173">
        <f t="shared" si="4"/>
        <v>100</v>
      </c>
    </row>
    <row r="55" spans="1:8" ht="33.75" customHeight="1" x14ac:dyDescent="0.2">
      <c r="A55" s="64" t="s">
        <v>430</v>
      </c>
      <c r="B55" s="66" t="s">
        <v>73</v>
      </c>
      <c r="C55" s="169" t="s">
        <v>96</v>
      </c>
      <c r="D55" s="71"/>
      <c r="E55" s="71"/>
      <c r="F55" s="65">
        <f t="shared" ref="F55:G55" si="15">F56</f>
        <v>21686.66</v>
      </c>
      <c r="G55" s="65">
        <f t="shared" si="15"/>
        <v>21037.82</v>
      </c>
      <c r="H55" s="65">
        <f>G55/F55%</f>
        <v>97.008114665882161</v>
      </c>
    </row>
    <row r="56" spans="1:8" ht="31.5" x14ac:dyDescent="0.2">
      <c r="A56" s="123" t="s">
        <v>431</v>
      </c>
      <c r="B56" s="124" t="s">
        <v>73</v>
      </c>
      <c r="C56" s="140" t="s">
        <v>96</v>
      </c>
      <c r="D56" s="124" t="s">
        <v>404</v>
      </c>
      <c r="E56" s="124"/>
      <c r="F56" s="125">
        <f>F57+F65+F69+F63</f>
        <v>21686.66</v>
      </c>
      <c r="G56" s="125">
        <f>G57+G65+G69+G63</f>
        <v>21037.82</v>
      </c>
      <c r="H56" s="184">
        <f>G56/F56%</f>
        <v>97.008114665882161</v>
      </c>
    </row>
    <row r="57" spans="1:8" ht="22.5" x14ac:dyDescent="0.2">
      <c r="A57" s="117" t="s">
        <v>432</v>
      </c>
      <c r="B57" s="119" t="s">
        <v>73</v>
      </c>
      <c r="C57" s="121" t="s">
        <v>96</v>
      </c>
      <c r="D57" s="119" t="s">
        <v>351</v>
      </c>
      <c r="E57" s="119"/>
      <c r="F57" s="120">
        <f>F58+F61</f>
        <v>6653.2</v>
      </c>
      <c r="G57" s="120">
        <f>G58+G61</f>
        <v>6402.8099999999995</v>
      </c>
      <c r="H57" s="120">
        <f>G57/F57%</f>
        <v>96.236547826609751</v>
      </c>
    </row>
    <row r="58" spans="1:8" x14ac:dyDescent="0.2">
      <c r="A58" s="70" t="s">
        <v>439</v>
      </c>
      <c r="B58" s="71" t="s">
        <v>73</v>
      </c>
      <c r="C58" s="113" t="s">
        <v>96</v>
      </c>
      <c r="D58" s="71" t="s">
        <v>351</v>
      </c>
      <c r="E58" s="71">
        <v>200</v>
      </c>
      <c r="F58" s="67">
        <f>F59</f>
        <v>2596.6</v>
      </c>
      <c r="G58" s="67">
        <f t="shared" ref="G58:G59" si="16">G59</f>
        <v>2547.81</v>
      </c>
      <c r="H58" s="173">
        <f t="shared" si="4"/>
        <v>98.121004390356632</v>
      </c>
    </row>
    <row r="59" spans="1:8" ht="22.5" x14ac:dyDescent="0.2">
      <c r="A59" s="70" t="s">
        <v>440</v>
      </c>
      <c r="B59" s="71" t="s">
        <v>73</v>
      </c>
      <c r="C59" s="113" t="s">
        <v>96</v>
      </c>
      <c r="D59" s="71" t="s">
        <v>351</v>
      </c>
      <c r="E59" s="71">
        <v>240</v>
      </c>
      <c r="F59" s="67">
        <f>F60</f>
        <v>2596.6</v>
      </c>
      <c r="G59" s="67">
        <f t="shared" si="16"/>
        <v>2547.81</v>
      </c>
      <c r="H59" s="173">
        <f t="shared" si="4"/>
        <v>98.121004390356632</v>
      </c>
    </row>
    <row r="60" spans="1:8" ht="22.5" x14ac:dyDescent="0.2">
      <c r="A60" s="70" t="s">
        <v>441</v>
      </c>
      <c r="B60" s="71" t="s">
        <v>73</v>
      </c>
      <c r="C60" s="113" t="s">
        <v>96</v>
      </c>
      <c r="D60" s="71" t="s">
        <v>351</v>
      </c>
      <c r="E60" s="71">
        <v>244</v>
      </c>
      <c r="F60" s="67">
        <v>2596.6</v>
      </c>
      <c r="G60" s="180">
        <v>2547.81</v>
      </c>
      <c r="H60" s="173">
        <f t="shared" si="4"/>
        <v>98.121004390356632</v>
      </c>
    </row>
    <row r="61" spans="1:8" ht="33" customHeight="1" x14ac:dyDescent="0.2">
      <c r="A61" s="70" t="s">
        <v>540</v>
      </c>
      <c r="B61" s="71" t="s">
        <v>73</v>
      </c>
      <c r="C61" s="113" t="s">
        <v>96</v>
      </c>
      <c r="D61" s="71" t="s">
        <v>351</v>
      </c>
      <c r="E61" s="71">
        <v>410</v>
      </c>
      <c r="F61" s="67">
        <v>4056.6</v>
      </c>
      <c r="G61" s="67">
        <f t="shared" ref="G61:G63" si="17">G62</f>
        <v>3855</v>
      </c>
      <c r="H61" s="173">
        <f t="shared" si="4"/>
        <v>95.030320958438097</v>
      </c>
    </row>
    <row r="62" spans="1:8" ht="22.5" x14ac:dyDescent="0.2">
      <c r="A62" s="70" t="s">
        <v>562</v>
      </c>
      <c r="B62" s="71" t="s">
        <v>73</v>
      </c>
      <c r="C62" s="113" t="s">
        <v>96</v>
      </c>
      <c r="D62" s="71" t="s">
        <v>351</v>
      </c>
      <c r="E62" s="71">
        <v>414</v>
      </c>
      <c r="F62" s="67">
        <v>4056.6</v>
      </c>
      <c r="G62" s="67">
        <v>3855</v>
      </c>
      <c r="H62" s="173">
        <f t="shared" si="4"/>
        <v>95.030320958438097</v>
      </c>
    </row>
    <row r="63" spans="1:8" x14ac:dyDescent="0.2">
      <c r="A63" s="70" t="s">
        <v>540</v>
      </c>
      <c r="B63" s="71" t="s">
        <v>73</v>
      </c>
      <c r="C63" s="113" t="s">
        <v>96</v>
      </c>
      <c r="D63" s="71" t="s">
        <v>563</v>
      </c>
      <c r="E63" s="71">
        <v>410</v>
      </c>
      <c r="F63" s="67">
        <v>12941.8</v>
      </c>
      <c r="G63" s="67">
        <f t="shared" si="17"/>
        <v>12543.31</v>
      </c>
      <c r="H63" s="173">
        <f t="shared" si="4"/>
        <v>96.920907447186622</v>
      </c>
    </row>
    <row r="64" spans="1:8" ht="22.5" x14ac:dyDescent="0.2">
      <c r="A64" s="70" t="s">
        <v>562</v>
      </c>
      <c r="B64" s="71" t="s">
        <v>73</v>
      </c>
      <c r="C64" s="113" t="s">
        <v>96</v>
      </c>
      <c r="D64" s="71" t="s">
        <v>563</v>
      </c>
      <c r="E64" s="71">
        <v>414</v>
      </c>
      <c r="F64" s="67">
        <v>12941.8</v>
      </c>
      <c r="G64" s="173">
        <v>12543.31</v>
      </c>
      <c r="H64" s="173">
        <f t="shared" si="4"/>
        <v>96.920907447186622</v>
      </c>
    </row>
    <row r="65" spans="1:8" ht="37.5" customHeight="1" x14ac:dyDescent="0.2">
      <c r="A65" s="117" t="s">
        <v>433</v>
      </c>
      <c r="B65" s="119" t="s">
        <v>73</v>
      </c>
      <c r="C65" s="121" t="s">
        <v>96</v>
      </c>
      <c r="D65" s="119" t="s">
        <v>434</v>
      </c>
      <c r="E65" s="119"/>
      <c r="F65" s="120">
        <f>F66</f>
        <v>30</v>
      </c>
      <c r="G65" s="120">
        <f t="shared" ref="G65:G67" si="18">G66</f>
        <v>30</v>
      </c>
      <c r="H65" s="181">
        <f t="shared" si="4"/>
        <v>100</v>
      </c>
    </row>
    <row r="66" spans="1:8" ht="28.9" customHeight="1" x14ac:dyDescent="0.2">
      <c r="A66" s="70" t="s">
        <v>439</v>
      </c>
      <c r="B66" s="71" t="s">
        <v>73</v>
      </c>
      <c r="C66" s="113" t="s">
        <v>96</v>
      </c>
      <c r="D66" s="71" t="s">
        <v>434</v>
      </c>
      <c r="E66" s="71">
        <v>200</v>
      </c>
      <c r="F66" s="67">
        <f>F67</f>
        <v>30</v>
      </c>
      <c r="G66" s="67">
        <f t="shared" si="18"/>
        <v>30</v>
      </c>
      <c r="H66" s="173">
        <f t="shared" si="4"/>
        <v>100</v>
      </c>
    </row>
    <row r="67" spans="1:8" ht="22.5" x14ac:dyDescent="0.2">
      <c r="A67" s="70" t="s">
        <v>440</v>
      </c>
      <c r="B67" s="71" t="s">
        <v>73</v>
      </c>
      <c r="C67" s="113" t="s">
        <v>96</v>
      </c>
      <c r="D67" s="71" t="s">
        <v>434</v>
      </c>
      <c r="E67" s="71">
        <v>240</v>
      </c>
      <c r="F67" s="67">
        <f>F68</f>
        <v>30</v>
      </c>
      <c r="G67" s="67">
        <f t="shared" si="18"/>
        <v>30</v>
      </c>
      <c r="H67" s="173">
        <f t="shared" si="4"/>
        <v>100</v>
      </c>
    </row>
    <row r="68" spans="1:8" ht="22.5" x14ac:dyDescent="0.2">
      <c r="A68" s="70" t="s">
        <v>441</v>
      </c>
      <c r="B68" s="71" t="s">
        <v>73</v>
      </c>
      <c r="C68" s="113" t="s">
        <v>96</v>
      </c>
      <c r="D68" s="71" t="s">
        <v>434</v>
      </c>
      <c r="E68" s="71">
        <v>244</v>
      </c>
      <c r="F68" s="67">
        <v>30</v>
      </c>
      <c r="G68" s="180">
        <v>30</v>
      </c>
      <c r="H68" s="173">
        <f t="shared" si="4"/>
        <v>100</v>
      </c>
    </row>
    <row r="69" spans="1:8" ht="27.75" customHeight="1" x14ac:dyDescent="0.2">
      <c r="A69" s="117" t="s">
        <v>435</v>
      </c>
      <c r="B69" s="119" t="s">
        <v>73</v>
      </c>
      <c r="C69" s="121" t="s">
        <v>96</v>
      </c>
      <c r="D69" s="119" t="s">
        <v>436</v>
      </c>
      <c r="E69" s="119"/>
      <c r="F69" s="120">
        <f>F70</f>
        <v>2061.66</v>
      </c>
      <c r="G69" s="120">
        <f>G70</f>
        <v>2061.6999999999998</v>
      </c>
      <c r="H69" s="181">
        <f t="shared" si="4"/>
        <v>100.00194018412347</v>
      </c>
    </row>
    <row r="70" spans="1:8" x14ac:dyDescent="0.2">
      <c r="A70" s="70" t="s">
        <v>439</v>
      </c>
      <c r="B70" s="71" t="s">
        <v>73</v>
      </c>
      <c r="C70" s="113" t="s">
        <v>96</v>
      </c>
      <c r="D70" s="71" t="s">
        <v>436</v>
      </c>
      <c r="E70" s="71">
        <v>200</v>
      </c>
      <c r="F70" s="67">
        <f>F71</f>
        <v>2061.66</v>
      </c>
      <c r="G70" s="173">
        <f t="shared" ref="G70:H71" si="19">G71</f>
        <v>2061.6999999999998</v>
      </c>
      <c r="H70" s="173">
        <f t="shared" si="19"/>
        <v>100.00194018412347</v>
      </c>
    </row>
    <row r="71" spans="1:8" ht="22.5" x14ac:dyDescent="0.2">
      <c r="A71" s="70" t="s">
        <v>440</v>
      </c>
      <c r="B71" s="71" t="s">
        <v>73</v>
      </c>
      <c r="C71" s="113" t="s">
        <v>96</v>
      </c>
      <c r="D71" s="71" t="s">
        <v>436</v>
      </c>
      <c r="E71" s="71">
        <v>240</v>
      </c>
      <c r="F71" s="67">
        <f>F72</f>
        <v>2061.66</v>
      </c>
      <c r="G71" s="67">
        <f t="shared" si="19"/>
        <v>2061.6999999999998</v>
      </c>
      <c r="H71" s="173">
        <f t="shared" si="4"/>
        <v>100.00194018412347</v>
      </c>
    </row>
    <row r="72" spans="1:8" ht="22.5" x14ac:dyDescent="0.2">
      <c r="A72" s="70" t="s">
        <v>441</v>
      </c>
      <c r="B72" s="71" t="s">
        <v>73</v>
      </c>
      <c r="C72" s="113" t="s">
        <v>96</v>
      </c>
      <c r="D72" s="71" t="s">
        <v>436</v>
      </c>
      <c r="E72" s="71">
        <v>244</v>
      </c>
      <c r="F72" s="67">
        <v>2061.66</v>
      </c>
      <c r="G72" s="67">
        <v>2061.6999999999998</v>
      </c>
      <c r="H72" s="173">
        <f t="shared" si="4"/>
        <v>100.00194018412347</v>
      </c>
    </row>
    <row r="73" spans="1:8" ht="17.45" customHeight="1" x14ac:dyDescent="0.2">
      <c r="A73" s="64" t="s">
        <v>421</v>
      </c>
      <c r="B73" s="66" t="s">
        <v>73</v>
      </c>
      <c r="C73" s="66">
        <v>12</v>
      </c>
      <c r="D73" s="66"/>
      <c r="E73" s="66"/>
      <c r="F73" s="65">
        <f>F74+F78</f>
        <v>1082</v>
      </c>
      <c r="G73" s="65">
        <f>G74+G78</f>
        <v>1082</v>
      </c>
      <c r="H73" s="179">
        <f t="shared" si="4"/>
        <v>100</v>
      </c>
    </row>
    <row r="74" spans="1:8" ht="21" x14ac:dyDescent="0.2">
      <c r="A74" s="123" t="s">
        <v>444</v>
      </c>
      <c r="B74" s="124" t="s">
        <v>73</v>
      </c>
      <c r="C74" s="124">
        <v>12</v>
      </c>
      <c r="D74" s="124" t="s">
        <v>406</v>
      </c>
      <c r="E74" s="124"/>
      <c r="F74" s="125">
        <f t="shared" ref="F74:G76" si="20">F75</f>
        <v>200</v>
      </c>
      <c r="G74" s="125">
        <f t="shared" si="20"/>
        <v>200</v>
      </c>
      <c r="H74" s="213">
        <f t="shared" si="4"/>
        <v>100</v>
      </c>
    </row>
    <row r="75" spans="1:8" x14ac:dyDescent="0.2">
      <c r="A75" s="70" t="s">
        <v>439</v>
      </c>
      <c r="B75" s="71" t="s">
        <v>73</v>
      </c>
      <c r="C75" s="71">
        <v>12</v>
      </c>
      <c r="D75" s="71" t="s">
        <v>352</v>
      </c>
      <c r="E75" s="71">
        <v>200</v>
      </c>
      <c r="F75" s="67">
        <f t="shared" si="20"/>
        <v>200</v>
      </c>
      <c r="G75" s="173">
        <f t="shared" si="20"/>
        <v>200</v>
      </c>
      <c r="H75" s="173">
        <f t="shared" si="4"/>
        <v>100</v>
      </c>
    </row>
    <row r="76" spans="1:8" s="128" customFormat="1" ht="22.5" x14ac:dyDescent="0.2">
      <c r="A76" s="70" t="s">
        <v>440</v>
      </c>
      <c r="B76" s="71" t="s">
        <v>73</v>
      </c>
      <c r="C76" s="71">
        <v>12</v>
      </c>
      <c r="D76" s="71" t="s">
        <v>352</v>
      </c>
      <c r="E76" s="71">
        <v>240</v>
      </c>
      <c r="F76" s="67">
        <f t="shared" si="20"/>
        <v>200</v>
      </c>
      <c r="G76" s="180">
        <f t="shared" si="20"/>
        <v>200</v>
      </c>
      <c r="H76" s="173">
        <f t="shared" si="4"/>
        <v>100</v>
      </c>
    </row>
    <row r="77" spans="1:8" ht="22.5" x14ac:dyDescent="0.2">
      <c r="A77" s="70" t="s">
        <v>441</v>
      </c>
      <c r="B77" s="71" t="s">
        <v>73</v>
      </c>
      <c r="C77" s="71">
        <v>12</v>
      </c>
      <c r="D77" s="71" t="s">
        <v>352</v>
      </c>
      <c r="E77" s="71">
        <v>244</v>
      </c>
      <c r="F77" s="67">
        <v>200</v>
      </c>
      <c r="G77" s="180">
        <v>200</v>
      </c>
      <c r="H77" s="173">
        <f t="shared" si="4"/>
        <v>100</v>
      </c>
    </row>
    <row r="78" spans="1:8" ht="42" x14ac:dyDescent="0.2">
      <c r="A78" s="64" t="s">
        <v>493</v>
      </c>
      <c r="B78" s="66" t="s">
        <v>73</v>
      </c>
      <c r="C78" s="66">
        <v>12</v>
      </c>
      <c r="D78" s="66" t="s">
        <v>536</v>
      </c>
      <c r="E78" s="66"/>
      <c r="F78" s="65">
        <f>F79</f>
        <v>882</v>
      </c>
      <c r="G78" s="65">
        <f>G79</f>
        <v>882</v>
      </c>
      <c r="H78" s="179">
        <f>G78/F78%</f>
        <v>100</v>
      </c>
    </row>
    <row r="79" spans="1:8" x14ac:dyDescent="0.2">
      <c r="A79" s="70" t="s">
        <v>439</v>
      </c>
      <c r="B79" s="71" t="s">
        <v>73</v>
      </c>
      <c r="C79" s="71">
        <v>12</v>
      </c>
      <c r="D79" s="71" t="s">
        <v>536</v>
      </c>
      <c r="E79" s="71">
        <v>200</v>
      </c>
      <c r="F79" s="67">
        <f>F80</f>
        <v>882</v>
      </c>
      <c r="G79" s="67">
        <f>G80</f>
        <v>882</v>
      </c>
      <c r="H79" s="173">
        <f t="shared" ref="H79:H142" si="21">G79/F79%</f>
        <v>100</v>
      </c>
    </row>
    <row r="80" spans="1:8" ht="22.5" x14ac:dyDescent="0.2">
      <c r="A80" s="70" t="s">
        <v>440</v>
      </c>
      <c r="B80" s="71" t="s">
        <v>73</v>
      </c>
      <c r="C80" s="71">
        <v>12</v>
      </c>
      <c r="D80" s="71" t="s">
        <v>536</v>
      </c>
      <c r="E80" s="71">
        <v>240</v>
      </c>
      <c r="F80" s="67">
        <f>F81+F82</f>
        <v>882</v>
      </c>
      <c r="G80" s="67">
        <f>G81+G82</f>
        <v>882</v>
      </c>
      <c r="H80" s="173">
        <f t="shared" si="21"/>
        <v>100</v>
      </c>
    </row>
    <row r="81" spans="1:8" ht="22.5" x14ac:dyDescent="0.2">
      <c r="A81" s="70" t="s">
        <v>182</v>
      </c>
      <c r="B81" s="71" t="s">
        <v>73</v>
      </c>
      <c r="C81" s="71">
        <v>12</v>
      </c>
      <c r="D81" s="71" t="s">
        <v>536</v>
      </c>
      <c r="E81" s="71">
        <v>242</v>
      </c>
      <c r="F81" s="67">
        <v>15</v>
      </c>
      <c r="G81" s="173">
        <v>15</v>
      </c>
      <c r="H81" s="173">
        <f t="shared" si="21"/>
        <v>100</v>
      </c>
    </row>
    <row r="82" spans="1:8" ht="22.5" x14ac:dyDescent="0.2">
      <c r="A82" s="70" t="s">
        <v>441</v>
      </c>
      <c r="B82" s="71" t="s">
        <v>73</v>
      </c>
      <c r="C82" s="71">
        <v>12</v>
      </c>
      <c r="D82" s="71" t="s">
        <v>536</v>
      </c>
      <c r="E82" s="71">
        <v>244</v>
      </c>
      <c r="F82" s="67">
        <v>867</v>
      </c>
      <c r="G82" s="173">
        <v>867</v>
      </c>
      <c r="H82" s="173">
        <f t="shared" si="21"/>
        <v>100</v>
      </c>
    </row>
    <row r="83" spans="1:8" x14ac:dyDescent="0.2">
      <c r="A83" s="64" t="s">
        <v>564</v>
      </c>
      <c r="B83" s="66" t="s">
        <v>203</v>
      </c>
      <c r="C83" s="169"/>
      <c r="D83" s="66"/>
      <c r="E83" s="71"/>
      <c r="F83" s="65">
        <f t="shared" ref="F83:G84" si="22">F84</f>
        <v>2905.58</v>
      </c>
      <c r="G83" s="65">
        <f t="shared" si="22"/>
        <v>2774.98</v>
      </c>
      <c r="H83" s="179">
        <f t="shared" si="21"/>
        <v>95.505200338658724</v>
      </c>
    </row>
    <row r="84" spans="1:8" x14ac:dyDescent="0.2">
      <c r="A84" s="64" t="s">
        <v>424</v>
      </c>
      <c r="B84" s="66" t="s">
        <v>203</v>
      </c>
      <c r="C84" s="66" t="s">
        <v>204</v>
      </c>
      <c r="D84" s="66"/>
      <c r="E84" s="71"/>
      <c r="F84" s="65">
        <f t="shared" si="22"/>
        <v>2905.58</v>
      </c>
      <c r="G84" s="65">
        <f t="shared" si="22"/>
        <v>2774.98</v>
      </c>
      <c r="H84" s="179">
        <f t="shared" si="21"/>
        <v>95.505200338658724</v>
      </c>
    </row>
    <row r="85" spans="1:8" ht="31.5" x14ac:dyDescent="0.2">
      <c r="A85" s="123" t="s">
        <v>425</v>
      </c>
      <c r="B85" s="124" t="s">
        <v>203</v>
      </c>
      <c r="C85" s="124" t="s">
        <v>204</v>
      </c>
      <c r="D85" s="124" t="s">
        <v>402</v>
      </c>
      <c r="E85" s="124"/>
      <c r="F85" s="125">
        <f>F86+F92+F104+F108+F100</f>
        <v>2905.58</v>
      </c>
      <c r="G85" s="125">
        <f>G86+G92+G104+G108+G100</f>
        <v>2774.98</v>
      </c>
      <c r="H85" s="205">
        <f>G85/F85%</f>
        <v>95.505200338658724</v>
      </c>
    </row>
    <row r="86" spans="1:8" ht="33.75" x14ac:dyDescent="0.2">
      <c r="A86" s="117" t="s">
        <v>426</v>
      </c>
      <c r="B86" s="119" t="s">
        <v>203</v>
      </c>
      <c r="C86" s="119" t="s">
        <v>204</v>
      </c>
      <c r="D86" s="119" t="s">
        <v>353</v>
      </c>
      <c r="E86" s="119"/>
      <c r="F86" s="120">
        <f t="shared" ref="F86:G86" si="23">F87+F90</f>
        <v>477.08000000000004</v>
      </c>
      <c r="G86" s="120">
        <f t="shared" si="23"/>
        <v>351.40999999999997</v>
      </c>
      <c r="H86" s="120">
        <f>G86/F86%</f>
        <v>73.658505910958311</v>
      </c>
    </row>
    <row r="87" spans="1:8" x14ac:dyDescent="0.2">
      <c r="A87" s="70" t="s">
        <v>439</v>
      </c>
      <c r="B87" s="71" t="s">
        <v>203</v>
      </c>
      <c r="C87" s="71" t="s">
        <v>204</v>
      </c>
      <c r="D87" s="71" t="s">
        <v>353</v>
      </c>
      <c r="E87" s="71">
        <v>200</v>
      </c>
      <c r="F87" s="67">
        <v>252.08</v>
      </c>
      <c r="G87" s="173">
        <v>126.41</v>
      </c>
      <c r="H87" s="173">
        <f>G87/F87%</f>
        <v>50.146778800380829</v>
      </c>
    </row>
    <row r="88" spans="1:8" ht="22.5" x14ac:dyDescent="0.2">
      <c r="A88" s="70" t="s">
        <v>440</v>
      </c>
      <c r="B88" s="71" t="s">
        <v>203</v>
      </c>
      <c r="C88" s="71" t="s">
        <v>204</v>
      </c>
      <c r="D88" s="71" t="s">
        <v>353</v>
      </c>
      <c r="E88" s="71">
        <v>240</v>
      </c>
      <c r="F88" s="67">
        <v>252.08</v>
      </c>
      <c r="G88" s="67">
        <v>126.41</v>
      </c>
      <c r="H88" s="67">
        <f>G88/F88%</f>
        <v>50.146778800380829</v>
      </c>
    </row>
    <row r="89" spans="1:8" ht="16.899999999999999" customHeight="1" x14ac:dyDescent="0.2">
      <c r="A89" s="70" t="s">
        <v>441</v>
      </c>
      <c r="B89" s="71" t="s">
        <v>203</v>
      </c>
      <c r="C89" s="71" t="s">
        <v>204</v>
      </c>
      <c r="D89" s="71" t="s">
        <v>353</v>
      </c>
      <c r="E89" s="71">
        <v>244</v>
      </c>
      <c r="F89" s="67">
        <v>252.08</v>
      </c>
      <c r="G89" s="173">
        <v>126.41</v>
      </c>
      <c r="H89" s="173">
        <f t="shared" si="21"/>
        <v>50.146778800380829</v>
      </c>
    </row>
    <row r="90" spans="1:8" ht="16.899999999999999" customHeight="1" x14ac:dyDescent="0.2">
      <c r="A90" s="70" t="s">
        <v>140</v>
      </c>
      <c r="B90" s="71" t="s">
        <v>203</v>
      </c>
      <c r="C90" s="71" t="s">
        <v>204</v>
      </c>
      <c r="D90" s="71" t="s">
        <v>353</v>
      </c>
      <c r="E90" s="71">
        <v>800</v>
      </c>
      <c r="F90" s="67">
        <v>225</v>
      </c>
      <c r="G90" s="173">
        <f t="shared" ref="G90" si="24">G91</f>
        <v>225</v>
      </c>
      <c r="H90" s="173">
        <f t="shared" si="21"/>
        <v>100</v>
      </c>
    </row>
    <row r="91" spans="1:8" ht="38.25" customHeight="1" x14ac:dyDescent="0.2">
      <c r="A91" s="70" t="s">
        <v>184</v>
      </c>
      <c r="B91" s="71" t="s">
        <v>203</v>
      </c>
      <c r="C91" s="71" t="s">
        <v>204</v>
      </c>
      <c r="D91" s="71" t="s">
        <v>353</v>
      </c>
      <c r="E91" s="71">
        <v>850</v>
      </c>
      <c r="F91" s="67">
        <v>225</v>
      </c>
      <c r="G91" s="173">
        <v>225</v>
      </c>
      <c r="H91" s="173">
        <f t="shared" si="21"/>
        <v>100</v>
      </c>
    </row>
    <row r="92" spans="1:8" ht="36.75" customHeight="1" x14ac:dyDescent="0.2">
      <c r="A92" s="117" t="s">
        <v>427</v>
      </c>
      <c r="B92" s="119" t="s">
        <v>203</v>
      </c>
      <c r="C92" s="119" t="s">
        <v>204</v>
      </c>
      <c r="D92" s="119" t="s">
        <v>354</v>
      </c>
      <c r="E92" s="119"/>
      <c r="F92" s="120">
        <f>F93+F98+F96</f>
        <v>933.19999999999993</v>
      </c>
      <c r="G92" s="120">
        <f>G93+G98+G96</f>
        <v>928.2700000000001</v>
      </c>
      <c r="H92" s="181">
        <f t="shared" si="21"/>
        <v>99.471710244320633</v>
      </c>
    </row>
    <row r="93" spans="1:8" x14ac:dyDescent="0.2">
      <c r="A93" s="70" t="s">
        <v>439</v>
      </c>
      <c r="B93" s="71" t="s">
        <v>203</v>
      </c>
      <c r="C93" s="71" t="s">
        <v>204</v>
      </c>
      <c r="D93" s="71" t="s">
        <v>354</v>
      </c>
      <c r="E93" s="71">
        <v>200</v>
      </c>
      <c r="F93" s="67">
        <f t="shared" ref="F93:G94" si="25">F94</f>
        <v>722.4</v>
      </c>
      <c r="G93" s="67">
        <f t="shared" si="25"/>
        <v>717.44</v>
      </c>
      <c r="H93" s="173">
        <f t="shared" si="21"/>
        <v>99.313399778516057</v>
      </c>
    </row>
    <row r="94" spans="1:8" ht="22.5" x14ac:dyDescent="0.2">
      <c r="A94" s="70" t="s">
        <v>440</v>
      </c>
      <c r="B94" s="71" t="s">
        <v>203</v>
      </c>
      <c r="C94" s="71" t="s">
        <v>204</v>
      </c>
      <c r="D94" s="71" t="s">
        <v>354</v>
      </c>
      <c r="E94" s="71">
        <v>240</v>
      </c>
      <c r="F94" s="67">
        <f t="shared" si="25"/>
        <v>722.4</v>
      </c>
      <c r="G94" s="67">
        <f t="shared" si="25"/>
        <v>717.44</v>
      </c>
      <c r="H94" s="67">
        <f>G94/F94%</f>
        <v>99.313399778516057</v>
      </c>
    </row>
    <row r="95" spans="1:8" ht="22.5" x14ac:dyDescent="0.2">
      <c r="A95" s="70" t="s">
        <v>441</v>
      </c>
      <c r="B95" s="71" t="s">
        <v>203</v>
      </c>
      <c r="C95" s="71" t="s">
        <v>204</v>
      </c>
      <c r="D95" s="71" t="s">
        <v>354</v>
      </c>
      <c r="E95" s="71">
        <v>244</v>
      </c>
      <c r="F95" s="67">
        <v>722.4</v>
      </c>
      <c r="G95" s="173">
        <v>717.44</v>
      </c>
      <c r="H95" s="173">
        <f t="shared" si="21"/>
        <v>99.313399778516057</v>
      </c>
    </row>
    <row r="96" spans="1:8" ht="22.5" x14ac:dyDescent="0.2">
      <c r="A96" s="70" t="s">
        <v>539</v>
      </c>
      <c r="B96" s="71" t="s">
        <v>203</v>
      </c>
      <c r="C96" s="71" t="s">
        <v>204</v>
      </c>
      <c r="D96" s="71" t="s">
        <v>354</v>
      </c>
      <c r="E96" s="71">
        <v>400</v>
      </c>
      <c r="F96" s="67">
        <v>200</v>
      </c>
      <c r="G96" s="173">
        <f t="shared" ref="G96" si="26">G97</f>
        <v>200</v>
      </c>
      <c r="H96" s="173">
        <f t="shared" si="21"/>
        <v>100</v>
      </c>
    </row>
    <row r="97" spans="1:8" x14ac:dyDescent="0.2">
      <c r="A97" s="70" t="s">
        <v>540</v>
      </c>
      <c r="B97" s="71" t="s">
        <v>203</v>
      </c>
      <c r="C97" s="71" t="s">
        <v>204</v>
      </c>
      <c r="D97" s="71" t="s">
        <v>354</v>
      </c>
      <c r="E97" s="71">
        <v>410</v>
      </c>
      <c r="F97" s="67">
        <v>200</v>
      </c>
      <c r="G97" s="173">
        <v>200</v>
      </c>
      <c r="H97" s="173">
        <f t="shared" si="21"/>
        <v>100</v>
      </c>
    </row>
    <row r="98" spans="1:8" x14ac:dyDescent="0.2">
      <c r="A98" s="70" t="s">
        <v>140</v>
      </c>
      <c r="B98" s="71" t="s">
        <v>203</v>
      </c>
      <c r="C98" s="71" t="s">
        <v>204</v>
      </c>
      <c r="D98" s="71" t="s">
        <v>354</v>
      </c>
      <c r="E98" s="71">
        <v>800</v>
      </c>
      <c r="F98" s="67">
        <v>10.8</v>
      </c>
      <c r="G98" s="173">
        <f t="shared" ref="G98" si="27">G99</f>
        <v>10.83</v>
      </c>
      <c r="H98" s="173">
        <f t="shared" si="21"/>
        <v>100.27777777777777</v>
      </c>
    </row>
    <row r="99" spans="1:8" ht="33.75" x14ac:dyDescent="0.2">
      <c r="A99" s="70" t="s">
        <v>184</v>
      </c>
      <c r="B99" s="71" t="s">
        <v>203</v>
      </c>
      <c r="C99" s="71" t="s">
        <v>204</v>
      </c>
      <c r="D99" s="71" t="s">
        <v>354</v>
      </c>
      <c r="E99" s="71">
        <v>850</v>
      </c>
      <c r="F99" s="67">
        <v>10.8</v>
      </c>
      <c r="G99" s="173">
        <v>10.83</v>
      </c>
      <c r="H99" s="173">
        <f t="shared" si="21"/>
        <v>100.27777777777777</v>
      </c>
    </row>
    <row r="100" spans="1:8" ht="22.5" x14ac:dyDescent="0.2">
      <c r="A100" s="70" t="s">
        <v>541</v>
      </c>
      <c r="B100" s="71" t="s">
        <v>203</v>
      </c>
      <c r="C100" s="71" t="s">
        <v>204</v>
      </c>
      <c r="D100" s="71" t="s">
        <v>542</v>
      </c>
      <c r="E100" s="71"/>
      <c r="F100" s="67">
        <f t="shared" ref="F100:G101" si="28">F101</f>
        <v>957.6</v>
      </c>
      <c r="G100" s="67">
        <f t="shared" si="28"/>
        <v>957.6</v>
      </c>
      <c r="H100" s="173">
        <f t="shared" si="21"/>
        <v>100</v>
      </c>
    </row>
    <row r="101" spans="1:8" ht="21.75" customHeight="1" x14ac:dyDescent="0.2">
      <c r="A101" s="70" t="s">
        <v>439</v>
      </c>
      <c r="B101" s="71" t="s">
        <v>203</v>
      </c>
      <c r="C101" s="71" t="s">
        <v>204</v>
      </c>
      <c r="D101" s="71" t="s">
        <v>542</v>
      </c>
      <c r="E101" s="71">
        <v>200</v>
      </c>
      <c r="F101" s="67">
        <f t="shared" si="28"/>
        <v>957.6</v>
      </c>
      <c r="G101" s="67">
        <f t="shared" si="28"/>
        <v>957.6</v>
      </c>
      <c r="H101" s="173">
        <f t="shared" si="21"/>
        <v>100</v>
      </c>
    </row>
    <row r="102" spans="1:8" ht="22.5" x14ac:dyDescent="0.2">
      <c r="A102" s="70" t="s">
        <v>440</v>
      </c>
      <c r="B102" s="71" t="s">
        <v>203</v>
      </c>
      <c r="C102" s="71" t="s">
        <v>204</v>
      </c>
      <c r="D102" s="71" t="s">
        <v>542</v>
      </c>
      <c r="E102" s="71">
        <v>240</v>
      </c>
      <c r="F102" s="67">
        <v>957.6</v>
      </c>
      <c r="G102" s="173">
        <f>G103</f>
        <v>957.6</v>
      </c>
      <c r="H102" s="173">
        <f t="shared" si="21"/>
        <v>100</v>
      </c>
    </row>
    <row r="103" spans="1:8" ht="22.5" x14ac:dyDescent="0.2">
      <c r="A103" s="70" t="s">
        <v>441</v>
      </c>
      <c r="B103" s="71" t="s">
        <v>203</v>
      </c>
      <c r="C103" s="71" t="s">
        <v>204</v>
      </c>
      <c r="D103" s="71" t="s">
        <v>542</v>
      </c>
      <c r="E103" s="71">
        <v>244</v>
      </c>
      <c r="F103" s="67">
        <v>957.6</v>
      </c>
      <c r="G103" s="173">
        <v>957.6</v>
      </c>
      <c r="H103" s="173">
        <f t="shared" si="21"/>
        <v>100</v>
      </c>
    </row>
    <row r="104" spans="1:8" ht="33.75" x14ac:dyDescent="0.2">
      <c r="A104" s="117" t="s">
        <v>428</v>
      </c>
      <c r="B104" s="119" t="s">
        <v>203</v>
      </c>
      <c r="C104" s="119" t="s">
        <v>204</v>
      </c>
      <c r="D104" s="119" t="s">
        <v>355</v>
      </c>
      <c r="E104" s="119"/>
      <c r="F104" s="120">
        <f t="shared" ref="F104:G104" si="29">F105</f>
        <v>368.6</v>
      </c>
      <c r="G104" s="120">
        <f t="shared" si="29"/>
        <v>368.6</v>
      </c>
      <c r="H104" s="181">
        <f t="shared" si="21"/>
        <v>100</v>
      </c>
    </row>
    <row r="105" spans="1:8" ht="24.75" customHeight="1" x14ac:dyDescent="0.2">
      <c r="A105" s="70" t="s">
        <v>439</v>
      </c>
      <c r="B105" s="71" t="s">
        <v>203</v>
      </c>
      <c r="C105" s="71" t="s">
        <v>204</v>
      </c>
      <c r="D105" s="71" t="s">
        <v>355</v>
      </c>
      <c r="E105" s="71">
        <v>200</v>
      </c>
      <c r="F105" s="67">
        <v>368.6</v>
      </c>
      <c r="G105" s="67">
        <v>368.6</v>
      </c>
      <c r="H105" s="173">
        <f t="shared" si="21"/>
        <v>100</v>
      </c>
    </row>
    <row r="106" spans="1:8" ht="22.5" x14ac:dyDescent="0.2">
      <c r="A106" s="70" t="s">
        <v>440</v>
      </c>
      <c r="B106" s="71" t="s">
        <v>203</v>
      </c>
      <c r="C106" s="71" t="s">
        <v>204</v>
      </c>
      <c r="D106" s="71" t="s">
        <v>355</v>
      </c>
      <c r="E106" s="71">
        <v>240</v>
      </c>
      <c r="F106" s="67">
        <v>368.6</v>
      </c>
      <c r="G106" s="67">
        <f t="shared" ref="G106" si="30">G107</f>
        <v>368.6</v>
      </c>
      <c r="H106" s="67">
        <f>G106/F106%</f>
        <v>100</v>
      </c>
    </row>
    <row r="107" spans="1:8" ht="22.5" x14ac:dyDescent="0.2">
      <c r="A107" s="170" t="s">
        <v>441</v>
      </c>
      <c r="B107" s="171" t="s">
        <v>203</v>
      </c>
      <c r="C107" s="171" t="s">
        <v>204</v>
      </c>
      <c r="D107" s="171" t="s">
        <v>355</v>
      </c>
      <c r="E107" s="171">
        <v>244</v>
      </c>
      <c r="F107" s="67">
        <v>368.6</v>
      </c>
      <c r="G107" s="173">
        <v>368.6</v>
      </c>
      <c r="H107" s="173">
        <f>G107/F107%</f>
        <v>100</v>
      </c>
    </row>
    <row r="108" spans="1:8" ht="22.5" x14ac:dyDescent="0.2">
      <c r="A108" s="117" t="s">
        <v>429</v>
      </c>
      <c r="B108" s="119" t="s">
        <v>203</v>
      </c>
      <c r="C108" s="119" t="s">
        <v>204</v>
      </c>
      <c r="D108" s="119" t="s">
        <v>356</v>
      </c>
      <c r="E108" s="119">
        <v>244</v>
      </c>
      <c r="F108" s="120">
        <f t="shared" ref="F108:G110" si="31">F109</f>
        <v>169.1</v>
      </c>
      <c r="G108" s="120">
        <f t="shared" si="31"/>
        <v>169.1</v>
      </c>
      <c r="H108" s="181">
        <f t="shared" si="21"/>
        <v>100</v>
      </c>
    </row>
    <row r="109" spans="1:8" x14ac:dyDescent="0.2">
      <c r="A109" s="70" t="s">
        <v>439</v>
      </c>
      <c r="B109" s="71" t="s">
        <v>203</v>
      </c>
      <c r="C109" s="71" t="s">
        <v>204</v>
      </c>
      <c r="D109" s="71" t="s">
        <v>356</v>
      </c>
      <c r="E109" s="71">
        <v>200</v>
      </c>
      <c r="F109" s="67">
        <f t="shared" si="31"/>
        <v>169.1</v>
      </c>
      <c r="G109" s="67">
        <f t="shared" si="31"/>
        <v>169.1</v>
      </c>
      <c r="H109" s="173">
        <f t="shared" si="21"/>
        <v>100</v>
      </c>
    </row>
    <row r="110" spans="1:8" ht="22.5" x14ac:dyDescent="0.2">
      <c r="A110" s="70" t="s">
        <v>440</v>
      </c>
      <c r="B110" s="71" t="s">
        <v>203</v>
      </c>
      <c r="C110" s="71" t="s">
        <v>204</v>
      </c>
      <c r="D110" s="71" t="s">
        <v>356</v>
      </c>
      <c r="E110" s="71">
        <v>240</v>
      </c>
      <c r="F110" s="67">
        <f t="shared" si="31"/>
        <v>169.1</v>
      </c>
      <c r="G110" s="67">
        <f t="shared" si="31"/>
        <v>169.1</v>
      </c>
      <c r="H110" s="67">
        <f>G110/F110%</f>
        <v>100</v>
      </c>
    </row>
    <row r="111" spans="1:8" ht="22.5" x14ac:dyDescent="0.2">
      <c r="A111" s="70" t="s">
        <v>441</v>
      </c>
      <c r="B111" s="71" t="s">
        <v>203</v>
      </c>
      <c r="C111" s="71" t="s">
        <v>204</v>
      </c>
      <c r="D111" s="71" t="s">
        <v>356</v>
      </c>
      <c r="E111" s="71">
        <v>244</v>
      </c>
      <c r="F111" s="67">
        <v>169.1</v>
      </c>
      <c r="G111" s="173">
        <v>169.1</v>
      </c>
      <c r="H111" s="173">
        <f t="shared" si="21"/>
        <v>100</v>
      </c>
    </row>
    <row r="112" spans="1:8" x14ac:dyDescent="0.2">
      <c r="A112" s="64" t="s">
        <v>565</v>
      </c>
      <c r="B112" s="66" t="s">
        <v>60</v>
      </c>
      <c r="C112" s="66"/>
      <c r="D112" s="66"/>
      <c r="E112" s="66"/>
      <c r="F112" s="65">
        <f>F113+F118+F176+F137</f>
        <v>336238.77</v>
      </c>
      <c r="G112" s="65">
        <f>G113+G118+G176+G137</f>
        <v>335932.74999999994</v>
      </c>
      <c r="H112" s="179">
        <f t="shared" si="21"/>
        <v>99.908987294951118</v>
      </c>
    </row>
    <row r="113" spans="1:8" ht="21" x14ac:dyDescent="0.2">
      <c r="A113" s="123" t="s">
        <v>338</v>
      </c>
      <c r="B113" s="124" t="s">
        <v>60</v>
      </c>
      <c r="C113" s="124" t="s">
        <v>60</v>
      </c>
      <c r="D113" s="124" t="s">
        <v>438</v>
      </c>
      <c r="E113" s="124"/>
      <c r="F113" s="125">
        <f t="shared" ref="F113:G114" si="32">F114</f>
        <v>99.02</v>
      </c>
      <c r="G113" s="125">
        <f t="shared" si="32"/>
        <v>99</v>
      </c>
      <c r="H113" s="205">
        <f t="shared" si="21"/>
        <v>99.979802060189868</v>
      </c>
    </row>
    <row r="114" spans="1:8" ht="25.9" customHeight="1" x14ac:dyDescent="0.2">
      <c r="A114" s="70" t="s">
        <v>439</v>
      </c>
      <c r="B114" s="71" t="s">
        <v>60</v>
      </c>
      <c r="C114" s="71" t="s">
        <v>60</v>
      </c>
      <c r="D114" s="71" t="s">
        <v>445</v>
      </c>
      <c r="E114" s="71">
        <v>200</v>
      </c>
      <c r="F114" s="67">
        <f t="shared" si="32"/>
        <v>99.02</v>
      </c>
      <c r="G114" s="67">
        <f t="shared" si="32"/>
        <v>99</v>
      </c>
      <c r="H114" s="67">
        <f>G114/F114%</f>
        <v>99.979802060189868</v>
      </c>
    </row>
    <row r="115" spans="1:8" ht="33" customHeight="1" x14ac:dyDescent="0.2">
      <c r="A115" s="70" t="s">
        <v>440</v>
      </c>
      <c r="B115" s="71" t="s">
        <v>60</v>
      </c>
      <c r="C115" s="71" t="s">
        <v>60</v>
      </c>
      <c r="D115" s="71" t="s">
        <v>445</v>
      </c>
      <c r="E115" s="71">
        <v>240</v>
      </c>
      <c r="F115" s="67">
        <f t="shared" ref="F115:G115" si="33">F117+F116</f>
        <v>99.02</v>
      </c>
      <c r="G115" s="67">
        <f t="shared" si="33"/>
        <v>99</v>
      </c>
      <c r="H115" s="173">
        <f>G115/F115%</f>
        <v>99.979802060189868</v>
      </c>
    </row>
    <row r="116" spans="1:8" ht="22.5" x14ac:dyDescent="0.2">
      <c r="A116" s="70" t="s">
        <v>182</v>
      </c>
      <c r="B116" s="71" t="s">
        <v>60</v>
      </c>
      <c r="C116" s="71" t="s">
        <v>60</v>
      </c>
      <c r="D116" s="71" t="s">
        <v>445</v>
      </c>
      <c r="E116" s="71">
        <v>242</v>
      </c>
      <c r="F116" s="67">
        <v>10.3</v>
      </c>
      <c r="G116" s="180">
        <v>10.3</v>
      </c>
      <c r="H116" s="173">
        <f t="shared" si="21"/>
        <v>100</v>
      </c>
    </row>
    <row r="117" spans="1:8" ht="31.9" customHeight="1" x14ac:dyDescent="0.2">
      <c r="A117" s="70" t="s">
        <v>441</v>
      </c>
      <c r="B117" s="71" t="s">
        <v>60</v>
      </c>
      <c r="C117" s="71" t="s">
        <v>60</v>
      </c>
      <c r="D117" s="71" t="s">
        <v>445</v>
      </c>
      <c r="E117" s="71">
        <v>244</v>
      </c>
      <c r="F117" s="67">
        <v>88.72</v>
      </c>
      <c r="G117" s="180">
        <v>88.7</v>
      </c>
      <c r="H117" s="173">
        <f t="shared" si="21"/>
        <v>99.97745716862039</v>
      </c>
    </row>
    <row r="118" spans="1:8" ht="21" x14ac:dyDescent="0.2">
      <c r="A118" s="123" t="s">
        <v>437</v>
      </c>
      <c r="B118" s="124" t="s">
        <v>60</v>
      </c>
      <c r="C118" s="124" t="s">
        <v>195</v>
      </c>
      <c r="D118" s="124" t="s">
        <v>407</v>
      </c>
      <c r="E118" s="124"/>
      <c r="F118" s="125">
        <f>F119+F125+F133+F152</f>
        <v>324064.95</v>
      </c>
      <c r="G118" s="125">
        <f>G119+G125+G133+G152</f>
        <v>323930.74999999994</v>
      </c>
      <c r="H118" s="213">
        <f t="shared" si="21"/>
        <v>99.958588548375857</v>
      </c>
    </row>
    <row r="119" spans="1:8" ht="25.15" customHeight="1" x14ac:dyDescent="0.2">
      <c r="A119" s="117" t="s">
        <v>235</v>
      </c>
      <c r="B119" s="119" t="s">
        <v>60</v>
      </c>
      <c r="C119" s="119" t="s">
        <v>206</v>
      </c>
      <c r="D119" s="119" t="s">
        <v>446</v>
      </c>
      <c r="E119" s="119"/>
      <c r="F119" s="120">
        <f t="shared" ref="F119:G119" si="34">F120</f>
        <v>106368.5</v>
      </c>
      <c r="G119" s="120">
        <f t="shared" si="34"/>
        <v>106368.5</v>
      </c>
      <c r="H119" s="181">
        <f t="shared" si="21"/>
        <v>100</v>
      </c>
    </row>
    <row r="120" spans="1:8" ht="33.75" x14ac:dyDescent="0.2">
      <c r="A120" s="70" t="s">
        <v>207</v>
      </c>
      <c r="B120" s="71" t="s">
        <v>60</v>
      </c>
      <c r="C120" s="71" t="s">
        <v>206</v>
      </c>
      <c r="D120" s="122" t="s">
        <v>446</v>
      </c>
      <c r="E120" s="71" t="s">
        <v>128</v>
      </c>
      <c r="F120" s="67">
        <f t="shared" ref="F120:G120" si="35">F121+F123</f>
        <v>106368.5</v>
      </c>
      <c r="G120" s="67">
        <f t="shared" si="35"/>
        <v>106368.5</v>
      </c>
      <c r="H120" s="173">
        <f>G120/F120%</f>
        <v>100</v>
      </c>
    </row>
    <row r="121" spans="1:8" x14ac:dyDescent="0.2">
      <c r="A121" s="70" t="s">
        <v>129</v>
      </c>
      <c r="B121" s="71" t="s">
        <v>60</v>
      </c>
      <c r="C121" s="71" t="s">
        <v>206</v>
      </c>
      <c r="D121" s="122" t="s">
        <v>446</v>
      </c>
      <c r="E121" s="71" t="s">
        <v>130</v>
      </c>
      <c r="F121" s="67">
        <f t="shared" ref="F121:G121" si="36">F122</f>
        <v>87745.7</v>
      </c>
      <c r="G121" s="67">
        <f t="shared" si="36"/>
        <v>87745.7</v>
      </c>
      <c r="H121" s="67">
        <f>G121/F121%</f>
        <v>100</v>
      </c>
    </row>
    <row r="122" spans="1:8" ht="45" x14ac:dyDescent="0.2">
      <c r="A122" s="70" t="s">
        <v>121</v>
      </c>
      <c r="B122" s="71" t="s">
        <v>60</v>
      </c>
      <c r="C122" s="71" t="s">
        <v>206</v>
      </c>
      <c r="D122" s="122" t="s">
        <v>446</v>
      </c>
      <c r="E122" s="71" t="s">
        <v>97</v>
      </c>
      <c r="F122" s="67">
        <v>87745.7</v>
      </c>
      <c r="G122" s="173">
        <v>87745.7</v>
      </c>
      <c r="H122" s="173">
        <f t="shared" si="21"/>
        <v>100</v>
      </c>
    </row>
    <row r="123" spans="1:8" x14ac:dyDescent="0.2">
      <c r="A123" s="70" t="s">
        <v>143</v>
      </c>
      <c r="B123" s="71" t="s">
        <v>60</v>
      </c>
      <c r="C123" s="71" t="s">
        <v>206</v>
      </c>
      <c r="D123" s="122" t="s">
        <v>446</v>
      </c>
      <c r="E123" s="71" t="s">
        <v>144</v>
      </c>
      <c r="F123" s="67">
        <f t="shared" ref="F123:G123" si="37">F124</f>
        <v>18622.8</v>
      </c>
      <c r="G123" s="67">
        <f t="shared" si="37"/>
        <v>18622.8</v>
      </c>
      <c r="H123" s="173">
        <f t="shared" si="21"/>
        <v>100</v>
      </c>
    </row>
    <row r="124" spans="1:8" ht="45" x14ac:dyDescent="0.2">
      <c r="A124" s="70" t="s">
        <v>122</v>
      </c>
      <c r="B124" s="71" t="s">
        <v>60</v>
      </c>
      <c r="C124" s="71" t="s">
        <v>206</v>
      </c>
      <c r="D124" s="122" t="s">
        <v>446</v>
      </c>
      <c r="E124" s="71" t="s">
        <v>29</v>
      </c>
      <c r="F124" s="67">
        <v>18622.8</v>
      </c>
      <c r="G124" s="173">
        <v>18622.8</v>
      </c>
      <c r="H124" s="173">
        <f t="shared" si="21"/>
        <v>100</v>
      </c>
    </row>
    <row r="125" spans="1:8" x14ac:dyDescent="0.2">
      <c r="A125" s="117" t="s">
        <v>236</v>
      </c>
      <c r="B125" s="119" t="s">
        <v>60</v>
      </c>
      <c r="C125" s="119" t="s">
        <v>59</v>
      </c>
      <c r="D125" s="119" t="s">
        <v>447</v>
      </c>
      <c r="E125" s="119" t="s">
        <v>44</v>
      </c>
      <c r="F125" s="120">
        <f t="shared" ref="F125:G125" si="38">F126+F129</f>
        <v>201842.84999999998</v>
      </c>
      <c r="G125" s="120">
        <f t="shared" si="38"/>
        <v>201773.44999999998</v>
      </c>
      <c r="H125" s="181">
        <f t="shared" si="21"/>
        <v>99.965616815259992</v>
      </c>
    </row>
    <row r="126" spans="1:8" ht="33.75" x14ac:dyDescent="0.2">
      <c r="A126" s="70" t="s">
        <v>207</v>
      </c>
      <c r="B126" s="71" t="s">
        <v>60</v>
      </c>
      <c r="C126" s="71" t="s">
        <v>59</v>
      </c>
      <c r="D126" s="122" t="s">
        <v>447</v>
      </c>
      <c r="E126" s="71" t="s">
        <v>128</v>
      </c>
      <c r="F126" s="67">
        <f t="shared" ref="F126:G127" si="39">F127</f>
        <v>200125.8</v>
      </c>
      <c r="G126" s="67">
        <f t="shared" si="39"/>
        <v>200056.4</v>
      </c>
      <c r="H126" s="173">
        <f t="shared" si="21"/>
        <v>99.965321812579887</v>
      </c>
    </row>
    <row r="127" spans="1:8" x14ac:dyDescent="0.2">
      <c r="A127" s="70" t="s">
        <v>129</v>
      </c>
      <c r="B127" s="71" t="s">
        <v>60</v>
      </c>
      <c r="C127" s="71" t="s">
        <v>59</v>
      </c>
      <c r="D127" s="122" t="s">
        <v>447</v>
      </c>
      <c r="E127" s="71" t="s">
        <v>130</v>
      </c>
      <c r="F127" s="67">
        <f t="shared" si="39"/>
        <v>200125.8</v>
      </c>
      <c r="G127" s="67">
        <f t="shared" si="39"/>
        <v>200056.4</v>
      </c>
      <c r="H127" s="67">
        <f>G127/F127%</f>
        <v>99.965321812579887</v>
      </c>
    </row>
    <row r="128" spans="1:8" ht="45" x14ac:dyDescent="0.2">
      <c r="A128" s="70" t="s">
        <v>121</v>
      </c>
      <c r="B128" s="71" t="s">
        <v>60</v>
      </c>
      <c r="C128" s="71" t="s">
        <v>59</v>
      </c>
      <c r="D128" s="122" t="s">
        <v>447</v>
      </c>
      <c r="E128" s="71" t="s">
        <v>97</v>
      </c>
      <c r="F128" s="67">
        <v>200125.8</v>
      </c>
      <c r="G128" s="67">
        <v>200056.4</v>
      </c>
      <c r="H128" s="173">
        <f>G128/F128%</f>
        <v>99.965321812579887</v>
      </c>
    </row>
    <row r="129" spans="1:8" ht="22.5" x14ac:dyDescent="0.2">
      <c r="A129" s="70" t="s">
        <v>442</v>
      </c>
      <c r="B129" s="71" t="s">
        <v>60</v>
      </c>
      <c r="C129" s="71" t="s">
        <v>59</v>
      </c>
      <c r="D129" s="122" t="s">
        <v>543</v>
      </c>
      <c r="E129" s="71"/>
      <c r="F129" s="67">
        <f t="shared" ref="F129:G131" si="40">F130</f>
        <v>1717.05</v>
      </c>
      <c r="G129" s="67">
        <f t="shared" si="40"/>
        <v>1717.05</v>
      </c>
      <c r="H129" s="173">
        <f t="shared" si="21"/>
        <v>100</v>
      </c>
    </row>
    <row r="130" spans="1:8" ht="33.75" x14ac:dyDescent="0.2">
      <c r="A130" s="70" t="s">
        <v>207</v>
      </c>
      <c r="B130" s="71" t="s">
        <v>60</v>
      </c>
      <c r="C130" s="71" t="s">
        <v>59</v>
      </c>
      <c r="D130" s="71" t="s">
        <v>543</v>
      </c>
      <c r="E130" s="71">
        <v>600</v>
      </c>
      <c r="F130" s="67">
        <f t="shared" si="40"/>
        <v>1717.05</v>
      </c>
      <c r="G130" s="67">
        <f t="shared" si="40"/>
        <v>1717.05</v>
      </c>
      <c r="H130" s="173">
        <f t="shared" si="21"/>
        <v>100</v>
      </c>
    </row>
    <row r="131" spans="1:8" x14ac:dyDescent="0.2">
      <c r="A131" s="70" t="s">
        <v>129</v>
      </c>
      <c r="B131" s="71" t="s">
        <v>60</v>
      </c>
      <c r="C131" s="71" t="s">
        <v>59</v>
      </c>
      <c r="D131" s="71" t="s">
        <v>543</v>
      </c>
      <c r="E131" s="71">
        <v>610</v>
      </c>
      <c r="F131" s="67">
        <f t="shared" si="40"/>
        <v>1717.05</v>
      </c>
      <c r="G131" s="67">
        <f t="shared" si="40"/>
        <v>1717.05</v>
      </c>
      <c r="H131" s="173">
        <f t="shared" si="21"/>
        <v>100</v>
      </c>
    </row>
    <row r="132" spans="1:8" x14ac:dyDescent="0.2">
      <c r="A132" s="70" t="s">
        <v>547</v>
      </c>
      <c r="B132" s="71" t="s">
        <v>60</v>
      </c>
      <c r="C132" s="71" t="s">
        <v>59</v>
      </c>
      <c r="D132" s="71" t="s">
        <v>543</v>
      </c>
      <c r="E132" s="71">
        <v>612</v>
      </c>
      <c r="F132" s="67">
        <v>1717.05</v>
      </c>
      <c r="G132" s="67">
        <v>1717.05</v>
      </c>
      <c r="H132" s="173">
        <f t="shared" si="21"/>
        <v>100</v>
      </c>
    </row>
    <row r="133" spans="1:8" ht="16.899999999999999" customHeight="1" x14ac:dyDescent="0.2">
      <c r="A133" s="117" t="s">
        <v>337</v>
      </c>
      <c r="B133" s="119" t="s">
        <v>60</v>
      </c>
      <c r="C133" s="121" t="s">
        <v>47</v>
      </c>
      <c r="D133" s="119" t="s">
        <v>448</v>
      </c>
      <c r="E133" s="119" t="s">
        <v>44</v>
      </c>
      <c r="F133" s="120">
        <f t="shared" ref="F133:G135" si="41">F134</f>
        <v>11633.4</v>
      </c>
      <c r="G133" s="120">
        <f t="shared" si="41"/>
        <v>11568.6</v>
      </c>
      <c r="H133" s="181">
        <f t="shared" si="21"/>
        <v>99.442983134767132</v>
      </c>
    </row>
    <row r="134" spans="1:8" ht="33.75" customHeight="1" x14ac:dyDescent="0.2">
      <c r="A134" s="70" t="s">
        <v>207</v>
      </c>
      <c r="B134" s="71" t="s">
        <v>60</v>
      </c>
      <c r="C134" s="113" t="s">
        <v>47</v>
      </c>
      <c r="D134" s="122" t="s">
        <v>448</v>
      </c>
      <c r="E134" s="71" t="s">
        <v>128</v>
      </c>
      <c r="F134" s="67">
        <f t="shared" si="41"/>
        <v>11633.4</v>
      </c>
      <c r="G134" s="67">
        <f t="shared" si="41"/>
        <v>11568.6</v>
      </c>
      <c r="H134" s="173">
        <f t="shared" si="21"/>
        <v>99.442983134767132</v>
      </c>
    </row>
    <row r="135" spans="1:8" x14ac:dyDescent="0.2">
      <c r="A135" s="70" t="s">
        <v>129</v>
      </c>
      <c r="B135" s="71" t="s">
        <v>60</v>
      </c>
      <c r="C135" s="113" t="s">
        <v>47</v>
      </c>
      <c r="D135" s="122" t="s">
        <v>448</v>
      </c>
      <c r="E135" s="71" t="s">
        <v>130</v>
      </c>
      <c r="F135" s="67">
        <f t="shared" si="41"/>
        <v>11633.4</v>
      </c>
      <c r="G135" s="67">
        <f t="shared" si="41"/>
        <v>11568.6</v>
      </c>
      <c r="H135" s="173">
        <f t="shared" si="21"/>
        <v>99.442983134767132</v>
      </c>
    </row>
    <row r="136" spans="1:8" ht="34.15" customHeight="1" x14ac:dyDescent="0.2">
      <c r="A136" s="70" t="s">
        <v>121</v>
      </c>
      <c r="B136" s="71" t="s">
        <v>60</v>
      </c>
      <c r="C136" s="113" t="s">
        <v>47</v>
      </c>
      <c r="D136" s="122" t="s">
        <v>448</v>
      </c>
      <c r="E136" s="71" t="s">
        <v>97</v>
      </c>
      <c r="F136" s="67">
        <v>11633.4</v>
      </c>
      <c r="G136" s="180">
        <v>11568.6</v>
      </c>
      <c r="H136" s="173">
        <f t="shared" si="21"/>
        <v>99.442983134767132</v>
      </c>
    </row>
    <row r="137" spans="1:8" ht="42" x14ac:dyDescent="0.2">
      <c r="A137" s="64" t="s">
        <v>344</v>
      </c>
      <c r="B137" s="66" t="s">
        <v>60</v>
      </c>
      <c r="C137" s="66"/>
      <c r="D137" s="169" t="s">
        <v>327</v>
      </c>
      <c r="E137" s="66"/>
      <c r="F137" s="65">
        <f>F138+F143+F146+F149</f>
        <v>1232.5</v>
      </c>
      <c r="G137" s="65">
        <f>G138+G143+G146+G149</f>
        <v>1060.7</v>
      </c>
      <c r="H137" s="179">
        <f t="shared" si="21"/>
        <v>86.060851926977691</v>
      </c>
    </row>
    <row r="138" spans="1:8" ht="32.25" customHeight="1" x14ac:dyDescent="0.2">
      <c r="A138" s="70" t="s">
        <v>207</v>
      </c>
      <c r="B138" s="71" t="s">
        <v>60</v>
      </c>
      <c r="C138" s="71" t="s">
        <v>45</v>
      </c>
      <c r="D138" s="113" t="s">
        <v>327</v>
      </c>
      <c r="E138" s="71">
        <v>600</v>
      </c>
      <c r="F138" s="67">
        <f t="shared" ref="F138" si="42">F139+F141</f>
        <v>401.6</v>
      </c>
      <c r="G138" s="67">
        <f>G139+G141</f>
        <v>293.2</v>
      </c>
      <c r="H138" s="173">
        <f t="shared" si="21"/>
        <v>73.007968127490031</v>
      </c>
    </row>
    <row r="139" spans="1:8" x14ac:dyDescent="0.2">
      <c r="A139" s="70" t="s">
        <v>129</v>
      </c>
      <c r="B139" s="71" t="s">
        <v>60</v>
      </c>
      <c r="C139" s="71" t="s">
        <v>45</v>
      </c>
      <c r="D139" s="113" t="s">
        <v>327</v>
      </c>
      <c r="E139" s="71">
        <v>610</v>
      </c>
      <c r="F139" s="67">
        <v>330.8</v>
      </c>
      <c r="G139" s="173">
        <f t="shared" ref="G139" si="43">G140</f>
        <v>249.5</v>
      </c>
      <c r="H139" s="173">
        <f t="shared" si="21"/>
        <v>75.423216444981861</v>
      </c>
    </row>
    <row r="140" spans="1:8" ht="36" customHeight="1" x14ac:dyDescent="0.2">
      <c r="A140" s="70" t="s">
        <v>121</v>
      </c>
      <c r="B140" s="71" t="s">
        <v>60</v>
      </c>
      <c r="C140" s="71" t="s">
        <v>45</v>
      </c>
      <c r="D140" s="113" t="s">
        <v>327</v>
      </c>
      <c r="E140" s="71">
        <v>611</v>
      </c>
      <c r="F140" s="67">
        <v>330.8</v>
      </c>
      <c r="G140" s="67">
        <v>249.5</v>
      </c>
      <c r="H140" s="173">
        <f t="shared" si="21"/>
        <v>75.423216444981861</v>
      </c>
    </row>
    <row r="141" spans="1:8" x14ac:dyDescent="0.2">
      <c r="A141" s="70" t="s">
        <v>143</v>
      </c>
      <c r="B141" s="71" t="s">
        <v>60</v>
      </c>
      <c r="C141" s="71" t="s">
        <v>45</v>
      </c>
      <c r="D141" s="113" t="s">
        <v>327</v>
      </c>
      <c r="E141" s="71">
        <v>620</v>
      </c>
      <c r="F141" s="67">
        <f t="shared" ref="F141" si="44">F142</f>
        <v>70.8</v>
      </c>
      <c r="G141" s="67">
        <f>G142</f>
        <v>43.7</v>
      </c>
      <c r="H141" s="173">
        <f t="shared" si="21"/>
        <v>61.723163841807917</v>
      </c>
    </row>
    <row r="142" spans="1:8" ht="45" x14ac:dyDescent="0.2">
      <c r="A142" s="70" t="s">
        <v>121</v>
      </c>
      <c r="B142" s="71" t="s">
        <v>60</v>
      </c>
      <c r="C142" s="71" t="s">
        <v>45</v>
      </c>
      <c r="D142" s="113" t="s">
        <v>327</v>
      </c>
      <c r="E142" s="71">
        <v>621</v>
      </c>
      <c r="F142" s="67">
        <v>70.8</v>
      </c>
      <c r="G142" s="173">
        <v>43.7</v>
      </c>
      <c r="H142" s="173">
        <f t="shared" si="21"/>
        <v>61.723163841807917</v>
      </c>
    </row>
    <row r="143" spans="1:8" ht="46.5" customHeight="1" x14ac:dyDescent="0.2">
      <c r="A143" s="70" t="s">
        <v>207</v>
      </c>
      <c r="B143" s="71" t="s">
        <v>60</v>
      </c>
      <c r="C143" s="71" t="s">
        <v>59</v>
      </c>
      <c r="D143" s="113" t="s">
        <v>327</v>
      </c>
      <c r="E143" s="71">
        <v>600</v>
      </c>
      <c r="F143" s="67">
        <f t="shared" ref="F143:G144" si="45">F144</f>
        <v>745.1</v>
      </c>
      <c r="G143" s="67">
        <f t="shared" si="45"/>
        <v>681.7</v>
      </c>
      <c r="H143" s="173">
        <f t="shared" ref="H143:H206" si="46">G143/F143%</f>
        <v>91.491075023486786</v>
      </c>
    </row>
    <row r="144" spans="1:8" x14ac:dyDescent="0.2">
      <c r="A144" s="70" t="s">
        <v>129</v>
      </c>
      <c r="B144" s="71" t="s">
        <v>60</v>
      </c>
      <c r="C144" s="71" t="s">
        <v>59</v>
      </c>
      <c r="D144" s="113" t="s">
        <v>327</v>
      </c>
      <c r="E144" s="71">
        <v>610</v>
      </c>
      <c r="F144" s="67">
        <f t="shared" si="45"/>
        <v>745.1</v>
      </c>
      <c r="G144" s="67">
        <f t="shared" si="45"/>
        <v>681.7</v>
      </c>
      <c r="H144" s="173">
        <f t="shared" si="46"/>
        <v>91.491075023486786</v>
      </c>
    </row>
    <row r="145" spans="1:8" ht="34.15" customHeight="1" x14ac:dyDescent="0.2">
      <c r="A145" s="70" t="s">
        <v>121</v>
      </c>
      <c r="B145" s="71" t="s">
        <v>60</v>
      </c>
      <c r="C145" s="71" t="s">
        <v>59</v>
      </c>
      <c r="D145" s="113" t="s">
        <v>327</v>
      </c>
      <c r="E145" s="71">
        <v>611</v>
      </c>
      <c r="F145" s="67">
        <v>745.1</v>
      </c>
      <c r="G145" s="67">
        <v>681.7</v>
      </c>
      <c r="H145" s="173">
        <f t="shared" si="46"/>
        <v>91.491075023486786</v>
      </c>
    </row>
    <row r="146" spans="1:8" ht="33.75" x14ac:dyDescent="0.2">
      <c r="A146" s="70" t="s">
        <v>207</v>
      </c>
      <c r="B146" s="71" t="s">
        <v>60</v>
      </c>
      <c r="C146" s="71" t="s">
        <v>47</v>
      </c>
      <c r="D146" s="113" t="s">
        <v>327</v>
      </c>
      <c r="E146" s="71">
        <v>600</v>
      </c>
      <c r="F146" s="67">
        <f t="shared" ref="F146:G147" si="47">F147</f>
        <v>36.299999999999997</v>
      </c>
      <c r="G146" s="67">
        <f t="shared" si="47"/>
        <v>36.299999999999997</v>
      </c>
      <c r="H146" s="173">
        <f t="shared" si="46"/>
        <v>100</v>
      </c>
    </row>
    <row r="147" spans="1:8" x14ac:dyDescent="0.2">
      <c r="A147" s="70" t="s">
        <v>129</v>
      </c>
      <c r="B147" s="71" t="s">
        <v>60</v>
      </c>
      <c r="C147" s="71" t="s">
        <v>47</v>
      </c>
      <c r="D147" s="113" t="s">
        <v>327</v>
      </c>
      <c r="E147" s="71">
        <v>610</v>
      </c>
      <c r="F147" s="67">
        <f t="shared" si="47"/>
        <v>36.299999999999997</v>
      </c>
      <c r="G147" s="67">
        <f t="shared" si="47"/>
        <v>36.299999999999997</v>
      </c>
      <c r="H147" s="173">
        <f t="shared" si="46"/>
        <v>100</v>
      </c>
    </row>
    <row r="148" spans="1:8" ht="45" x14ac:dyDescent="0.2">
      <c r="A148" s="70" t="s">
        <v>121</v>
      </c>
      <c r="B148" s="71" t="s">
        <v>60</v>
      </c>
      <c r="C148" s="71" t="s">
        <v>47</v>
      </c>
      <c r="D148" s="113" t="s">
        <v>327</v>
      </c>
      <c r="E148" s="71">
        <v>611</v>
      </c>
      <c r="F148" s="67">
        <v>36.299999999999997</v>
      </c>
      <c r="G148" s="67">
        <v>36.299999999999997</v>
      </c>
      <c r="H148" s="173">
        <f t="shared" si="46"/>
        <v>100</v>
      </c>
    </row>
    <row r="149" spans="1:8" ht="33.75" x14ac:dyDescent="0.2">
      <c r="A149" s="70" t="s">
        <v>207</v>
      </c>
      <c r="B149" s="71" t="s">
        <v>60</v>
      </c>
      <c r="C149" s="71" t="s">
        <v>47</v>
      </c>
      <c r="D149" s="113" t="s">
        <v>327</v>
      </c>
      <c r="E149" s="71">
        <v>600</v>
      </c>
      <c r="F149" s="67">
        <v>49.5</v>
      </c>
      <c r="G149" s="67">
        <v>49.5</v>
      </c>
      <c r="H149" s="173">
        <f t="shared" si="46"/>
        <v>100</v>
      </c>
    </row>
    <row r="150" spans="1:8" x14ac:dyDescent="0.2">
      <c r="A150" s="70" t="s">
        <v>129</v>
      </c>
      <c r="B150" s="71" t="s">
        <v>60</v>
      </c>
      <c r="C150" s="71" t="s">
        <v>47</v>
      </c>
      <c r="D150" s="113" t="s">
        <v>327</v>
      </c>
      <c r="E150" s="71">
        <v>610</v>
      </c>
      <c r="F150" s="67">
        <v>49.5</v>
      </c>
      <c r="G150" s="67">
        <v>49.5</v>
      </c>
      <c r="H150" s="173">
        <f t="shared" si="46"/>
        <v>100</v>
      </c>
    </row>
    <row r="151" spans="1:8" ht="45" x14ac:dyDescent="0.2">
      <c r="A151" s="70" t="s">
        <v>121</v>
      </c>
      <c r="B151" s="71" t="s">
        <v>60</v>
      </c>
      <c r="C151" s="71" t="s">
        <v>47</v>
      </c>
      <c r="D151" s="113" t="s">
        <v>327</v>
      </c>
      <c r="E151" s="71">
        <v>611</v>
      </c>
      <c r="F151" s="67">
        <v>49.5</v>
      </c>
      <c r="G151" s="67">
        <v>49.5</v>
      </c>
      <c r="H151" s="173">
        <f t="shared" si="46"/>
        <v>100</v>
      </c>
    </row>
    <row r="152" spans="1:8" x14ac:dyDescent="0.2">
      <c r="A152" s="117" t="s">
        <v>237</v>
      </c>
      <c r="B152" s="119" t="s">
        <v>60</v>
      </c>
      <c r="C152" s="119" t="s">
        <v>60</v>
      </c>
      <c r="D152" s="119" t="s">
        <v>449</v>
      </c>
      <c r="E152" s="119" t="s">
        <v>44</v>
      </c>
      <c r="F152" s="120">
        <f t="shared" ref="F152:G155" si="48">F153</f>
        <v>4220.2</v>
      </c>
      <c r="G152" s="120">
        <f t="shared" si="48"/>
        <v>4220.2</v>
      </c>
      <c r="H152" s="181">
        <f t="shared" si="46"/>
        <v>100</v>
      </c>
    </row>
    <row r="153" spans="1:8" x14ac:dyDescent="0.2">
      <c r="A153" s="70" t="s">
        <v>210</v>
      </c>
      <c r="B153" s="71" t="s">
        <v>60</v>
      </c>
      <c r="C153" s="71" t="s">
        <v>60</v>
      </c>
      <c r="D153" s="122" t="s">
        <v>449</v>
      </c>
      <c r="E153" s="71" t="s">
        <v>44</v>
      </c>
      <c r="F153" s="67">
        <f t="shared" si="48"/>
        <v>4220.2</v>
      </c>
      <c r="G153" s="67">
        <f t="shared" si="48"/>
        <v>4220.2</v>
      </c>
      <c r="H153" s="173">
        <f t="shared" si="46"/>
        <v>100</v>
      </c>
    </row>
    <row r="154" spans="1:8" ht="33.75" x14ac:dyDescent="0.2">
      <c r="A154" s="70" t="s">
        <v>207</v>
      </c>
      <c r="B154" s="71" t="s">
        <v>60</v>
      </c>
      <c r="C154" s="71" t="s">
        <v>60</v>
      </c>
      <c r="D154" s="122" t="s">
        <v>449</v>
      </c>
      <c r="E154" s="71">
        <v>600</v>
      </c>
      <c r="F154" s="67">
        <f t="shared" si="48"/>
        <v>4220.2</v>
      </c>
      <c r="G154" s="67">
        <f t="shared" si="48"/>
        <v>4220.2</v>
      </c>
      <c r="H154" s="173">
        <f t="shared" si="46"/>
        <v>100</v>
      </c>
    </row>
    <row r="155" spans="1:8" x14ac:dyDescent="0.2">
      <c r="A155" s="70" t="s">
        <v>129</v>
      </c>
      <c r="B155" s="71" t="s">
        <v>60</v>
      </c>
      <c r="C155" s="71" t="s">
        <v>60</v>
      </c>
      <c r="D155" s="122" t="s">
        <v>449</v>
      </c>
      <c r="E155" s="71">
        <v>610</v>
      </c>
      <c r="F155" s="67">
        <f t="shared" si="48"/>
        <v>4220.2</v>
      </c>
      <c r="G155" s="67">
        <f t="shared" si="48"/>
        <v>4220.2</v>
      </c>
      <c r="H155" s="173">
        <f t="shared" si="46"/>
        <v>100</v>
      </c>
    </row>
    <row r="156" spans="1:8" ht="45" x14ac:dyDescent="0.2">
      <c r="A156" s="70" t="s">
        <v>121</v>
      </c>
      <c r="B156" s="71" t="s">
        <v>60</v>
      </c>
      <c r="C156" s="71" t="s">
        <v>60</v>
      </c>
      <c r="D156" s="122" t="s">
        <v>449</v>
      </c>
      <c r="E156" s="71">
        <v>611</v>
      </c>
      <c r="F156" s="67">
        <v>4220.2</v>
      </c>
      <c r="G156" s="67">
        <v>4220.2</v>
      </c>
      <c r="H156" s="173">
        <f t="shared" si="46"/>
        <v>100</v>
      </c>
    </row>
    <row r="157" spans="1:8" ht="52.5" x14ac:dyDescent="0.2">
      <c r="A157" s="64" t="s">
        <v>218</v>
      </c>
      <c r="B157" s="66" t="s">
        <v>74</v>
      </c>
      <c r="C157" s="66" t="s">
        <v>73</v>
      </c>
      <c r="D157" s="66" t="s">
        <v>326</v>
      </c>
      <c r="E157" s="66" t="s">
        <v>44</v>
      </c>
      <c r="F157" s="65">
        <f t="shared" ref="F157:G160" si="49">F158</f>
        <v>3333.6</v>
      </c>
      <c r="G157" s="65">
        <f t="shared" si="49"/>
        <v>3333.6</v>
      </c>
      <c r="H157" s="179">
        <f>G157/F157%</f>
        <v>100</v>
      </c>
    </row>
    <row r="158" spans="1:8" x14ac:dyDescent="0.2">
      <c r="A158" s="70" t="s">
        <v>134</v>
      </c>
      <c r="B158" s="71" t="s">
        <v>74</v>
      </c>
      <c r="C158" s="71" t="s">
        <v>73</v>
      </c>
      <c r="D158" s="71" t="s">
        <v>326</v>
      </c>
      <c r="E158" s="71"/>
      <c r="F158" s="67">
        <f t="shared" si="49"/>
        <v>3333.6</v>
      </c>
      <c r="G158" s="173">
        <f t="shared" si="49"/>
        <v>3333.6</v>
      </c>
      <c r="H158" s="173">
        <f t="shared" si="46"/>
        <v>100</v>
      </c>
    </row>
    <row r="159" spans="1:8" x14ac:dyDescent="0.2">
      <c r="A159" s="70" t="s">
        <v>136</v>
      </c>
      <c r="B159" s="71" t="s">
        <v>74</v>
      </c>
      <c r="C159" s="71" t="s">
        <v>73</v>
      </c>
      <c r="D159" s="71" t="s">
        <v>326</v>
      </c>
      <c r="E159" s="71">
        <v>300</v>
      </c>
      <c r="F159" s="67">
        <f t="shared" si="49"/>
        <v>3333.6</v>
      </c>
      <c r="G159" s="180">
        <f>G160</f>
        <v>3333.6</v>
      </c>
      <c r="H159" s="173">
        <f t="shared" si="46"/>
        <v>100</v>
      </c>
    </row>
    <row r="160" spans="1:8" ht="22.5" x14ac:dyDescent="0.2">
      <c r="A160" s="70" t="s">
        <v>213</v>
      </c>
      <c r="B160" s="71" t="s">
        <v>74</v>
      </c>
      <c r="C160" s="71" t="s">
        <v>73</v>
      </c>
      <c r="D160" s="71" t="s">
        <v>326</v>
      </c>
      <c r="E160" s="71">
        <v>310</v>
      </c>
      <c r="F160" s="67">
        <f t="shared" si="49"/>
        <v>3333.6</v>
      </c>
      <c r="G160" s="173">
        <f>G161</f>
        <v>3333.6</v>
      </c>
      <c r="H160" s="173">
        <f t="shared" si="46"/>
        <v>100</v>
      </c>
    </row>
    <row r="161" spans="1:8" ht="22.5" x14ac:dyDescent="0.2">
      <c r="A161" s="70" t="s">
        <v>231</v>
      </c>
      <c r="B161" s="71" t="s">
        <v>74</v>
      </c>
      <c r="C161" s="71" t="s">
        <v>73</v>
      </c>
      <c r="D161" s="71" t="s">
        <v>326</v>
      </c>
      <c r="E161" s="71">
        <v>313</v>
      </c>
      <c r="F161" s="67">
        <v>3333.6</v>
      </c>
      <c r="G161" s="180">
        <v>3333.6</v>
      </c>
      <c r="H161" s="173">
        <f t="shared" si="46"/>
        <v>100</v>
      </c>
    </row>
    <row r="162" spans="1:8" x14ac:dyDescent="0.2">
      <c r="A162" s="64" t="s">
        <v>566</v>
      </c>
      <c r="B162" s="66" t="s">
        <v>77</v>
      </c>
      <c r="C162" s="66"/>
      <c r="D162" s="66"/>
      <c r="E162" s="66"/>
      <c r="F162" s="65">
        <f t="shared" ref="F162:G162" si="50">F164+F168+F172</f>
        <v>25490.86</v>
      </c>
      <c r="G162" s="65">
        <f t="shared" si="50"/>
        <v>25490.86</v>
      </c>
      <c r="H162" s="181">
        <f t="shared" si="46"/>
        <v>100</v>
      </c>
    </row>
    <row r="163" spans="1:8" ht="21" x14ac:dyDescent="0.2">
      <c r="A163" s="123" t="s">
        <v>343</v>
      </c>
      <c r="B163" s="124" t="s">
        <v>77</v>
      </c>
      <c r="C163" s="124" t="s">
        <v>45</v>
      </c>
      <c r="D163" s="124" t="s">
        <v>400</v>
      </c>
      <c r="E163" s="124" t="s">
        <v>44</v>
      </c>
      <c r="F163" s="125">
        <f t="shared" ref="F163:G163" si="51">F164+F168+F177</f>
        <v>36104.449999999997</v>
      </c>
      <c r="G163" s="125">
        <f t="shared" si="51"/>
        <v>36104.449999999997</v>
      </c>
      <c r="H163" s="205">
        <f t="shared" si="46"/>
        <v>100</v>
      </c>
    </row>
    <row r="164" spans="1:8" ht="22.5" x14ac:dyDescent="0.2">
      <c r="A164" s="117" t="s">
        <v>238</v>
      </c>
      <c r="B164" s="119" t="s">
        <v>77</v>
      </c>
      <c r="C164" s="119" t="s">
        <v>45</v>
      </c>
      <c r="D164" s="119" t="s">
        <v>357</v>
      </c>
      <c r="E164" s="119"/>
      <c r="F164" s="120">
        <f t="shared" ref="F164:G166" si="52">F165</f>
        <v>17851.34</v>
      </c>
      <c r="G164" s="120">
        <f t="shared" si="52"/>
        <v>17851.34</v>
      </c>
      <c r="H164" s="181">
        <f t="shared" si="46"/>
        <v>100</v>
      </c>
    </row>
    <row r="165" spans="1:8" ht="33.75" x14ac:dyDescent="0.2">
      <c r="A165" s="70" t="s">
        <v>207</v>
      </c>
      <c r="B165" s="71" t="s">
        <v>77</v>
      </c>
      <c r="C165" s="71" t="s">
        <v>45</v>
      </c>
      <c r="D165" s="122" t="s">
        <v>357</v>
      </c>
      <c r="E165" s="71" t="s">
        <v>128</v>
      </c>
      <c r="F165" s="67">
        <f t="shared" si="52"/>
        <v>17851.34</v>
      </c>
      <c r="G165" s="67">
        <f t="shared" si="52"/>
        <v>17851.34</v>
      </c>
      <c r="H165" s="173">
        <f t="shared" si="46"/>
        <v>100</v>
      </c>
    </row>
    <row r="166" spans="1:8" x14ac:dyDescent="0.2">
      <c r="A166" s="70" t="s">
        <v>129</v>
      </c>
      <c r="B166" s="71" t="s">
        <v>77</v>
      </c>
      <c r="C166" s="71" t="s">
        <v>45</v>
      </c>
      <c r="D166" s="122" t="s">
        <v>357</v>
      </c>
      <c r="E166" s="71" t="s">
        <v>130</v>
      </c>
      <c r="F166" s="67">
        <f t="shared" si="52"/>
        <v>17851.34</v>
      </c>
      <c r="G166" s="67">
        <f t="shared" si="52"/>
        <v>17851.34</v>
      </c>
      <c r="H166" s="173">
        <f t="shared" si="46"/>
        <v>100</v>
      </c>
    </row>
    <row r="167" spans="1:8" ht="45" x14ac:dyDescent="0.2">
      <c r="A167" s="70" t="s">
        <v>121</v>
      </c>
      <c r="B167" s="71" t="s">
        <v>77</v>
      </c>
      <c r="C167" s="71" t="s">
        <v>45</v>
      </c>
      <c r="D167" s="122" t="s">
        <v>357</v>
      </c>
      <c r="E167" s="71" t="s">
        <v>97</v>
      </c>
      <c r="F167" s="67">
        <v>17851.34</v>
      </c>
      <c r="G167" s="67">
        <v>17851.34</v>
      </c>
      <c r="H167" s="173">
        <f t="shared" si="46"/>
        <v>100</v>
      </c>
    </row>
    <row r="168" spans="1:8" x14ac:dyDescent="0.2">
      <c r="A168" s="117" t="s">
        <v>239</v>
      </c>
      <c r="B168" s="119" t="s">
        <v>77</v>
      </c>
      <c r="C168" s="119" t="s">
        <v>45</v>
      </c>
      <c r="D168" s="119" t="s">
        <v>358</v>
      </c>
      <c r="E168" s="119" t="s">
        <v>44</v>
      </c>
      <c r="F168" s="120">
        <f t="shared" ref="F168:G170" si="53">F169</f>
        <v>7410.81</v>
      </c>
      <c r="G168" s="120">
        <f t="shared" si="53"/>
        <v>7410.81</v>
      </c>
      <c r="H168" s="181">
        <f t="shared" si="46"/>
        <v>100</v>
      </c>
    </row>
    <row r="169" spans="1:8" ht="33.75" x14ac:dyDescent="0.2">
      <c r="A169" s="70" t="s">
        <v>207</v>
      </c>
      <c r="B169" s="71" t="s">
        <v>77</v>
      </c>
      <c r="C169" s="71" t="s">
        <v>45</v>
      </c>
      <c r="D169" s="122" t="s">
        <v>358</v>
      </c>
      <c r="E169" s="71" t="s">
        <v>128</v>
      </c>
      <c r="F169" s="67">
        <f t="shared" si="53"/>
        <v>7410.81</v>
      </c>
      <c r="G169" s="67">
        <f t="shared" si="53"/>
        <v>7410.81</v>
      </c>
      <c r="H169" s="173">
        <f t="shared" si="46"/>
        <v>100</v>
      </c>
    </row>
    <row r="170" spans="1:8" x14ac:dyDescent="0.2">
      <c r="A170" s="70" t="s">
        <v>129</v>
      </c>
      <c r="B170" s="71" t="s">
        <v>77</v>
      </c>
      <c r="C170" s="71" t="s">
        <v>45</v>
      </c>
      <c r="D170" s="122" t="s">
        <v>358</v>
      </c>
      <c r="E170" s="71" t="s">
        <v>130</v>
      </c>
      <c r="F170" s="67">
        <f t="shared" si="53"/>
        <v>7410.81</v>
      </c>
      <c r="G170" s="67">
        <f t="shared" si="53"/>
        <v>7410.81</v>
      </c>
      <c r="H170" s="173">
        <f t="shared" si="46"/>
        <v>100</v>
      </c>
    </row>
    <row r="171" spans="1:8" ht="45" x14ac:dyDescent="0.2">
      <c r="A171" s="70" t="s">
        <v>121</v>
      </c>
      <c r="B171" s="71" t="s">
        <v>77</v>
      </c>
      <c r="C171" s="71" t="s">
        <v>45</v>
      </c>
      <c r="D171" s="122" t="s">
        <v>358</v>
      </c>
      <c r="E171" s="71" t="s">
        <v>97</v>
      </c>
      <c r="F171" s="67">
        <v>7410.81</v>
      </c>
      <c r="G171" s="173">
        <v>7410.81</v>
      </c>
      <c r="H171" s="173">
        <f>G171/F171%</f>
        <v>100</v>
      </c>
    </row>
    <row r="172" spans="1:8" x14ac:dyDescent="0.2">
      <c r="A172" s="70" t="s">
        <v>502</v>
      </c>
      <c r="B172" s="71" t="s">
        <v>77</v>
      </c>
      <c r="C172" s="71" t="s">
        <v>45</v>
      </c>
      <c r="D172" s="71" t="s">
        <v>546</v>
      </c>
      <c r="E172" s="66"/>
      <c r="F172" s="67">
        <v>228.71</v>
      </c>
      <c r="G172" s="67">
        <v>228.71</v>
      </c>
      <c r="H172" s="173">
        <f t="shared" si="46"/>
        <v>100</v>
      </c>
    </row>
    <row r="173" spans="1:8" ht="33.75" x14ac:dyDescent="0.2">
      <c r="A173" s="70" t="s">
        <v>207</v>
      </c>
      <c r="B173" s="71" t="s">
        <v>77</v>
      </c>
      <c r="C173" s="71" t="s">
        <v>45</v>
      </c>
      <c r="D173" s="71" t="s">
        <v>546</v>
      </c>
      <c r="E173" s="71">
        <v>600</v>
      </c>
      <c r="F173" s="67">
        <v>228.7</v>
      </c>
      <c r="G173" s="67">
        <v>228.71</v>
      </c>
      <c r="H173" s="173">
        <f t="shared" si="46"/>
        <v>100.004372540446</v>
      </c>
    </row>
    <row r="174" spans="1:8" x14ac:dyDescent="0.2">
      <c r="A174" s="70" t="s">
        <v>129</v>
      </c>
      <c r="B174" s="71" t="s">
        <v>77</v>
      </c>
      <c r="C174" s="71" t="s">
        <v>45</v>
      </c>
      <c r="D174" s="71" t="s">
        <v>546</v>
      </c>
      <c r="E174" s="71">
        <v>610</v>
      </c>
      <c r="F174" s="67">
        <v>228.7</v>
      </c>
      <c r="G174" s="67">
        <v>228.71</v>
      </c>
      <c r="H174" s="173">
        <f t="shared" si="46"/>
        <v>100.004372540446</v>
      </c>
    </row>
    <row r="175" spans="1:8" x14ac:dyDescent="0.2">
      <c r="A175" s="70" t="s">
        <v>547</v>
      </c>
      <c r="B175" s="71" t="s">
        <v>77</v>
      </c>
      <c r="C175" s="71" t="s">
        <v>45</v>
      </c>
      <c r="D175" s="71" t="s">
        <v>546</v>
      </c>
      <c r="E175" s="71">
        <v>612</v>
      </c>
      <c r="F175" s="67">
        <v>228.71</v>
      </c>
      <c r="G175" s="214">
        <v>228.71</v>
      </c>
      <c r="H175" s="214">
        <f>G175/F175%</f>
        <v>100</v>
      </c>
    </row>
    <row r="176" spans="1:8" x14ac:dyDescent="0.2">
      <c r="A176" s="64" t="s">
        <v>205</v>
      </c>
      <c r="B176" s="119" t="s">
        <v>60</v>
      </c>
      <c r="C176" s="66"/>
      <c r="D176" s="66"/>
      <c r="E176" s="66"/>
      <c r="F176" s="65">
        <f t="shared" ref="F176:G179" si="54">F177</f>
        <v>10842.3</v>
      </c>
      <c r="G176" s="65">
        <f t="shared" si="54"/>
        <v>10842.3</v>
      </c>
      <c r="H176" s="65">
        <f>G176/F176%</f>
        <v>100</v>
      </c>
    </row>
    <row r="177" spans="1:8" x14ac:dyDescent="0.2">
      <c r="A177" s="117" t="s">
        <v>342</v>
      </c>
      <c r="B177" s="119" t="s">
        <v>60</v>
      </c>
      <c r="C177" s="121" t="s">
        <v>47</v>
      </c>
      <c r="D177" s="119" t="s">
        <v>450</v>
      </c>
      <c r="E177" s="119" t="s">
        <v>44</v>
      </c>
      <c r="F177" s="120">
        <f t="shared" si="54"/>
        <v>10842.3</v>
      </c>
      <c r="G177" s="120">
        <f t="shared" si="54"/>
        <v>10842.3</v>
      </c>
      <c r="H177" s="120">
        <f>G177/F177%</f>
        <v>100</v>
      </c>
    </row>
    <row r="178" spans="1:8" ht="33.75" x14ac:dyDescent="0.2">
      <c r="A178" s="70" t="s">
        <v>207</v>
      </c>
      <c r="B178" s="71" t="s">
        <v>60</v>
      </c>
      <c r="C178" s="113" t="s">
        <v>47</v>
      </c>
      <c r="D178" s="71" t="s">
        <v>450</v>
      </c>
      <c r="E178" s="71" t="s">
        <v>128</v>
      </c>
      <c r="F178" s="67">
        <f t="shared" si="54"/>
        <v>10842.3</v>
      </c>
      <c r="G178" s="67">
        <f t="shared" si="54"/>
        <v>10842.3</v>
      </c>
      <c r="H178" s="173">
        <f t="shared" si="46"/>
        <v>100</v>
      </c>
    </row>
    <row r="179" spans="1:8" x14ac:dyDescent="0.2">
      <c r="A179" s="70" t="s">
        <v>129</v>
      </c>
      <c r="B179" s="71" t="s">
        <v>60</v>
      </c>
      <c r="C179" s="113" t="s">
        <v>47</v>
      </c>
      <c r="D179" s="71" t="s">
        <v>450</v>
      </c>
      <c r="E179" s="71" t="s">
        <v>130</v>
      </c>
      <c r="F179" s="67">
        <f t="shared" si="54"/>
        <v>10842.3</v>
      </c>
      <c r="G179" s="67">
        <f t="shared" si="54"/>
        <v>10842.3</v>
      </c>
      <c r="H179" s="173">
        <f t="shared" si="46"/>
        <v>100</v>
      </c>
    </row>
    <row r="180" spans="1:8" ht="45" x14ac:dyDescent="0.2">
      <c r="A180" s="70" t="s">
        <v>121</v>
      </c>
      <c r="B180" s="71" t="s">
        <v>60</v>
      </c>
      <c r="C180" s="113" t="s">
        <v>47</v>
      </c>
      <c r="D180" s="71" t="s">
        <v>450</v>
      </c>
      <c r="E180" s="71" t="s">
        <v>97</v>
      </c>
      <c r="F180" s="67">
        <v>10842.3</v>
      </c>
      <c r="G180" s="180">
        <v>10842.3</v>
      </c>
      <c r="H180" s="173">
        <f t="shared" si="46"/>
        <v>100</v>
      </c>
    </row>
    <row r="181" spans="1:8" x14ac:dyDescent="0.2">
      <c r="A181" s="64" t="s">
        <v>567</v>
      </c>
      <c r="B181" s="169" t="s">
        <v>96</v>
      </c>
      <c r="C181" s="169" t="s">
        <v>45</v>
      </c>
      <c r="D181" s="66" t="s">
        <v>568</v>
      </c>
      <c r="E181" s="71"/>
      <c r="F181" s="65">
        <v>100</v>
      </c>
      <c r="G181" s="65">
        <v>100</v>
      </c>
      <c r="H181" s="179">
        <f t="shared" si="46"/>
        <v>100</v>
      </c>
    </row>
    <row r="182" spans="1:8" ht="21" x14ac:dyDescent="0.2">
      <c r="A182" s="64" t="s">
        <v>569</v>
      </c>
      <c r="B182" s="169" t="s">
        <v>96</v>
      </c>
      <c r="C182" s="169" t="s">
        <v>45</v>
      </c>
      <c r="D182" s="66" t="s">
        <v>568</v>
      </c>
      <c r="E182" s="71"/>
      <c r="F182" s="65">
        <v>100</v>
      </c>
      <c r="G182" s="65">
        <v>100</v>
      </c>
      <c r="H182" s="179">
        <f t="shared" si="46"/>
        <v>100</v>
      </c>
    </row>
    <row r="183" spans="1:8" ht="22.5" x14ac:dyDescent="0.2">
      <c r="A183" s="70" t="s">
        <v>131</v>
      </c>
      <c r="B183" s="113" t="s">
        <v>96</v>
      </c>
      <c r="C183" s="113" t="s">
        <v>45</v>
      </c>
      <c r="D183" s="71" t="s">
        <v>568</v>
      </c>
      <c r="E183" s="71">
        <v>200</v>
      </c>
      <c r="F183" s="67">
        <v>100</v>
      </c>
      <c r="G183" s="180">
        <f>G184</f>
        <v>100</v>
      </c>
      <c r="H183" s="173">
        <f t="shared" si="46"/>
        <v>100</v>
      </c>
    </row>
    <row r="184" spans="1:8" ht="22.5" x14ac:dyDescent="0.2">
      <c r="A184" s="70" t="s">
        <v>441</v>
      </c>
      <c r="B184" s="113" t="s">
        <v>96</v>
      </c>
      <c r="C184" s="113" t="s">
        <v>45</v>
      </c>
      <c r="D184" s="71" t="s">
        <v>568</v>
      </c>
      <c r="E184" s="71">
        <v>244</v>
      </c>
      <c r="F184" s="67">
        <v>100</v>
      </c>
      <c r="G184" s="180">
        <v>100</v>
      </c>
      <c r="H184" s="173">
        <f t="shared" si="46"/>
        <v>100</v>
      </c>
    </row>
    <row r="185" spans="1:8" x14ac:dyDescent="0.2">
      <c r="A185" s="64" t="s">
        <v>570</v>
      </c>
      <c r="B185" s="66">
        <v>10</v>
      </c>
      <c r="C185" s="169"/>
      <c r="D185" s="119"/>
      <c r="E185" s="66"/>
      <c r="F185" s="65">
        <f>F186+F193+F157</f>
        <v>59120.91</v>
      </c>
      <c r="G185" s="65">
        <f t="shared" ref="G185" si="55">G186+G193+G157</f>
        <v>58488.299999999996</v>
      </c>
      <c r="H185" s="179">
        <f t="shared" si="46"/>
        <v>98.929972491966026</v>
      </c>
    </row>
    <row r="186" spans="1:8" ht="21" x14ac:dyDescent="0.2">
      <c r="A186" s="123" t="s">
        <v>422</v>
      </c>
      <c r="B186" s="124">
        <v>10</v>
      </c>
      <c r="C186" s="140" t="s">
        <v>47</v>
      </c>
      <c r="D186" s="124" t="s">
        <v>405</v>
      </c>
      <c r="E186" s="124"/>
      <c r="F186" s="125">
        <f t="shared" ref="F186:G186" si="56">F187+F190</f>
        <v>8348.1</v>
      </c>
      <c r="G186" s="125">
        <f t="shared" si="56"/>
        <v>7902.6</v>
      </c>
      <c r="H186" s="205">
        <f t="shared" si="46"/>
        <v>94.66345635533834</v>
      </c>
    </row>
    <row r="187" spans="1:8" x14ac:dyDescent="0.2">
      <c r="A187" s="70" t="s">
        <v>134</v>
      </c>
      <c r="B187" s="71">
        <v>10</v>
      </c>
      <c r="C187" s="113" t="s">
        <v>47</v>
      </c>
      <c r="D187" s="71" t="s">
        <v>537</v>
      </c>
      <c r="E187" s="71">
        <v>300</v>
      </c>
      <c r="F187" s="67">
        <f t="shared" ref="F187:G188" si="57">F188</f>
        <v>8207.1</v>
      </c>
      <c r="G187" s="67">
        <f t="shared" si="57"/>
        <v>7761.6</v>
      </c>
      <c r="H187" s="173">
        <f t="shared" si="46"/>
        <v>94.5717732207479</v>
      </c>
    </row>
    <row r="188" spans="1:8" ht="22.5" x14ac:dyDescent="0.2">
      <c r="A188" s="70" t="s">
        <v>339</v>
      </c>
      <c r="B188" s="71">
        <v>10</v>
      </c>
      <c r="C188" s="113" t="s">
        <v>47</v>
      </c>
      <c r="D188" s="71" t="s">
        <v>537</v>
      </c>
      <c r="E188" s="71">
        <v>320</v>
      </c>
      <c r="F188" s="67">
        <f t="shared" si="57"/>
        <v>8207.1</v>
      </c>
      <c r="G188" s="67">
        <f t="shared" si="57"/>
        <v>7761.6</v>
      </c>
      <c r="H188" s="173">
        <f t="shared" si="46"/>
        <v>94.5717732207479</v>
      </c>
    </row>
    <row r="189" spans="1:8" ht="22.5" x14ac:dyDescent="0.2">
      <c r="A189" s="70" t="s">
        <v>571</v>
      </c>
      <c r="B189" s="71">
        <v>10</v>
      </c>
      <c r="C189" s="113" t="s">
        <v>47</v>
      </c>
      <c r="D189" s="71" t="s">
        <v>537</v>
      </c>
      <c r="E189" s="71">
        <v>322</v>
      </c>
      <c r="F189" s="67">
        <v>8207.1</v>
      </c>
      <c r="G189" s="180">
        <v>7761.6</v>
      </c>
      <c r="H189" s="173">
        <f t="shared" si="46"/>
        <v>94.5717732207479</v>
      </c>
    </row>
    <row r="190" spans="1:8" x14ac:dyDescent="0.2">
      <c r="A190" s="70" t="s">
        <v>134</v>
      </c>
      <c r="B190" s="71">
        <v>10</v>
      </c>
      <c r="C190" s="113" t="s">
        <v>47</v>
      </c>
      <c r="D190" s="71" t="s">
        <v>538</v>
      </c>
      <c r="E190" s="71">
        <v>300</v>
      </c>
      <c r="F190" s="67">
        <v>141</v>
      </c>
      <c r="G190" s="180">
        <v>141</v>
      </c>
      <c r="H190" s="173">
        <f t="shared" si="46"/>
        <v>100</v>
      </c>
    </row>
    <row r="191" spans="1:8" ht="22.5" x14ac:dyDescent="0.2">
      <c r="A191" s="70" t="s">
        <v>339</v>
      </c>
      <c r="B191" s="71">
        <v>10</v>
      </c>
      <c r="C191" s="113" t="s">
        <v>47</v>
      </c>
      <c r="D191" s="71" t="s">
        <v>538</v>
      </c>
      <c r="E191" s="71">
        <v>320</v>
      </c>
      <c r="F191" s="67">
        <v>141</v>
      </c>
      <c r="G191" s="180">
        <v>141</v>
      </c>
      <c r="H191" s="173">
        <f t="shared" si="46"/>
        <v>100</v>
      </c>
    </row>
    <row r="192" spans="1:8" ht="22.5" x14ac:dyDescent="0.2">
      <c r="A192" s="70" t="s">
        <v>423</v>
      </c>
      <c r="B192" s="71">
        <v>10</v>
      </c>
      <c r="C192" s="113" t="s">
        <v>47</v>
      </c>
      <c r="D192" s="71" t="s">
        <v>538</v>
      </c>
      <c r="E192" s="71">
        <v>322</v>
      </c>
      <c r="F192" s="67">
        <v>141</v>
      </c>
      <c r="G192" s="67">
        <v>141</v>
      </c>
      <c r="H192" s="173">
        <f t="shared" si="46"/>
        <v>100</v>
      </c>
    </row>
    <row r="193" spans="1:8" ht="21" x14ac:dyDescent="0.2">
      <c r="A193" s="123" t="s">
        <v>572</v>
      </c>
      <c r="B193" s="124">
        <v>10</v>
      </c>
      <c r="C193" s="140"/>
      <c r="D193" s="124"/>
      <c r="E193" s="124"/>
      <c r="F193" s="125">
        <f t="shared" ref="F193:G193" si="58">F194+F198+F202+F206+F210+F214+F218+F223</f>
        <v>47439.210000000006</v>
      </c>
      <c r="G193" s="125">
        <f t="shared" si="58"/>
        <v>47252.1</v>
      </c>
      <c r="H193" s="205">
        <f t="shared" si="46"/>
        <v>99.605579435239306</v>
      </c>
    </row>
    <row r="194" spans="1:8" ht="22.5" x14ac:dyDescent="0.2">
      <c r="A194" s="70" t="s">
        <v>214</v>
      </c>
      <c r="B194" s="71" t="s">
        <v>74</v>
      </c>
      <c r="C194" s="71" t="s">
        <v>47</v>
      </c>
      <c r="D194" s="71" t="s">
        <v>328</v>
      </c>
      <c r="E194" s="71"/>
      <c r="F194" s="67">
        <f t="shared" ref="F194:G196" si="59">F195</f>
        <v>93.5</v>
      </c>
      <c r="G194" s="67">
        <f t="shared" si="59"/>
        <v>77.400000000000006</v>
      </c>
      <c r="H194" s="173">
        <f t="shared" si="46"/>
        <v>82.780748663101605</v>
      </c>
    </row>
    <row r="195" spans="1:8" x14ac:dyDescent="0.2">
      <c r="A195" s="70" t="s">
        <v>134</v>
      </c>
      <c r="B195" s="71" t="s">
        <v>74</v>
      </c>
      <c r="C195" s="71" t="s">
        <v>47</v>
      </c>
      <c r="D195" s="71" t="s">
        <v>328</v>
      </c>
      <c r="E195" s="71">
        <v>300</v>
      </c>
      <c r="F195" s="67">
        <f t="shared" si="59"/>
        <v>93.5</v>
      </c>
      <c r="G195" s="180">
        <f>G196</f>
        <v>77.400000000000006</v>
      </c>
      <c r="H195" s="173">
        <f t="shared" si="46"/>
        <v>82.780748663101605</v>
      </c>
    </row>
    <row r="196" spans="1:8" x14ac:dyDescent="0.2">
      <c r="A196" s="70" t="s">
        <v>136</v>
      </c>
      <c r="B196" s="71" t="s">
        <v>74</v>
      </c>
      <c r="C196" s="71" t="s">
        <v>47</v>
      </c>
      <c r="D196" s="71" t="s">
        <v>328</v>
      </c>
      <c r="E196" s="71">
        <v>310</v>
      </c>
      <c r="F196" s="67">
        <f t="shared" si="59"/>
        <v>93.5</v>
      </c>
      <c r="G196" s="180">
        <f>G197</f>
        <v>77.400000000000006</v>
      </c>
      <c r="H196" s="173">
        <f t="shared" si="46"/>
        <v>82.780748663101605</v>
      </c>
    </row>
    <row r="197" spans="1:8" ht="22.5" x14ac:dyDescent="0.2">
      <c r="A197" s="70" t="s">
        <v>231</v>
      </c>
      <c r="B197" s="71" t="s">
        <v>74</v>
      </c>
      <c r="C197" s="71" t="s">
        <v>47</v>
      </c>
      <c r="D197" s="114" t="s">
        <v>328</v>
      </c>
      <c r="E197" s="71">
        <v>313</v>
      </c>
      <c r="F197" s="67">
        <v>93.5</v>
      </c>
      <c r="G197" s="180">
        <v>77.400000000000006</v>
      </c>
      <c r="H197" s="173">
        <f t="shared" si="46"/>
        <v>82.780748663101605</v>
      </c>
    </row>
    <row r="198" spans="1:8" ht="22.5" x14ac:dyDescent="0.2">
      <c r="A198" s="70" t="s">
        <v>123</v>
      </c>
      <c r="B198" s="71" t="s">
        <v>74</v>
      </c>
      <c r="C198" s="71" t="s">
        <v>47</v>
      </c>
      <c r="D198" s="71" t="s">
        <v>329</v>
      </c>
      <c r="E198" s="71" t="s">
        <v>44</v>
      </c>
      <c r="F198" s="67">
        <f t="shared" ref="F198:G200" si="60">F199</f>
        <v>4202</v>
      </c>
      <c r="G198" s="67">
        <f t="shared" si="60"/>
        <v>4202</v>
      </c>
      <c r="H198" s="173">
        <f t="shared" si="46"/>
        <v>99.999999999999986</v>
      </c>
    </row>
    <row r="199" spans="1:8" x14ac:dyDescent="0.2">
      <c r="A199" s="70" t="s">
        <v>134</v>
      </c>
      <c r="B199" s="71" t="s">
        <v>74</v>
      </c>
      <c r="C199" s="71" t="s">
        <v>47</v>
      </c>
      <c r="D199" s="71" t="s">
        <v>329</v>
      </c>
      <c r="E199" s="71">
        <v>300</v>
      </c>
      <c r="F199" s="67">
        <f t="shared" si="60"/>
        <v>4202</v>
      </c>
      <c r="G199" s="67">
        <f t="shared" si="60"/>
        <v>4202</v>
      </c>
      <c r="H199" s="173">
        <f t="shared" si="46"/>
        <v>99.999999999999986</v>
      </c>
    </row>
    <row r="200" spans="1:8" x14ac:dyDescent="0.2">
      <c r="A200" s="70" t="s">
        <v>136</v>
      </c>
      <c r="B200" s="71" t="s">
        <v>74</v>
      </c>
      <c r="C200" s="71" t="s">
        <v>47</v>
      </c>
      <c r="D200" s="71" t="s">
        <v>329</v>
      </c>
      <c r="E200" s="71">
        <v>310</v>
      </c>
      <c r="F200" s="67">
        <f t="shared" si="60"/>
        <v>4202</v>
      </c>
      <c r="G200" s="67">
        <f t="shared" si="60"/>
        <v>4202</v>
      </c>
      <c r="H200" s="173">
        <f t="shared" si="46"/>
        <v>99.999999999999986</v>
      </c>
    </row>
    <row r="201" spans="1:8" ht="22.5" x14ac:dyDescent="0.2">
      <c r="A201" s="70" t="s">
        <v>231</v>
      </c>
      <c r="B201" s="71" t="s">
        <v>74</v>
      </c>
      <c r="C201" s="71" t="s">
        <v>47</v>
      </c>
      <c r="D201" s="71" t="s">
        <v>329</v>
      </c>
      <c r="E201" s="71">
        <v>313</v>
      </c>
      <c r="F201" s="67">
        <v>4202</v>
      </c>
      <c r="G201" s="180">
        <v>4202</v>
      </c>
      <c r="H201" s="173">
        <f t="shared" si="46"/>
        <v>99.999999999999986</v>
      </c>
    </row>
    <row r="202" spans="1:8" ht="22.5" x14ac:dyDescent="0.2">
      <c r="A202" s="70" t="s">
        <v>215</v>
      </c>
      <c r="B202" s="71" t="s">
        <v>74</v>
      </c>
      <c r="C202" s="71" t="s">
        <v>47</v>
      </c>
      <c r="D202" s="71" t="s">
        <v>573</v>
      </c>
      <c r="E202" s="71"/>
      <c r="F202" s="67">
        <f t="shared" ref="F202:G204" si="61">F203</f>
        <v>6359.2</v>
      </c>
      <c r="G202" s="67">
        <f t="shared" si="61"/>
        <v>6359.2</v>
      </c>
      <c r="H202" s="173">
        <f t="shared" si="46"/>
        <v>100</v>
      </c>
    </row>
    <row r="203" spans="1:8" x14ac:dyDescent="0.2">
      <c r="A203" s="70" t="s">
        <v>134</v>
      </c>
      <c r="B203" s="71" t="s">
        <v>74</v>
      </c>
      <c r="C203" s="71" t="s">
        <v>47</v>
      </c>
      <c r="D203" s="71" t="s">
        <v>573</v>
      </c>
      <c r="E203" s="71">
        <v>300</v>
      </c>
      <c r="F203" s="67">
        <f t="shared" si="61"/>
        <v>6359.2</v>
      </c>
      <c r="G203" s="67">
        <f t="shared" si="61"/>
        <v>6359.2</v>
      </c>
      <c r="H203" s="173">
        <f t="shared" si="46"/>
        <v>100</v>
      </c>
    </row>
    <row r="204" spans="1:8" x14ac:dyDescent="0.2">
      <c r="A204" s="70" t="s">
        <v>136</v>
      </c>
      <c r="B204" s="71" t="s">
        <v>74</v>
      </c>
      <c r="C204" s="71" t="s">
        <v>47</v>
      </c>
      <c r="D204" s="71" t="s">
        <v>573</v>
      </c>
      <c r="E204" s="71">
        <v>310</v>
      </c>
      <c r="F204" s="67">
        <f t="shared" si="61"/>
        <v>6359.2</v>
      </c>
      <c r="G204" s="67">
        <f t="shared" si="61"/>
        <v>6359.2</v>
      </c>
      <c r="H204" s="173">
        <f t="shared" si="46"/>
        <v>100</v>
      </c>
    </row>
    <row r="205" spans="1:8" ht="22.5" x14ac:dyDescent="0.2">
      <c r="A205" s="70" t="s">
        <v>231</v>
      </c>
      <c r="B205" s="71" t="s">
        <v>74</v>
      </c>
      <c r="C205" s="71" t="s">
        <v>47</v>
      </c>
      <c r="D205" s="71" t="s">
        <v>573</v>
      </c>
      <c r="E205" s="71">
        <v>313</v>
      </c>
      <c r="F205" s="67">
        <v>6359.2</v>
      </c>
      <c r="G205" s="180">
        <v>6359.2</v>
      </c>
      <c r="H205" s="173">
        <f t="shared" si="46"/>
        <v>100</v>
      </c>
    </row>
    <row r="206" spans="1:8" x14ac:dyDescent="0.2">
      <c r="A206" s="70" t="s">
        <v>216</v>
      </c>
      <c r="B206" s="71" t="s">
        <v>74</v>
      </c>
      <c r="C206" s="71" t="s">
        <v>47</v>
      </c>
      <c r="D206" s="71" t="s">
        <v>331</v>
      </c>
      <c r="E206" s="71" t="s">
        <v>44</v>
      </c>
      <c r="F206" s="67">
        <f t="shared" ref="F206:G208" si="62">F207</f>
        <v>6103.7</v>
      </c>
      <c r="G206" s="67">
        <f t="shared" si="62"/>
        <v>5933.1</v>
      </c>
      <c r="H206" s="173">
        <f t="shared" si="46"/>
        <v>97.204974032144449</v>
      </c>
    </row>
    <row r="207" spans="1:8" x14ac:dyDescent="0.2">
      <c r="A207" s="70" t="s">
        <v>134</v>
      </c>
      <c r="B207" s="71" t="s">
        <v>74</v>
      </c>
      <c r="C207" s="71" t="s">
        <v>47</v>
      </c>
      <c r="D207" s="71" t="s">
        <v>331</v>
      </c>
      <c r="E207" s="71">
        <v>300</v>
      </c>
      <c r="F207" s="67">
        <f t="shared" si="62"/>
        <v>6103.7</v>
      </c>
      <c r="G207" s="67">
        <f t="shared" si="62"/>
        <v>5933.1</v>
      </c>
      <c r="H207" s="173">
        <f t="shared" ref="H207:H230" si="63">G207/F207%</f>
        <v>97.204974032144449</v>
      </c>
    </row>
    <row r="208" spans="1:8" x14ac:dyDescent="0.2">
      <c r="A208" s="70" t="s">
        <v>136</v>
      </c>
      <c r="B208" s="71" t="s">
        <v>74</v>
      </c>
      <c r="C208" s="71" t="s">
        <v>47</v>
      </c>
      <c r="D208" s="71" t="s">
        <v>331</v>
      </c>
      <c r="E208" s="71">
        <v>310</v>
      </c>
      <c r="F208" s="67">
        <f t="shared" si="62"/>
        <v>6103.7</v>
      </c>
      <c r="G208" s="67">
        <f t="shared" si="62"/>
        <v>5933.1</v>
      </c>
      <c r="H208" s="173">
        <f t="shared" si="63"/>
        <v>97.204974032144449</v>
      </c>
    </row>
    <row r="209" spans="1:8" ht="22.5" x14ac:dyDescent="0.2">
      <c r="A209" s="70" t="s">
        <v>231</v>
      </c>
      <c r="B209" s="71" t="s">
        <v>74</v>
      </c>
      <c r="C209" s="71" t="s">
        <v>47</v>
      </c>
      <c r="D209" s="71" t="s">
        <v>331</v>
      </c>
      <c r="E209" s="71">
        <v>313</v>
      </c>
      <c r="F209" s="67">
        <v>6103.7</v>
      </c>
      <c r="G209" s="67">
        <v>5933.1</v>
      </c>
      <c r="H209" s="173">
        <f t="shared" si="63"/>
        <v>97.204974032144449</v>
      </c>
    </row>
    <row r="210" spans="1:8" ht="22.5" x14ac:dyDescent="0.2">
      <c r="A210" s="70" t="s">
        <v>217</v>
      </c>
      <c r="B210" s="71" t="s">
        <v>74</v>
      </c>
      <c r="C210" s="71" t="s">
        <v>47</v>
      </c>
      <c r="D210" s="71" t="s">
        <v>332</v>
      </c>
      <c r="E210" s="71" t="s">
        <v>44</v>
      </c>
      <c r="F210" s="67">
        <f t="shared" ref="F210:G212" si="64">F211</f>
        <v>3093.6</v>
      </c>
      <c r="G210" s="67">
        <f t="shared" si="64"/>
        <v>3093.6</v>
      </c>
      <c r="H210" s="173">
        <f t="shared" si="63"/>
        <v>100</v>
      </c>
    </row>
    <row r="211" spans="1:8" x14ac:dyDescent="0.2">
      <c r="A211" s="70" t="s">
        <v>134</v>
      </c>
      <c r="B211" s="71" t="s">
        <v>74</v>
      </c>
      <c r="C211" s="71" t="s">
        <v>47</v>
      </c>
      <c r="D211" s="71" t="s">
        <v>332</v>
      </c>
      <c r="E211" s="71">
        <v>300</v>
      </c>
      <c r="F211" s="67">
        <f t="shared" si="64"/>
        <v>3093.6</v>
      </c>
      <c r="G211" s="67">
        <f t="shared" si="64"/>
        <v>3093.6</v>
      </c>
      <c r="H211" s="173">
        <f t="shared" si="63"/>
        <v>100</v>
      </c>
    </row>
    <row r="212" spans="1:8" x14ac:dyDescent="0.2">
      <c r="A212" s="70" t="s">
        <v>136</v>
      </c>
      <c r="B212" s="71" t="s">
        <v>74</v>
      </c>
      <c r="C212" s="71" t="s">
        <v>47</v>
      </c>
      <c r="D212" s="71" t="s">
        <v>332</v>
      </c>
      <c r="E212" s="71">
        <v>310</v>
      </c>
      <c r="F212" s="67">
        <f t="shared" si="64"/>
        <v>3093.6</v>
      </c>
      <c r="G212" s="67">
        <f t="shared" si="64"/>
        <v>3093.6</v>
      </c>
      <c r="H212" s="173">
        <f t="shared" si="63"/>
        <v>100</v>
      </c>
    </row>
    <row r="213" spans="1:8" ht="22.5" x14ac:dyDescent="0.2">
      <c r="A213" s="70" t="s">
        <v>231</v>
      </c>
      <c r="B213" s="71" t="s">
        <v>74</v>
      </c>
      <c r="C213" s="71" t="s">
        <v>47</v>
      </c>
      <c r="D213" s="71" t="s">
        <v>332</v>
      </c>
      <c r="E213" s="71">
        <v>313</v>
      </c>
      <c r="F213" s="67">
        <v>3093.6</v>
      </c>
      <c r="G213" s="180">
        <v>3093.6</v>
      </c>
      <c r="H213" s="173">
        <f t="shared" si="63"/>
        <v>100</v>
      </c>
    </row>
    <row r="214" spans="1:8" ht="45" x14ac:dyDescent="0.2">
      <c r="A214" s="70" t="s">
        <v>272</v>
      </c>
      <c r="B214" s="71" t="s">
        <v>74</v>
      </c>
      <c r="C214" s="71" t="s">
        <v>47</v>
      </c>
      <c r="D214" s="71" t="s">
        <v>333</v>
      </c>
      <c r="E214" s="71"/>
      <c r="F214" s="67">
        <f t="shared" ref="F214:G216" si="65">F215</f>
        <v>23726.5</v>
      </c>
      <c r="G214" s="67">
        <f t="shared" si="65"/>
        <v>23726.1</v>
      </c>
      <c r="H214" s="173">
        <f t="shared" si="63"/>
        <v>99.99831412134111</v>
      </c>
    </row>
    <row r="215" spans="1:8" x14ac:dyDescent="0.2">
      <c r="A215" s="70" t="s">
        <v>134</v>
      </c>
      <c r="B215" s="71" t="s">
        <v>74</v>
      </c>
      <c r="C215" s="71" t="s">
        <v>47</v>
      </c>
      <c r="D215" s="71" t="s">
        <v>333</v>
      </c>
      <c r="E215" s="71">
        <v>300</v>
      </c>
      <c r="F215" s="67">
        <f t="shared" si="65"/>
        <v>23726.5</v>
      </c>
      <c r="G215" s="67">
        <f t="shared" si="65"/>
        <v>23726.1</v>
      </c>
      <c r="H215" s="173">
        <f t="shared" si="63"/>
        <v>99.99831412134111</v>
      </c>
    </row>
    <row r="216" spans="1:8" x14ac:dyDescent="0.2">
      <c r="A216" s="70" t="s">
        <v>136</v>
      </c>
      <c r="B216" s="71" t="s">
        <v>74</v>
      </c>
      <c r="C216" s="71" t="s">
        <v>47</v>
      </c>
      <c r="D216" s="71" t="s">
        <v>333</v>
      </c>
      <c r="E216" s="71">
        <v>310</v>
      </c>
      <c r="F216" s="67">
        <f t="shared" si="65"/>
        <v>23726.5</v>
      </c>
      <c r="G216" s="67">
        <f>G217</f>
        <v>23726.1</v>
      </c>
      <c r="H216" s="173">
        <f t="shared" si="63"/>
        <v>99.99831412134111</v>
      </c>
    </row>
    <row r="217" spans="1:8" ht="22.5" x14ac:dyDescent="0.2">
      <c r="A217" s="70" t="s">
        <v>231</v>
      </c>
      <c r="B217" s="71" t="s">
        <v>74</v>
      </c>
      <c r="C217" s="71" t="s">
        <v>47</v>
      </c>
      <c r="D217" s="71" t="s">
        <v>333</v>
      </c>
      <c r="E217" s="71">
        <v>313</v>
      </c>
      <c r="F217" s="67">
        <v>23726.5</v>
      </c>
      <c r="G217" s="173">
        <v>23726.1</v>
      </c>
      <c r="H217" s="173">
        <f t="shared" si="63"/>
        <v>99.99831412134111</v>
      </c>
    </row>
    <row r="218" spans="1:8" ht="45" x14ac:dyDescent="0.2">
      <c r="A218" s="70" t="s">
        <v>494</v>
      </c>
      <c r="B218" s="71" t="s">
        <v>74</v>
      </c>
      <c r="C218" s="71" t="s">
        <v>73</v>
      </c>
      <c r="D218" s="71" t="s">
        <v>491</v>
      </c>
      <c r="E218" s="71"/>
      <c r="F218" s="67">
        <v>3565.41</v>
      </c>
      <c r="G218" s="173">
        <f t="shared" ref="G218:G220" si="66">G219</f>
        <v>3565.4</v>
      </c>
      <c r="H218" s="173">
        <f t="shared" si="63"/>
        <v>99.999719527347494</v>
      </c>
    </row>
    <row r="219" spans="1:8" x14ac:dyDescent="0.2">
      <c r="A219" s="70" t="s">
        <v>134</v>
      </c>
      <c r="B219" s="71" t="s">
        <v>74</v>
      </c>
      <c r="C219" s="71" t="s">
        <v>73</v>
      </c>
      <c r="D219" s="71" t="s">
        <v>491</v>
      </c>
      <c r="E219" s="71"/>
      <c r="F219" s="67">
        <v>3565.41</v>
      </c>
      <c r="G219" s="173">
        <f t="shared" si="66"/>
        <v>3565.4</v>
      </c>
      <c r="H219" s="173">
        <f t="shared" si="63"/>
        <v>99.999719527347494</v>
      </c>
    </row>
    <row r="220" spans="1:8" x14ac:dyDescent="0.2">
      <c r="A220" s="70" t="s">
        <v>136</v>
      </c>
      <c r="B220" s="71" t="s">
        <v>74</v>
      </c>
      <c r="C220" s="71" t="s">
        <v>73</v>
      </c>
      <c r="D220" s="71" t="s">
        <v>491</v>
      </c>
      <c r="E220" s="71">
        <v>300</v>
      </c>
      <c r="F220" s="67">
        <v>3565.41</v>
      </c>
      <c r="G220" s="173">
        <f t="shared" si="66"/>
        <v>3565.4</v>
      </c>
      <c r="H220" s="173">
        <f t="shared" si="63"/>
        <v>99.999719527347494</v>
      </c>
    </row>
    <row r="221" spans="1:8" ht="22.5" x14ac:dyDescent="0.2">
      <c r="A221" s="70" t="s">
        <v>213</v>
      </c>
      <c r="B221" s="71" t="s">
        <v>74</v>
      </c>
      <c r="C221" s="71" t="s">
        <v>73</v>
      </c>
      <c r="D221" s="71" t="s">
        <v>491</v>
      </c>
      <c r="E221" s="71">
        <v>310</v>
      </c>
      <c r="F221" s="67">
        <v>3565.41</v>
      </c>
      <c r="G221" s="173">
        <v>3565.4</v>
      </c>
      <c r="H221" s="173">
        <f t="shared" si="63"/>
        <v>99.999719527347494</v>
      </c>
    </row>
    <row r="222" spans="1:8" ht="22.5" x14ac:dyDescent="0.2">
      <c r="A222" s="70" t="s">
        <v>231</v>
      </c>
      <c r="B222" s="71" t="s">
        <v>74</v>
      </c>
      <c r="C222" s="71" t="s">
        <v>73</v>
      </c>
      <c r="D222" s="71" t="s">
        <v>491</v>
      </c>
      <c r="E222" s="71">
        <v>313</v>
      </c>
      <c r="F222" s="67">
        <v>3565.4</v>
      </c>
      <c r="G222" s="173">
        <v>3565.4</v>
      </c>
      <c r="H222" s="173">
        <f t="shared" si="63"/>
        <v>99.999999999999986</v>
      </c>
    </row>
    <row r="223" spans="1:8" ht="22.5" x14ac:dyDescent="0.2">
      <c r="A223" s="70" t="s">
        <v>107</v>
      </c>
      <c r="B223" s="71" t="s">
        <v>74</v>
      </c>
      <c r="C223" s="71" t="s">
        <v>57</v>
      </c>
      <c r="D223" s="71" t="s">
        <v>334</v>
      </c>
      <c r="E223" s="71" t="s">
        <v>44</v>
      </c>
      <c r="F223" s="67">
        <v>295.3</v>
      </c>
      <c r="G223" s="173">
        <v>295.3</v>
      </c>
      <c r="H223" s="173">
        <f t="shared" si="63"/>
        <v>100</v>
      </c>
    </row>
    <row r="224" spans="1:8" ht="22.5" x14ac:dyDescent="0.2">
      <c r="A224" s="70" t="s">
        <v>131</v>
      </c>
      <c r="B224" s="71" t="s">
        <v>74</v>
      </c>
      <c r="C224" s="71" t="s">
        <v>57</v>
      </c>
      <c r="D224" s="71" t="s">
        <v>334</v>
      </c>
      <c r="E224" s="71" t="s">
        <v>132</v>
      </c>
      <c r="F224" s="67">
        <v>295.3</v>
      </c>
      <c r="G224" s="173">
        <v>295.3</v>
      </c>
      <c r="H224" s="173">
        <f t="shared" si="63"/>
        <v>100</v>
      </c>
    </row>
    <row r="225" spans="1:8" ht="22.5" x14ac:dyDescent="0.2">
      <c r="A225" s="70" t="s">
        <v>181</v>
      </c>
      <c r="B225" s="71" t="s">
        <v>74</v>
      </c>
      <c r="C225" s="71" t="s">
        <v>57</v>
      </c>
      <c r="D225" s="71" t="s">
        <v>334</v>
      </c>
      <c r="E225" s="71" t="s">
        <v>133</v>
      </c>
      <c r="F225" s="67">
        <v>295.3</v>
      </c>
      <c r="G225" s="173">
        <v>295.3</v>
      </c>
      <c r="H225" s="173">
        <f t="shared" si="63"/>
        <v>100</v>
      </c>
    </row>
    <row r="226" spans="1:8" x14ac:dyDescent="0.2">
      <c r="A226" s="64" t="s">
        <v>574</v>
      </c>
      <c r="B226" s="66">
        <v>11</v>
      </c>
      <c r="C226" s="66"/>
      <c r="D226" s="66"/>
      <c r="E226" s="66"/>
      <c r="F226" s="65">
        <f t="shared" ref="F226:G229" si="67">F227</f>
        <v>393.31</v>
      </c>
      <c r="G226" s="65">
        <f t="shared" si="67"/>
        <v>393.3</v>
      </c>
      <c r="H226" s="179">
        <f t="shared" si="63"/>
        <v>99.997457476290975</v>
      </c>
    </row>
    <row r="227" spans="1:8" ht="21" x14ac:dyDescent="0.2">
      <c r="A227" s="123" t="s">
        <v>336</v>
      </c>
      <c r="B227" s="124" t="s">
        <v>85</v>
      </c>
      <c r="C227" s="124" t="s">
        <v>45</v>
      </c>
      <c r="D227" s="124" t="s">
        <v>401</v>
      </c>
      <c r="E227" s="124" t="s">
        <v>44</v>
      </c>
      <c r="F227" s="125">
        <f t="shared" si="67"/>
        <v>393.31</v>
      </c>
      <c r="G227" s="125">
        <f t="shared" si="67"/>
        <v>393.3</v>
      </c>
      <c r="H227" s="205">
        <f t="shared" si="63"/>
        <v>99.997457476290975</v>
      </c>
    </row>
    <row r="228" spans="1:8" x14ac:dyDescent="0.2">
      <c r="A228" s="70" t="s">
        <v>439</v>
      </c>
      <c r="B228" s="71" t="s">
        <v>85</v>
      </c>
      <c r="C228" s="71" t="s">
        <v>45</v>
      </c>
      <c r="D228" s="71" t="s">
        <v>451</v>
      </c>
      <c r="E228" s="71" t="s">
        <v>132</v>
      </c>
      <c r="F228" s="67">
        <f t="shared" si="67"/>
        <v>393.31</v>
      </c>
      <c r="G228" s="67">
        <f t="shared" si="67"/>
        <v>393.3</v>
      </c>
      <c r="H228" s="173">
        <f t="shared" si="63"/>
        <v>99.997457476290975</v>
      </c>
    </row>
    <row r="229" spans="1:8" ht="22.5" x14ac:dyDescent="0.2">
      <c r="A229" s="70" t="s">
        <v>440</v>
      </c>
      <c r="B229" s="71" t="s">
        <v>85</v>
      </c>
      <c r="C229" s="71" t="s">
        <v>45</v>
      </c>
      <c r="D229" s="71" t="s">
        <v>451</v>
      </c>
      <c r="E229" s="71" t="s">
        <v>133</v>
      </c>
      <c r="F229" s="67">
        <f t="shared" si="67"/>
        <v>393.31</v>
      </c>
      <c r="G229" s="67">
        <f t="shared" si="67"/>
        <v>393.3</v>
      </c>
      <c r="H229" s="173">
        <f t="shared" si="63"/>
        <v>99.997457476290975</v>
      </c>
    </row>
    <row r="230" spans="1:8" ht="22.5" x14ac:dyDescent="0.2">
      <c r="A230" s="70" t="s">
        <v>441</v>
      </c>
      <c r="B230" s="71" t="s">
        <v>85</v>
      </c>
      <c r="C230" s="71" t="s">
        <v>45</v>
      </c>
      <c r="D230" s="71" t="s">
        <v>451</v>
      </c>
      <c r="E230" s="71" t="s">
        <v>27</v>
      </c>
      <c r="F230" s="67">
        <v>393.31</v>
      </c>
      <c r="G230" s="180">
        <v>393.3</v>
      </c>
      <c r="H230" s="173">
        <f t="shared" si="63"/>
        <v>99.997457476290975</v>
      </c>
    </row>
  </sheetData>
  <mergeCells count="16">
    <mergeCell ref="E1:H1"/>
    <mergeCell ref="D2:H2"/>
    <mergeCell ref="C3:H3"/>
    <mergeCell ref="B4:H4"/>
    <mergeCell ref="A5:H5"/>
    <mergeCell ref="A7:F7"/>
    <mergeCell ref="A8:F8"/>
    <mergeCell ref="B6:H6"/>
    <mergeCell ref="G10:G11"/>
    <mergeCell ref="H10:H11"/>
    <mergeCell ref="A10:A11"/>
    <mergeCell ref="B10:B11"/>
    <mergeCell ref="D10:D11"/>
    <mergeCell ref="E10:E11"/>
    <mergeCell ref="F10:F11"/>
    <mergeCell ref="C10:C11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7" sqref="C27"/>
    </sheetView>
  </sheetViews>
  <sheetFormatPr defaultRowHeight="12.75" x14ac:dyDescent="0.2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 x14ac:dyDescent="0.25">
      <c r="A1" s="146"/>
      <c r="B1" s="268" t="s">
        <v>514</v>
      </c>
      <c r="C1" s="268"/>
      <c r="D1" s="268"/>
      <c r="E1" s="268"/>
    </row>
    <row r="2" spans="1:5" ht="15.75" x14ac:dyDescent="0.25">
      <c r="A2" s="147"/>
      <c r="B2" s="250" t="s">
        <v>515</v>
      </c>
      <c r="C2" s="250"/>
      <c r="D2" s="250"/>
      <c r="E2" s="250"/>
    </row>
    <row r="3" spans="1:5" ht="15.75" x14ac:dyDescent="0.25">
      <c r="A3" s="147"/>
      <c r="B3" s="145"/>
      <c r="C3" s="145"/>
      <c r="D3" s="145"/>
      <c r="E3" s="145" t="s">
        <v>456</v>
      </c>
    </row>
    <row r="4" spans="1:5" ht="15.75" x14ac:dyDescent="0.25">
      <c r="A4" s="147"/>
      <c r="B4" s="250" t="s">
        <v>529</v>
      </c>
      <c r="C4" s="250"/>
      <c r="D4" s="250"/>
      <c r="E4" s="250"/>
    </row>
    <row r="5" spans="1:5" ht="15.75" x14ac:dyDescent="0.25">
      <c r="A5" s="147"/>
      <c r="B5" s="250" t="s">
        <v>587</v>
      </c>
      <c r="C5" s="250"/>
      <c r="D5" s="250"/>
      <c r="E5" s="250"/>
    </row>
    <row r="6" spans="1:5" ht="15.75" x14ac:dyDescent="0.25">
      <c r="A6" s="147"/>
      <c r="B6" s="2"/>
      <c r="C6" s="2"/>
      <c r="D6" s="2"/>
      <c r="E6" s="2"/>
    </row>
    <row r="7" spans="1:5" ht="15.75" x14ac:dyDescent="0.25">
      <c r="A7" s="147"/>
      <c r="B7" s="2"/>
      <c r="C7" s="2"/>
      <c r="D7" s="2"/>
      <c r="E7" s="148" t="s">
        <v>516</v>
      </c>
    </row>
    <row r="8" spans="1:5" ht="15.75" x14ac:dyDescent="0.25">
      <c r="A8" s="269" t="s">
        <v>248</v>
      </c>
      <c r="B8" s="269"/>
      <c r="C8" s="269"/>
      <c r="D8" s="269"/>
      <c r="E8" s="269"/>
    </row>
    <row r="9" spans="1:5" ht="36" customHeight="1" x14ac:dyDescent="0.25">
      <c r="A9" s="267" t="s">
        <v>517</v>
      </c>
      <c r="B9" s="267"/>
      <c r="C9" s="267"/>
      <c r="D9" s="267"/>
      <c r="E9" s="267"/>
    </row>
    <row r="10" spans="1:5" ht="15.75" x14ac:dyDescent="0.25">
      <c r="A10" s="149"/>
      <c r="B10" s="149"/>
      <c r="C10" s="149"/>
      <c r="D10" s="149"/>
      <c r="E10" s="149"/>
    </row>
    <row r="11" spans="1:5" ht="15.75" x14ac:dyDescent="0.25">
      <c r="A11" s="149"/>
      <c r="B11" s="149"/>
      <c r="C11" s="149"/>
      <c r="D11" s="149"/>
      <c r="E11" s="145" t="s">
        <v>4</v>
      </c>
    </row>
    <row r="12" spans="1:5" ht="14.25" x14ac:dyDescent="0.2">
      <c r="A12" s="150" t="s">
        <v>67</v>
      </c>
      <c r="B12" s="151" t="s">
        <v>518</v>
      </c>
      <c r="C12" s="150" t="s">
        <v>482</v>
      </c>
      <c r="D12" s="150" t="s">
        <v>519</v>
      </c>
      <c r="E12" s="152" t="s">
        <v>511</v>
      </c>
    </row>
    <row r="13" spans="1:5" ht="15.75" x14ac:dyDescent="0.25">
      <c r="A13" s="153">
        <v>1</v>
      </c>
      <c r="B13" s="154" t="s">
        <v>520</v>
      </c>
      <c r="C13" s="224">
        <v>2655.61</v>
      </c>
      <c r="D13" s="156">
        <v>1619.6</v>
      </c>
      <c r="E13" s="157">
        <f t="shared" ref="E13:E18" si="0">D13/C13%</f>
        <v>60.987870959967765</v>
      </c>
    </row>
    <row r="14" spans="1:5" ht="15.75" x14ac:dyDescent="0.25">
      <c r="A14" s="158">
        <v>2</v>
      </c>
      <c r="B14" s="159" t="s">
        <v>521</v>
      </c>
      <c r="C14" s="225">
        <v>2578.61</v>
      </c>
      <c r="D14" s="160">
        <v>1441.6</v>
      </c>
      <c r="E14" s="157">
        <f t="shared" si="0"/>
        <v>55.906088939389818</v>
      </c>
    </row>
    <row r="15" spans="1:5" ht="15.75" x14ac:dyDescent="0.25">
      <c r="A15" s="158">
        <v>3</v>
      </c>
      <c r="B15" s="159" t="s">
        <v>522</v>
      </c>
      <c r="C15" s="225">
        <v>2708.31</v>
      </c>
      <c r="D15" s="160">
        <v>1579.2</v>
      </c>
      <c r="E15" s="157">
        <f t="shared" si="0"/>
        <v>58.30942543504991</v>
      </c>
    </row>
    <row r="16" spans="1:5" ht="15.75" x14ac:dyDescent="0.25">
      <c r="A16" s="158">
        <v>4</v>
      </c>
      <c r="B16" s="159" t="s">
        <v>523</v>
      </c>
      <c r="C16" s="225">
        <v>2812.11</v>
      </c>
      <c r="D16" s="160">
        <v>1663.7</v>
      </c>
      <c r="E16" s="157">
        <f t="shared" si="0"/>
        <v>59.161981572555838</v>
      </c>
    </row>
    <row r="17" spans="1:5" ht="15.75" x14ac:dyDescent="0.25">
      <c r="A17" s="158">
        <v>5</v>
      </c>
      <c r="B17" s="159" t="s">
        <v>524</v>
      </c>
      <c r="C17" s="225">
        <v>2775.41</v>
      </c>
      <c r="D17" s="160">
        <v>1623.6</v>
      </c>
      <c r="E17" s="157">
        <f t="shared" si="0"/>
        <v>58.499464943918198</v>
      </c>
    </row>
    <row r="18" spans="1:5" ht="15.75" x14ac:dyDescent="0.25">
      <c r="A18" s="158">
        <v>6</v>
      </c>
      <c r="B18" s="159" t="s">
        <v>525</v>
      </c>
      <c r="C18" s="225">
        <v>2212.5</v>
      </c>
      <c r="D18" s="161">
        <v>1430.9</v>
      </c>
      <c r="E18" s="157">
        <f t="shared" si="0"/>
        <v>64.673446327683621</v>
      </c>
    </row>
    <row r="19" spans="1:5" ht="15.75" x14ac:dyDescent="0.25">
      <c r="A19" s="158"/>
      <c r="B19" s="159"/>
      <c r="C19" s="225"/>
      <c r="D19" s="161"/>
      <c r="E19" s="157"/>
    </row>
    <row r="20" spans="1:5" ht="15.75" x14ac:dyDescent="0.25">
      <c r="A20" s="162"/>
      <c r="B20" s="163" t="s">
        <v>526</v>
      </c>
      <c r="C20" s="226">
        <f>SUM(C13:C19)</f>
        <v>15742.550000000001</v>
      </c>
      <c r="D20" s="165">
        <f>SUM(D13:D19)</f>
        <v>9358.5999999999985</v>
      </c>
      <c r="E20" s="164">
        <f>D20/C20%</f>
        <v>59.447802293783397</v>
      </c>
    </row>
    <row r="21" spans="1:5" ht="15.75" x14ac:dyDescent="0.25">
      <c r="A21" s="147"/>
      <c r="B21" s="147"/>
      <c r="C21" s="147"/>
      <c r="D21" s="147"/>
      <c r="E21" s="147"/>
    </row>
    <row r="22" spans="1:5" ht="15.75" x14ac:dyDescent="0.25">
      <c r="E22" s="166"/>
    </row>
  </sheetData>
  <mergeCells count="6">
    <mergeCell ref="A9:E9"/>
    <mergeCell ref="B1:E1"/>
    <mergeCell ref="B2:E2"/>
    <mergeCell ref="B4:E4"/>
    <mergeCell ref="B5:E5"/>
    <mergeCell ref="A8:E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3" sqref="E13"/>
    </sheetView>
  </sheetViews>
  <sheetFormatPr defaultRowHeight="12.75" x14ac:dyDescent="0.2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 x14ac:dyDescent="0.25">
      <c r="A1" s="146"/>
      <c r="B1" s="268" t="s">
        <v>514</v>
      </c>
      <c r="C1" s="268"/>
      <c r="D1" s="268"/>
      <c r="E1" s="268"/>
    </row>
    <row r="2" spans="1:5" ht="15.75" x14ac:dyDescent="0.25">
      <c r="A2" s="147"/>
      <c r="B2" s="250" t="s">
        <v>515</v>
      </c>
      <c r="C2" s="250"/>
      <c r="D2" s="250"/>
      <c r="E2" s="250"/>
    </row>
    <row r="3" spans="1:5" ht="15.75" x14ac:dyDescent="0.25">
      <c r="A3" s="147"/>
      <c r="B3" s="145"/>
      <c r="C3" s="145"/>
      <c r="D3" s="145"/>
      <c r="E3" s="145" t="s">
        <v>456</v>
      </c>
    </row>
    <row r="4" spans="1:5" ht="15.75" x14ac:dyDescent="0.25">
      <c r="A4" s="147"/>
      <c r="B4" s="250" t="s">
        <v>548</v>
      </c>
      <c r="C4" s="250"/>
      <c r="D4" s="250"/>
      <c r="E4" s="250"/>
    </row>
    <row r="5" spans="1:5" ht="15.75" x14ac:dyDescent="0.25">
      <c r="A5" s="147"/>
      <c r="B5" s="250" t="s">
        <v>555</v>
      </c>
      <c r="C5" s="250"/>
      <c r="D5" s="250"/>
      <c r="E5" s="250"/>
    </row>
    <row r="6" spans="1:5" ht="15.75" x14ac:dyDescent="0.25">
      <c r="A6" s="147"/>
      <c r="B6" s="2"/>
      <c r="C6" s="2"/>
      <c r="D6" s="2"/>
      <c r="E6" s="2"/>
    </row>
    <row r="7" spans="1:5" ht="15.75" x14ac:dyDescent="0.25">
      <c r="A7" s="147"/>
      <c r="B7" s="2"/>
      <c r="C7" s="2"/>
      <c r="D7" s="2"/>
      <c r="E7" s="148" t="s">
        <v>527</v>
      </c>
    </row>
    <row r="8" spans="1:5" ht="15.75" x14ac:dyDescent="0.25">
      <c r="A8" s="269" t="s">
        <v>248</v>
      </c>
      <c r="B8" s="269"/>
      <c r="C8" s="269"/>
      <c r="D8" s="269"/>
      <c r="E8" s="269"/>
    </row>
    <row r="9" spans="1:5" ht="37.5" customHeight="1" x14ac:dyDescent="0.25">
      <c r="A9" s="267" t="s">
        <v>528</v>
      </c>
      <c r="B9" s="267"/>
      <c r="C9" s="267"/>
      <c r="D9" s="267"/>
      <c r="E9" s="267"/>
    </row>
    <row r="10" spans="1:5" ht="15.75" x14ac:dyDescent="0.25">
      <c r="A10" s="149"/>
      <c r="B10" s="149"/>
      <c r="C10" s="149"/>
      <c r="D10" s="149"/>
      <c r="E10" s="149"/>
    </row>
    <row r="11" spans="1:5" ht="15.75" x14ac:dyDescent="0.25">
      <c r="A11" s="149"/>
      <c r="B11" s="149"/>
      <c r="C11" s="149"/>
      <c r="D11" s="149"/>
      <c r="E11" s="145" t="s">
        <v>4</v>
      </c>
    </row>
    <row r="12" spans="1:5" ht="14.25" x14ac:dyDescent="0.2">
      <c r="A12" s="150" t="s">
        <v>67</v>
      </c>
      <c r="B12" s="151" t="s">
        <v>518</v>
      </c>
      <c r="C12" s="150" t="s">
        <v>482</v>
      </c>
      <c r="D12" s="150" t="s">
        <v>519</v>
      </c>
      <c r="E12" s="152" t="s">
        <v>511</v>
      </c>
    </row>
    <row r="13" spans="1:5" ht="15.75" x14ac:dyDescent="0.25">
      <c r="A13" s="153">
        <v>1</v>
      </c>
      <c r="B13" s="154" t="s">
        <v>520</v>
      </c>
      <c r="C13" s="155">
        <v>138.9</v>
      </c>
      <c r="D13" s="155">
        <v>138.9</v>
      </c>
      <c r="E13" s="157">
        <f t="shared" ref="E13:E18" si="0">D13/C13%</f>
        <v>100</v>
      </c>
    </row>
    <row r="14" spans="1:5" ht="15.75" x14ac:dyDescent="0.25">
      <c r="A14" s="158">
        <v>2</v>
      </c>
      <c r="B14" s="159" t="s">
        <v>521</v>
      </c>
      <c r="C14" s="157">
        <v>170.8</v>
      </c>
      <c r="D14" s="157">
        <v>170.8</v>
      </c>
      <c r="E14" s="157">
        <f t="shared" si="0"/>
        <v>100</v>
      </c>
    </row>
    <row r="15" spans="1:5" ht="15.75" x14ac:dyDescent="0.25">
      <c r="A15" s="158">
        <v>3</v>
      </c>
      <c r="B15" s="159" t="s">
        <v>522</v>
      </c>
      <c r="C15" s="157">
        <v>138.9</v>
      </c>
      <c r="D15" s="157">
        <v>138.9</v>
      </c>
      <c r="E15" s="157">
        <f t="shared" si="0"/>
        <v>100</v>
      </c>
    </row>
    <row r="16" spans="1:5" ht="15.75" x14ac:dyDescent="0.25">
      <c r="A16" s="158">
        <v>4</v>
      </c>
      <c r="B16" s="159" t="s">
        <v>523</v>
      </c>
      <c r="C16" s="157">
        <v>138.9</v>
      </c>
      <c r="D16" s="157">
        <v>138.9</v>
      </c>
      <c r="E16" s="157">
        <f t="shared" si="0"/>
        <v>100</v>
      </c>
    </row>
    <row r="17" spans="1:5" ht="15.75" x14ac:dyDescent="0.25">
      <c r="A17" s="158">
        <v>5</v>
      </c>
      <c r="B17" s="159" t="s">
        <v>524</v>
      </c>
      <c r="C17" s="157">
        <v>107</v>
      </c>
      <c r="D17" s="157">
        <v>107</v>
      </c>
      <c r="E17" s="157">
        <f t="shared" si="0"/>
        <v>100</v>
      </c>
    </row>
    <row r="18" spans="1:5" ht="15.75" x14ac:dyDescent="0.25">
      <c r="A18" s="158">
        <v>6</v>
      </c>
      <c r="B18" s="159" t="s">
        <v>525</v>
      </c>
      <c r="C18" s="157">
        <v>107</v>
      </c>
      <c r="D18" s="157">
        <v>107</v>
      </c>
      <c r="E18" s="157">
        <f t="shared" si="0"/>
        <v>100</v>
      </c>
    </row>
    <row r="19" spans="1:5" ht="15.75" x14ac:dyDescent="0.25">
      <c r="A19" s="158"/>
      <c r="B19" s="159"/>
      <c r="C19" s="157"/>
      <c r="D19" s="160"/>
      <c r="E19" s="157"/>
    </row>
    <row r="20" spans="1:5" ht="15.75" x14ac:dyDescent="0.25">
      <c r="A20" s="162"/>
      <c r="B20" s="163" t="s">
        <v>526</v>
      </c>
      <c r="C20" s="164">
        <f>SUM(C13:C19)</f>
        <v>801.5</v>
      </c>
      <c r="D20" s="165">
        <f>SUM(D13:D19)</f>
        <v>801.5</v>
      </c>
      <c r="E20" s="164">
        <f>D20/C20*100</f>
        <v>100</v>
      </c>
    </row>
    <row r="21" spans="1:5" ht="15.75" x14ac:dyDescent="0.25">
      <c r="A21" s="147"/>
      <c r="B21" s="147"/>
      <c r="C21" s="147"/>
      <c r="D21" s="147"/>
      <c r="E21" s="147"/>
    </row>
    <row r="22" spans="1:5" ht="15.75" x14ac:dyDescent="0.25">
      <c r="E22" s="166"/>
    </row>
  </sheetData>
  <mergeCells count="6">
    <mergeCell ref="A9:E9"/>
    <mergeCell ref="B1:E1"/>
    <mergeCell ref="B2:E2"/>
    <mergeCell ref="B4:E4"/>
    <mergeCell ref="B5:E5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пр1 ист</vt:lpstr>
      <vt:lpstr>Пр 4</vt:lpstr>
      <vt:lpstr>Пр 10 функц18</vt:lpstr>
      <vt:lpstr>Пр 12 ведом</vt:lpstr>
      <vt:lpstr>Пр14 Прогр расх</vt:lpstr>
      <vt:lpstr>Пр10 ПО</vt:lpstr>
      <vt:lpstr>Пр 14 мун.прог.</vt:lpstr>
      <vt:lpstr>прил 16</vt:lpstr>
      <vt:lpstr>пр 16-2</vt:lpstr>
      <vt:lpstr>Пр 1</vt:lpstr>
      <vt:lpstr>'Пр 10 функц18'!Заголовки_для_печати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2019-07-05T04:23:49Z</cp:lastPrinted>
  <dcterms:created xsi:type="dcterms:W3CDTF">2004-12-03T09:36:36Z</dcterms:created>
  <dcterms:modified xsi:type="dcterms:W3CDTF">2019-07-05T04:24:01Z</dcterms:modified>
</cp:coreProperties>
</file>