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5" yWindow="1710" windowWidth="12945" windowHeight="8565" tabRatio="849" firstSheet="1" activeTab="13"/>
  </bookViews>
  <sheets>
    <sheet name="пр1 ист" sheetId="1" state="hidden" r:id="rId1"/>
    <sheet name="Пр1 деф " sheetId="2" r:id="rId2"/>
    <sheet name="Пр2 деф 22-23" sheetId="3" r:id="rId3"/>
    <sheet name="Пр4 дох" sheetId="4" r:id="rId4"/>
    <sheet name="Пр5 доходы22-23" sheetId="5" r:id="rId5"/>
    <sheet name="Пр 8функц (2019)" sheetId="6" r:id="rId6"/>
    <sheet name="Пр 9 функц (20-21)" sheetId="7" r:id="rId7"/>
    <sheet name="Пр 10" sheetId="8" r:id="rId8"/>
    <sheet name="Пр 11" sheetId="9" r:id="rId9"/>
    <sheet name="Пр 12 ведом (2019)" sheetId="10" r:id="rId10"/>
    <sheet name="Пр14 Прогр расх" sheetId="11" state="hidden" r:id="rId11"/>
    <sheet name="Пр10 ПО" sheetId="12" state="hidden" r:id="rId12"/>
    <sheet name="Пр 13 ведом(20-21)" sheetId="13" r:id="rId13"/>
    <sheet name="Пр 14 мун.прог. (2019)" sheetId="14" r:id="rId14"/>
    <sheet name="Пр 15 мун.прог.20-21" sheetId="15" r:id="rId15"/>
    <sheet name="Пр 16 .1" sheetId="16" r:id="rId16"/>
    <sheet name="Пр 16.2" sheetId="17" r:id="rId17"/>
    <sheet name="Пр 16.3" sheetId="18" r:id="rId18"/>
    <sheet name="Пр 16.4" sheetId="19" r:id="rId19"/>
    <sheet name="Пр 17.1" sheetId="20" r:id="rId20"/>
    <sheet name="Пр 17.2" sheetId="21" r:id="rId21"/>
    <sheet name="Пр 17.3" sheetId="22" r:id="rId22"/>
    <sheet name="Пр 17.4" sheetId="23" r:id="rId23"/>
    <sheet name="Пр 19" sheetId="24" r:id="rId24"/>
  </sheets>
  <definedNames>
    <definedName name="_xlnm.Print_Titles" localSheetId="9">'Пр 12 ведом (2019)'!$8:$9</definedName>
    <definedName name="_xlnm.Print_Titles" localSheetId="12">'Пр 13 ведом(20-21)'!$8:$9</definedName>
    <definedName name="_xlnm.Print_Titles" localSheetId="5">'Пр 8функц (2019)'!$9:$9</definedName>
    <definedName name="_xlnm.Print_Titles" localSheetId="1">'Пр1 деф '!$13:$13</definedName>
    <definedName name="_xlnm.Print_Titles" localSheetId="0">'пр1 ист'!$9:$9</definedName>
    <definedName name="_xlnm.Print_Titles" localSheetId="10">'Пр14 Прогр расх'!$10:$10</definedName>
    <definedName name="_xlnm.Print_Titles" localSheetId="2">'Пр2 деф 22-23'!$14:$15</definedName>
    <definedName name="_xlnm.Print_Titles" localSheetId="3">'Пр4 дох'!$10:$10</definedName>
    <definedName name="_xlnm.Print_Titles" localSheetId="4">'Пр5 доходы22-23'!$9:$11</definedName>
    <definedName name="_xlnm.Print_Area" localSheetId="1">'Пр1 деф '!$A$1:$C$24</definedName>
    <definedName name="_xlnm.Print_Area" localSheetId="0">'пр1 ист'!$A$1:$C$20</definedName>
    <definedName name="_xlnm.Print_Area" localSheetId="10">'Пр14 Прогр расх'!$A$1:$C$19</definedName>
    <definedName name="_xlnm.Print_Area" localSheetId="2">'Пр2 деф 22-23'!$A$1:$D$24</definedName>
    <definedName name="_xlnm.Print_Area" localSheetId="3">'Пр4 дох'!$A$1:$C$73</definedName>
  </definedNames>
  <calcPr fullCalcOnLoad="1"/>
</workbook>
</file>

<file path=xl/sharedStrings.xml><?xml version="1.0" encoding="utf-8"?>
<sst xmlns="http://schemas.openxmlformats.org/spreadsheetml/2006/main" count="7509" uniqueCount="686">
  <si>
    <t>(тыс. рублей)</t>
  </si>
  <si>
    <t xml:space="preserve">Коды бюджетной классификации  </t>
  </si>
  <si>
    <t xml:space="preserve">      Наименование доходов </t>
  </si>
  <si>
    <t>1 00 00000 00 0000 000</t>
  </si>
  <si>
    <t>НАЛОГОВЫЕ И НЕНАЛОГОВЫЕ ДОХОДЫ</t>
  </si>
  <si>
    <t>1 03 00000 00 0000 000</t>
  </si>
  <si>
    <t>НАЛОГИ НА ТОВАРЫ (РАБОТЫ,  УСЛУГИ), РЕАЛИЗУЕМЫЕ НА ТЕРРИТОРИИ РОССИЙСКОЙ ФЕДЕРАЦИИ</t>
  </si>
  <si>
    <t xml:space="preserve"> 1 05 00000 00 0000 000</t>
  </si>
  <si>
    <t>НАЛОГИ НА СОВОКУПНЫЙ ДОХОД</t>
  </si>
  <si>
    <t>НАЛОГИ НА ИМУЩЕСТВО</t>
  </si>
  <si>
    <t>ГОСУДАРСТВЕННАЯ ПОШЛИНА</t>
  </si>
  <si>
    <t>Код</t>
  </si>
  <si>
    <t xml:space="preserve">Сумма                     </t>
  </si>
  <si>
    <t xml:space="preserve">Бюджетные кредиты от других бюджетов бюджетной системы Российской Федерации </t>
  </si>
  <si>
    <t>01 06 00 00 00 0000 000</t>
  </si>
  <si>
    <t>Иные источники внутреннего финансирования дефицита бюджета</t>
  </si>
  <si>
    <t>Всего</t>
  </si>
  <si>
    <t>122</t>
  </si>
  <si>
    <t>621</t>
  </si>
  <si>
    <t>Субвенции</t>
  </si>
  <si>
    <t>530</t>
  </si>
  <si>
    <t>Приложение 14</t>
  </si>
  <si>
    <t>(тыс.рублей)</t>
  </si>
  <si>
    <t>Мин</t>
  </si>
  <si>
    <t>РЗ</t>
  </si>
  <si>
    <t>ПР</t>
  </si>
  <si>
    <t>ЦСР</t>
  </si>
  <si>
    <t>ВР</t>
  </si>
  <si>
    <t>В С Е Г О</t>
  </si>
  <si>
    <t xml:space="preserve">  </t>
  </si>
  <si>
    <t xml:space="preserve">         </t>
  </si>
  <si>
    <t xml:space="preserve">   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</si>
  <si>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</si>
  <si>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</si>
  <si>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</si>
  <si>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ДОХОДЫ ОТ ПРОДАЖИ МАТЕРИАЛЬНЫХ И НЕМАТЕРИАЛЬНЫХ АКТИВОВ</t>
  </si>
  <si>
    <t xml:space="preserve"> 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</si>
  <si>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</si>
  <si>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</si>
  <si>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</si>
  <si>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</si>
  <si>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</si>
  <si>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</si>
  <si>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</si>
  <si>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Функционирование высшего должностного лица субъекта Российской Федерации и муниципального образования</t>
  </si>
  <si>
    <t>02</t>
  </si>
  <si>
    <t>07</t>
  </si>
  <si>
    <t>05</t>
  </si>
  <si>
    <t>Периодическая печать и издательства</t>
  </si>
  <si>
    <t>№ п/п</t>
  </si>
  <si>
    <t>Другие вопросы в области социальной политики</t>
  </si>
  <si>
    <t>Охрана семьи и детства</t>
  </si>
  <si>
    <t>Сельское хозяйство и рыболовство</t>
  </si>
  <si>
    <t>Наименование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</si>
  <si>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</si>
  <si>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</si>
  <si>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10</t>
  </si>
  <si>
    <t>Другие общегосударственные вопросы</t>
  </si>
  <si>
    <t>Учреждения по обеспечению хозяйственного обслуживания</t>
  </si>
  <si>
    <t>08</t>
  </si>
  <si>
    <t>12</t>
  </si>
  <si>
    <t>Мобилизационная и вневойсковая подготовка</t>
  </si>
  <si>
    <t>Иные межбюджетные трансферты</t>
  </si>
  <si>
    <t xml:space="preserve">ИТОГО ДОХОДОВ </t>
  </si>
  <si>
    <t xml:space="preserve">Приложение 1 </t>
  </si>
  <si>
    <t>Резервные фонды</t>
  </si>
  <si>
    <t>11</t>
  </si>
  <si>
    <t>Сумма на год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</si>
  <si>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</si>
  <si>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</si>
  <si>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1 12 00000 00 0000 000</t>
  </si>
  <si>
    <t xml:space="preserve">ПЛАТЕЖИ ПРИ ПОЛЬЗОВАНИИ ПРИРОДНЫМИ РЕСУРСАМИ </t>
  </si>
  <si>
    <t>14</t>
  </si>
  <si>
    <t>09</t>
  </si>
  <si>
    <t>611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</si>
  <si>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</si>
  <si>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Резервные средства</t>
  </si>
  <si>
    <t>870</t>
  </si>
  <si>
    <t>510</t>
  </si>
  <si>
    <t>511</t>
  </si>
  <si>
    <t>Реализация государственных функций в области социальной политики</t>
  </si>
  <si>
    <t>Другие вопросы в области образования</t>
  </si>
  <si>
    <t>Дотации на выравнивание бюджетной обеспеченности субъектов Российской Федерации и муниципальных образований</t>
  </si>
  <si>
    <t>01 0 0000</t>
  </si>
  <si>
    <t>04 0 0000</t>
  </si>
  <si>
    <t>05 0 0000</t>
  </si>
  <si>
    <t>07 0 0000</t>
  </si>
  <si>
    <t>08 0 0000</t>
  </si>
  <si>
    <t>11 0 0000</t>
  </si>
  <si>
    <t>15 0 0000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</si>
  <si>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</si>
  <si>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</si>
  <si>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Оплата жилищно-коммунальных услуг отдельным категориям граждан</t>
  </si>
  <si>
    <t>на 2015 год и на плановый период 2016 и 2017 годов"</t>
  </si>
  <si>
    <t>РАСПРЕДЕЛЕНИЕ БЮДЖЕТНЫХ АССИГНОВАНИЙ НА 2015 ГОД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</si>
  <si>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</si>
  <si>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600</t>
  </si>
  <si>
    <t>Субсидии бюджетным учреждениям</t>
  </si>
  <si>
    <t>610</t>
  </si>
  <si>
    <t>Закупка товаров, работ и услуг для государственных (муниципальных) нужд</t>
  </si>
  <si>
    <t>Социальное обеспечение и иные выплаты населению</t>
  </si>
  <si>
    <t>500</t>
  </si>
  <si>
    <t>100</t>
  </si>
  <si>
    <t>Расходы на выплаты персоналу государственных (муниципальных) органов</t>
  </si>
  <si>
    <t>120</t>
  </si>
  <si>
    <t>Иные бюджетные ассигнования</t>
  </si>
  <si>
    <t>800</t>
  </si>
  <si>
    <t>Субсидии автономным учреждениям</t>
  </si>
  <si>
    <t>620</t>
  </si>
  <si>
    <t>"О кожуунном бюджете муниципального района</t>
  </si>
  <si>
    <t>НА РЕАЛИЗАЦИЮ МУНИЦИПАЛЬНЫХ ПРОГРАММ</t>
  </si>
  <si>
    <t>Единый сельскохозяйственный налог</t>
  </si>
  <si>
    <t>Финансовое управление администрации Тес-Хемского кожууна</t>
  </si>
  <si>
    <t>1 11 05035 05 0000 120</t>
  </si>
  <si>
    <t>1 11 05025 05 0000 120</t>
  </si>
  <si>
    <t>01 03 01 00 05 0000 710</t>
  </si>
  <si>
    <t>01 03 01 00 05 0000 810</t>
  </si>
  <si>
    <t>01 06 05 02 05 0000 640</t>
  </si>
  <si>
    <t>01 06 05 02 05 0000 540</t>
  </si>
  <si>
    <t>01 03 00 00 00 0000 000</t>
  </si>
  <si>
    <t>Получение бюджетных кредитов от  других бюджетов бюджетной системы Российской Федерации в валюте Российской Федерации</t>
  </si>
  <si>
    <t>Погашение бюджетных кредитов  от других бюджетов бюджетной системы Российской Федерации в валюте Росссийской Федерации</t>
  </si>
  <si>
    <t>Возврат бюджетных кредитов, предоставленных другим бюджетам бюджетной системы  Российской Федерации из бюджета муниципального района в валюте Российской Федерации</t>
  </si>
  <si>
    <t>Предоставление бюджетных кредитов другим бюджетам Российской Федерации из бюджета муниципального района в валюте Российской Федерации</t>
  </si>
  <si>
    <t>Источники внутреннего финансирования дефицита кожуунного бюджета  на 2015 год</t>
  </si>
  <si>
    <t>Иные выплаты персоналу, за исключением фонда оплаты труда</t>
  </si>
  <si>
    <t xml:space="preserve">Резервный фонд исполнительного органа </t>
  </si>
  <si>
    <t>Субвенции на осуществление переданных полномочий по созданию, организации и обеспечению деятельности административных комиссий в Республике Тыва</t>
  </si>
  <si>
    <t>Расходы на выплаты 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</si>
  <si>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Осуществление первичного воинского учета на территориях, где отсутствуют военные комиссариаты</t>
  </si>
  <si>
    <t>О5</t>
  </si>
  <si>
    <t>О3</t>
  </si>
  <si>
    <t>О1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</si>
  <si>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</si>
  <si>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Мероприятия по проведению оздоровительной кампании детей</t>
  </si>
  <si>
    <t>Федеральный закон от 12 января 1996 г. № 8-ФЗ "О погребении и похоронном деле"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</si>
  <si>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Республики Тыва</t>
  </si>
  <si>
    <t>Предоставление гражданам субсидий на оплату жилого помещения и коммунальных услуг</t>
  </si>
  <si>
    <t>Ежемесячное пособие на ребенка</t>
  </si>
  <si>
    <t>Обеспечение мер социальной поддержки ветеранов труда и тружеников тыла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</si>
  <si>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</si>
  <si>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Местный Хурал представителей</t>
  </si>
  <si>
    <t>Администрация Тес-Хемского кожууна</t>
  </si>
  <si>
    <t>Управление труда и социального развития</t>
  </si>
  <si>
    <t>О98</t>
  </si>
  <si>
    <t>Управление культуры и туризма Тес-Хемского кожууна</t>
  </si>
  <si>
    <t>Государственное пособие лицам, не подлежащим обязательному социальному страхованию на случай временной нетрудоспособности и в связи с материнством, и лицам, уврленным в связи с ликвидацией организаций</t>
  </si>
  <si>
    <t xml:space="preserve">"О кожуунном бюджете муниципального района </t>
  </si>
  <si>
    <t>ПМП " Развитие дошкольного образования"</t>
  </si>
  <si>
    <t>ПМП " Отдых и оздоровление детей"</t>
  </si>
  <si>
    <t>ПМП " Организация досуга и предоставление услуг организаций культуры"</t>
  </si>
  <si>
    <t>ПМП " Библиотечное обслуживание населения"</t>
  </si>
  <si>
    <t>Муниципальная программа  "Безопасность в Тес-Хемском кожууне"</t>
  </si>
  <si>
    <t>Муниципальная программа  " Создание условий для устойчивого экономического развития"</t>
  </si>
  <si>
    <t>Муниципальная программа  "Содержание и развитие муниципального хозяйства Тес-Хемского кожууна Республики Тыва на 2015-2017 годы""</t>
  </si>
  <si>
    <t>Муниципальная программа  " Развитие образования на 2014-2020 годы""</t>
  </si>
  <si>
    <t>Муниципальная программа " Развитие культуры Тес-Хемского кожууна на 2015-2016 годы""</t>
  </si>
  <si>
    <t>Муниципальная  программа  "Развитие физической культуры и спорта в Тес-Хемском кожууне " на 2015-2016 годы</t>
  </si>
  <si>
    <t>Муниципальная  программа  "Энергосбережение и повышение энергетической эффективности муниципального района " Тес-Хемский кожуун Республики Тыва до 2020 года""</t>
  </si>
  <si>
    <t>Приложение 10</t>
  </si>
  <si>
    <t>РАСПРЕДЕЛЕНИЕ</t>
  </si>
  <si>
    <t>Исполнитель</t>
  </si>
  <si>
    <t>Рз</t>
  </si>
  <si>
    <t>Пр</t>
  </si>
  <si>
    <t>ЦС</t>
  </si>
  <si>
    <t>Вр</t>
  </si>
  <si>
    <t>Наименование программ</t>
  </si>
  <si>
    <t>1</t>
  </si>
  <si>
    <t>2</t>
  </si>
  <si>
    <t>3</t>
  </si>
  <si>
    <t>4</t>
  </si>
  <si>
    <t>5</t>
  </si>
  <si>
    <t>6</t>
  </si>
  <si>
    <t>7</t>
  </si>
  <si>
    <t>8</t>
  </si>
  <si>
    <t>Управление труда</t>
  </si>
  <si>
    <t>капитальные вложения</t>
  </si>
  <si>
    <t>мероприятия</t>
  </si>
  <si>
    <t>Субвенции на реализацию Закона Республики Т ыва"О погребении и похороннем деле в Республике Тыва"</t>
  </si>
  <si>
    <t>Обеспечение равной доступности услуг общественного транспорта для отдельных категорий граждан</t>
  </si>
  <si>
    <t>Обеспечение мер социальной поддержки ветеранов труда и труженников тыла</t>
  </si>
  <si>
    <t>Финансовое управление</t>
  </si>
  <si>
    <t>Компенсация части родительской платы за содержание ребенка муниципальных образовательных учреждениях, реализующих основную общеобразовательную программу дошкольного образования</t>
  </si>
  <si>
    <t>Лимит на 2015 год</t>
  </si>
  <si>
    <t>Государственное пособие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</t>
  </si>
  <si>
    <t>313</t>
  </si>
  <si>
    <t xml:space="preserve">бюджетных ассигнований на исполнение публичных нормативных обязательств на 2015 год </t>
  </si>
  <si>
    <t xml:space="preserve"> 1 13 00000 00 0000 000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</si>
  <si>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</si>
  <si>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01 03 01 00 00 0000 000</t>
  </si>
  <si>
    <t>01 03 01 00 00 0000 700</t>
  </si>
  <si>
    <t>Аппарат представительного органа муниципального образования</t>
  </si>
  <si>
    <t>Глава муниципального образования</t>
  </si>
  <si>
    <t>Аппарат исполнительного органа муниципального образования</t>
  </si>
  <si>
    <t>Финансовый орган муниципального образования</t>
  </si>
  <si>
    <t>Расходы на обеспечение функций финансового органа муниципального образования</t>
  </si>
  <si>
    <t>Контрольно-счетный орган</t>
  </si>
  <si>
    <t>Расходы на выплаты персоналу казенных учреждений</t>
  </si>
  <si>
    <t>Образование и организация деятельности комиссий по делам несовершеннолетних</t>
  </si>
  <si>
    <t>041 53 80</t>
  </si>
  <si>
    <t>041 56 07</t>
  </si>
  <si>
    <t>042 56 06</t>
  </si>
  <si>
    <t>042 56 11</t>
  </si>
  <si>
    <t>042 52 50</t>
  </si>
  <si>
    <t>042 56 03</t>
  </si>
  <si>
    <t>042 56 12</t>
  </si>
  <si>
    <t>011 56 09</t>
  </si>
  <si>
    <t>Расходы на обеспечение функций органов местного самоуправления</t>
  </si>
  <si>
    <t xml:space="preserve">к  Решению Хурала представителей </t>
  </si>
  <si>
    <t xml:space="preserve">к   Решению Хурала представителей </t>
  </si>
  <si>
    <t>97 0 00 76130</t>
  </si>
  <si>
    <t>97 0 00 76100</t>
  </si>
  <si>
    <t>97 0 00 76050</t>
  </si>
  <si>
    <t>99 9 00 51180</t>
  </si>
  <si>
    <t>07 1 01 76020</t>
  </si>
  <si>
    <t>07 1 04 76090</t>
  </si>
  <si>
    <t>Приложение 2</t>
  </si>
  <si>
    <t>Приложение 5</t>
  </si>
  <si>
    <t>Приложение 9</t>
  </si>
  <si>
    <t>Приложение 12</t>
  </si>
  <si>
    <t>07 2 01 76020</t>
  </si>
  <si>
    <t>ПМП "Противодействие терроризму и экстремизму"</t>
  </si>
  <si>
    <t>ПМП " Развитие дополнительного образования детей"</t>
  </si>
  <si>
    <t>ПМП "Создание условий для развития туризма"</t>
  </si>
  <si>
    <t>Иные выплаты персоналу учреждений, за исключением фонда оплаты труда</t>
  </si>
  <si>
    <t>07 4 06 75040</t>
  </si>
  <si>
    <t>94 1 09 17560</t>
  </si>
  <si>
    <t>95 1 02 70010</t>
  </si>
  <si>
    <t>Приложение 8</t>
  </si>
  <si>
    <t>Приложение 13</t>
  </si>
  <si>
    <t>Приложение 15</t>
  </si>
  <si>
    <t>01 0 00 00000</t>
  </si>
  <si>
    <t>09 0 00 00000</t>
  </si>
  <si>
    <t>10 0 00 00000</t>
  </si>
  <si>
    <t>11 0 00 00000</t>
  </si>
  <si>
    <t>02 0 00 00000</t>
  </si>
  <si>
    <t>03 0 00 00000</t>
  </si>
  <si>
    <t>04 0 00 00000</t>
  </si>
  <si>
    <t>05 0 00 00000</t>
  </si>
  <si>
    <t>08 0 00 00000</t>
  </si>
  <si>
    <t xml:space="preserve">"О бюджете муниципального района "Тес-Хемский кожуун Республики Тыва" </t>
  </si>
  <si>
    <t>78 0 00 00000</t>
  </si>
  <si>
    <t>78 0 00 00111</t>
  </si>
  <si>
    <t>79 0 00 00193</t>
  </si>
  <si>
    <t>79 0 00 00191</t>
  </si>
  <si>
    <t>78 0 00 00193</t>
  </si>
  <si>
    <t>93 0 00 00000</t>
  </si>
  <si>
    <t>Обеспечение деятельности Хурала представителей МР "Тес-Хемский кожуун РТ"</t>
  </si>
  <si>
    <t>79 0 00 00000</t>
  </si>
  <si>
    <t>93 0 00 00110</t>
  </si>
  <si>
    <t>93 0 00 00190</t>
  </si>
  <si>
    <t>Судебная система</t>
  </si>
  <si>
    <t>92 0 00 51200</t>
  </si>
  <si>
    <t>Обеспечение деятельности ЕДДС</t>
  </si>
  <si>
    <t>89 0 00 30000</t>
  </si>
  <si>
    <t>89 0 00 30110</t>
  </si>
  <si>
    <t>89 0 00 30190</t>
  </si>
  <si>
    <t>89 0 00 20000</t>
  </si>
  <si>
    <t>89 0 00 20110</t>
  </si>
  <si>
    <t>97 0 00 04000</t>
  </si>
  <si>
    <t>89 0 00 10000</t>
  </si>
  <si>
    <t>89 0 00 10110</t>
  </si>
  <si>
    <t>89 0 00 10190</t>
  </si>
  <si>
    <t>Членский взнос АСМО РТ</t>
  </si>
  <si>
    <t>86 7 00 00119</t>
  </si>
  <si>
    <t>МП "Обеспечение общественного порядка и противодействие преступности в Тес-Хемском кожууне на 2019-2021 годы"</t>
  </si>
  <si>
    <t>02 1 00 00000</t>
  </si>
  <si>
    <t>02 2 00 00000</t>
  </si>
  <si>
    <t>02 3 00 00000</t>
  </si>
  <si>
    <t>89 0 00 40000</t>
  </si>
  <si>
    <t>89 0 00 40110</t>
  </si>
  <si>
    <t>Расходы на обеспечение функций представительного органа муниципального образования</t>
  </si>
  <si>
    <t>Расходы на обеспечение функций органов муниципального образования</t>
  </si>
  <si>
    <t>МП " Развитие сельского хозяйства и расширение рынка сельскохозяйственной продукции в Тес-Хемском кожууне на 2018-2020 годы"</t>
  </si>
  <si>
    <t>ПМП "Профилактика правонарушений"</t>
  </si>
  <si>
    <t>01 2 00 00000</t>
  </si>
  <si>
    <t>01 3 00 00000</t>
  </si>
  <si>
    <t>02 4 00 00000</t>
  </si>
  <si>
    <t>Мероприятие "Меры по профилактике злоупотребления наркотиками и их незаконному обороту на 2018-2020 годы"</t>
  </si>
  <si>
    <t>Мероприятие "Развитие мелиорации земель сельскохозяйственного назначения"</t>
  </si>
  <si>
    <t>Мероприятие "Развитие овцеводства"</t>
  </si>
  <si>
    <t>Мероприятие "Развитие скотоводства"</t>
  </si>
  <si>
    <t>02 5 00 00000</t>
  </si>
  <si>
    <t>ПМП "Улучшение инвестиционного климата в Тес-Хемском кожууне"</t>
  </si>
  <si>
    <t>03 1 00 00000</t>
  </si>
  <si>
    <t>ПМП "Развитие малого и среднего предпринимательства в Тес-Хемском кожууне"</t>
  </si>
  <si>
    <t>03 2 00 00000</t>
  </si>
  <si>
    <t>01 2 00 25400</t>
  </si>
  <si>
    <t>01 3 00 25400</t>
  </si>
  <si>
    <t>02 1 00 17200</t>
  </si>
  <si>
    <t>02 2 00 17200</t>
  </si>
  <si>
    <t>02 3 00 17200</t>
  </si>
  <si>
    <t>02 4 00 17200</t>
  </si>
  <si>
    <t>02 5 00 17200</t>
  </si>
  <si>
    <t>03 1 00 07300</t>
  </si>
  <si>
    <t>03 2 00 07300</t>
  </si>
  <si>
    <t>03 3 00 07300</t>
  </si>
  <si>
    <t>04 1 00 25700</t>
  </si>
  <si>
    <t>04 2 00 25700</t>
  </si>
  <si>
    <t>06 1 00 27400</t>
  </si>
  <si>
    <t>06 4 00 27400</t>
  </si>
  <si>
    <t>ЖИЛИЩНО-КОММУНАЛЬНОЕ ХОЗЯЙСТВО</t>
  </si>
  <si>
    <t>03 3 00 00000</t>
  </si>
  <si>
    <t>04 1 00 00000</t>
  </si>
  <si>
    <t>04 2 00 00000</t>
  </si>
  <si>
    <t>06 1 00 00000</t>
  </si>
  <si>
    <t>06 2 00 00000</t>
  </si>
  <si>
    <t>06 3 00 00000</t>
  </si>
  <si>
    <t>06 4 00 00000</t>
  </si>
  <si>
    <t>07 4 00 00000</t>
  </si>
  <si>
    <t>МП "Профессиональная переподготовка, повышение квалификации лиц, замещающих муниципальные должности, муниципальных служащих администрации Тес-Хемского кожууна на 2019-2021 годы"</t>
  </si>
  <si>
    <t>08 0 00 77800</t>
  </si>
  <si>
    <t>09 0 00 07701</t>
  </si>
  <si>
    <t>Обеспечение деятельности аппарата управления образования</t>
  </si>
  <si>
    <t>89 0 00 50000</t>
  </si>
  <si>
    <t>89 0 00 50110</t>
  </si>
  <si>
    <t>10 0 00 47200</t>
  </si>
  <si>
    <t>89 0 00 60000</t>
  </si>
  <si>
    <t>89 0 00 60110</t>
  </si>
  <si>
    <t>89 0 00 60190</t>
  </si>
  <si>
    <t>КУЛЬТУРА, КИНЕМАТОГРАФИЯ</t>
  </si>
  <si>
    <t>ПМП "Создание условий для развития культуры и туризма"</t>
  </si>
  <si>
    <t>11 1 00 17600</t>
  </si>
  <si>
    <t>11 1 00 00000</t>
  </si>
  <si>
    <t>11 2 00 17600</t>
  </si>
  <si>
    <t>11 2 00 00000</t>
  </si>
  <si>
    <t>11 3 00 00000</t>
  </si>
  <si>
    <t>11 3 00 37500</t>
  </si>
  <si>
    <t>11 4 00 00000</t>
  </si>
  <si>
    <t>11 5 00 00000</t>
  </si>
  <si>
    <t>МП "Развитие здравоохранения Тес-Хемского кожууна на 2019-2021 годы"</t>
  </si>
  <si>
    <t>12 0 00 00000</t>
  </si>
  <si>
    <t>ПМП "Неотложные меры борьбы с туберкулезом в Тес-Хемском кожууне на 2019-2021 гг"</t>
  </si>
  <si>
    <t>13 0 00 00000</t>
  </si>
  <si>
    <t>13 1 00 00000</t>
  </si>
  <si>
    <t xml:space="preserve">Ежемесячное пособие на первого ребенка, рожденного с 1 января 2018, в соответствии с Федеральным Законом от 28.12.2017 № 418-ФЗ " О ежемесячных выплатах семьям, имеющим детей" на 2018 год </t>
  </si>
  <si>
    <t>89 0 00 70000</t>
  </si>
  <si>
    <t>89 0 00 70110</t>
  </si>
  <si>
    <t>14 0 00 00000</t>
  </si>
  <si>
    <t>89 0 00 80000</t>
  </si>
  <si>
    <t>89 0 00 80110</t>
  </si>
  <si>
    <t>89 0 00 80190</t>
  </si>
  <si>
    <t>15 0 00 00000</t>
  </si>
  <si>
    <t>13 1 00 47100</t>
  </si>
  <si>
    <t>14 1 00 76120</t>
  </si>
  <si>
    <t>14 3 00 52500</t>
  </si>
  <si>
    <t>14 4 00 76030</t>
  </si>
  <si>
    <t>14 5 00 76070</t>
  </si>
  <si>
    <t>14 6 00 76060</t>
  </si>
  <si>
    <t>14 8 00 53800</t>
  </si>
  <si>
    <t>16 0 00 00000</t>
  </si>
  <si>
    <t>16 0 00 07700</t>
  </si>
  <si>
    <t>14 1 10 76040</t>
  </si>
  <si>
    <t>Управление образования Тес-Хемского кожууна</t>
  </si>
  <si>
    <t>01 05 00 00 00 0000 000</t>
  </si>
  <si>
    <t>Изменение остатков средств на счетах по учету средств бюджета</t>
  </si>
  <si>
    <t>01 05 02 01 05 0000 610</t>
  </si>
  <si>
    <t>Приложение 1</t>
  </si>
  <si>
    <t>Приложение 4</t>
  </si>
  <si>
    <t xml:space="preserve">"О бюджете муниципального района Тес-Хемский кожуун Республики Тыва </t>
  </si>
  <si>
    <t xml:space="preserve">Сумма </t>
  </si>
  <si>
    <t>1  01 02000 01 0000 110</t>
  </si>
  <si>
    <t>НАЛОГ НА ДОХОДЫ ФИЗИЧЕСКИХ ЛИЦ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</si>
  <si>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</si>
  <si>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</si>
  <si>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</si>
  <si>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</si>
  <si>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1 12 01010 01 0000 120</t>
  </si>
  <si>
    <t>Плата за выбросы загрязняющих веществ в атмосферный воздух стационарными объектами</t>
  </si>
  <si>
    <t>1 13 02995 05 0000 130</t>
  </si>
  <si>
    <t>Прочие доходы от компенсации затрат бюджетов муниципальных районов</t>
  </si>
  <si>
    <t>1 14 00000 00 0000 000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</si>
  <si>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</si>
  <si>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</si>
  <si>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2 02 10000 00 0000 150</t>
  </si>
  <si>
    <t>Дотации бюджетам бюджетной системы Российской Федераци</t>
  </si>
  <si>
    <t>2 02 15001 05 0000 150</t>
  </si>
  <si>
    <t>Дотации бюджетам муниципальных районов на выравнивание бюджетной обеспеченности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</si>
  <si>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</si>
  <si>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</si>
  <si>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>2 02 20000 00 0000 150</t>
  </si>
  <si>
    <t>Субсидии бюджетам бюджетной системы Российской Федерации (межбюджетные субсидии)</t>
  </si>
  <si>
    <t>2 02 25555 05 0000 150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</si>
  <si>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</si>
  <si>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2 02 25567 05 0000 150</t>
  </si>
  <si>
    <t>2 02 29999 05 0000 150</t>
  </si>
  <si>
    <t>2 02 30000 00 0000 150</t>
  </si>
  <si>
    <t>Субвенции бюджетам бюджетной системы Российской Федерации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</si>
  <si>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</si>
  <si>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2 02 35118 05 0000 150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</si>
  <si>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</si>
  <si>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2 02 35120 05 0000 150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</si>
  <si>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</si>
  <si>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2 02 35250 05 0000 150</t>
  </si>
  <si>
    <t>Субвенции бюджетам муниципальных районов на оплату жилищно-коммунальных услуг отдельным категориям граждан</t>
  </si>
  <si>
    <t>2 02 35380 05 0000 150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</si>
  <si>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</si>
  <si>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2 02 35573 05 0000 150</t>
  </si>
  <si>
    <t>2 02 40000 00 0000 150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</si>
  <si>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</si>
  <si>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</si>
  <si>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2021 год</t>
  </si>
  <si>
    <t xml:space="preserve">Сумма на плановый период                  </t>
  </si>
  <si>
    <t>Сумма на плановый период</t>
  </si>
  <si>
    <t>Сумма</t>
  </si>
  <si>
    <t>Приложение 19</t>
  </si>
  <si>
    <t>тыс. рублей</t>
  </si>
  <si>
    <t>Внутренние заимствования</t>
  </si>
  <si>
    <t>1.</t>
  </si>
  <si>
    <t>Кредитные соглашения и договоры, заключенные от имени муниципального района</t>
  </si>
  <si>
    <t>1.1</t>
  </si>
  <si>
    <t>Привлечение средств</t>
  </si>
  <si>
    <t xml:space="preserve">    - бюджетные кредиты от других бюджетов бюджетной системы</t>
  </si>
  <si>
    <t xml:space="preserve">  - получение кредитов от других бюджетов бюджетной системы Российской Федерации бюджетами муниципального района в валюте Российской Федерации (на пополнение остатков средств на счетах муниципального бюджета Республики Тыва)</t>
  </si>
  <si>
    <t xml:space="preserve">    -  кредиты кредитных организаций</t>
  </si>
  <si>
    <t>1.2</t>
  </si>
  <si>
    <t>Погашение основной суммы долга</t>
  </si>
  <si>
    <t xml:space="preserve">    - бюджетные кредиты, полученные от других бюджетов</t>
  </si>
  <si>
    <t xml:space="preserve">   -погашение бюджетами мунципального района кредитов от других бюджетов бюджетной системы Российской Федерации в валюте Российской Федерации (на пополнение остатков средств на счетах муниципального бюджета Республики Тыва)</t>
  </si>
  <si>
    <t xml:space="preserve">    - кредиты, полученные от кредитных организаций </t>
  </si>
  <si>
    <t>2.</t>
  </si>
  <si>
    <t>Общий объем заимствований, направляемых на покрытие дефицита муниципального бюджета</t>
  </si>
  <si>
    <t>привлечение средств</t>
  </si>
  <si>
    <t>погашение основной суммы долга</t>
  </si>
  <si>
    <t>" О бюджете муниципального района "Тес-Хемский кожуун  Республики Тыва"</t>
  </si>
  <si>
    <t>Ведомственная структура расходов</t>
  </si>
  <si>
    <t xml:space="preserve">       " О бюджете муниципального района "Тес-Хемский кожуун Республики Тыва" </t>
  </si>
  <si>
    <t xml:space="preserve">           " О бюджете муниципального района "Тес-Хемский кожуун Республики Тыва" </t>
  </si>
  <si>
    <t xml:space="preserve">" О бюджете муниципального района "Тес-Хемский кожуун  Республики Тыва" </t>
  </si>
  <si>
    <t>"О бюджете муниципального района "Тес-Хемский кожуун  Республики Тыва"</t>
  </si>
  <si>
    <t>"О бюджете муниципального района "Тес-Хемский кожуун Республики Тыва"</t>
  </si>
  <si>
    <t>1410076120</t>
  </si>
  <si>
    <t>Субвенции на обеспечение равной доступности услуг общественного транспорта для отдельных категорий граждан</t>
  </si>
  <si>
    <t>1450076070</t>
  </si>
  <si>
    <t>1460076060</t>
  </si>
  <si>
    <t>1480053800</t>
  </si>
  <si>
    <t>Субвенции на выплату ежемесячных пособий на 1 ребенка, рожденного с 1 января 2018., соответствии с Федеральным законом от 28.12.2017 № 418-ФЗ "О ежемесячных выплатах семьям, имеющим детей"</t>
  </si>
  <si>
    <t>Управление образования</t>
  </si>
  <si>
    <t>0710476090</t>
  </si>
  <si>
    <t>Приложение 11</t>
  </si>
  <si>
    <t>Приложение 16</t>
  </si>
  <si>
    <t>Таблица 1</t>
  </si>
  <si>
    <t xml:space="preserve">№ </t>
  </si>
  <si>
    <t xml:space="preserve">Наименование </t>
  </si>
  <si>
    <t>Администрация сумона Чыргаланды</t>
  </si>
  <si>
    <t>Администрация сумона Берт-Даг</t>
  </si>
  <si>
    <t>Администрация сумона Кызыл-Чыраа</t>
  </si>
  <si>
    <t>Администрация сумона О-Шынаа</t>
  </si>
  <si>
    <t>Администрация сумона У-Шынаа</t>
  </si>
  <si>
    <t>Администрация сумона Шуурмак</t>
  </si>
  <si>
    <t>Итого</t>
  </si>
  <si>
    <t>Приложения 16</t>
  </si>
  <si>
    <t>Таблица  2</t>
  </si>
  <si>
    <t>№</t>
  </si>
  <si>
    <t>Наименование ОМСУ, где нет военного комиссариата</t>
  </si>
  <si>
    <t>Тес-Хемский район</t>
  </si>
  <si>
    <t>Таблица 3</t>
  </si>
  <si>
    <t>Наименование ОМСУ</t>
  </si>
  <si>
    <t>Приложение 17</t>
  </si>
  <si>
    <t>Приложения 17</t>
  </si>
  <si>
    <t xml:space="preserve">РАСПРЕДЕЛЕНИЕ </t>
  </si>
  <si>
    <t>Поступление доходов в бюджет муниципального района "Тес-Хемский кожуун Республики Тыва"</t>
  </si>
  <si>
    <t>Объем</t>
  </si>
  <si>
    <t>14 2 00 76110</t>
  </si>
  <si>
    <t>1420076110</t>
  </si>
  <si>
    <t>87 2 00 76040</t>
  </si>
  <si>
    <t>07 1 02 7602У</t>
  </si>
  <si>
    <t>07 2 02 7602У</t>
  </si>
  <si>
    <t>06 3 00 75080</t>
  </si>
  <si>
    <t>92 0 00 00000</t>
  </si>
  <si>
    <t>97 0 00 00000</t>
  </si>
  <si>
    <t>99 0 00 00000</t>
  </si>
  <si>
    <t>94 1 09 00000</t>
  </si>
  <si>
    <t>95 1 02 00000</t>
  </si>
  <si>
    <t>Составление списков кандитатов в присяжные заседатели федеральных судов общей юрисдикции в Республике Тыва</t>
  </si>
  <si>
    <t>Управление сельского хозяйства Тес-Хемского кожууна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</si>
  <si>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</si>
  <si>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</si>
  <si>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</si>
  <si>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</si>
  <si>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ОБРАЗОВАНИЕ</t>
  </si>
  <si>
    <t>ЗДРАВООХРАНЕНИЕ</t>
  </si>
  <si>
    <t>СОЦИАЛЬНАЯ ПОЛИТИКА</t>
  </si>
  <si>
    <t>СРЕДСТВА МАССОВОЙ ИНФОРМАЦИИ</t>
  </si>
  <si>
    <t>МЕЖБЮДЖЕТНЫЕ ТРАНСФЕРТЫ ОБЩЕГО ХАРАКТЕРА БЮДЖЕТАМ БЮДЖЕТНОЙ СИСТЕМЫ РОССИЙСКОЙ ФЕДЕРАЦИИ</t>
  </si>
  <si>
    <t>ФИЗИЧЕСКАЯ КУЛЬТУРА И СПОРТ</t>
  </si>
  <si>
    <t>89 0 00 40190</t>
  </si>
  <si>
    <t>2022 год</t>
  </si>
  <si>
    <t>Субсидии на долевое финансирование расходов на оплату коммунальных услуг ( в отношении расходов по оплате электрической и тепловой энергии, водоснабжения), приобретение котельно-печного топлива для казенных, бюджетных и автономных учреждений</t>
  </si>
  <si>
    <t>Субсидии на закупку и доставки угля учреждениям расположенных в труднодоступных населенных пунктах</t>
  </si>
  <si>
    <t>Субсидии на обеспечение специализированной коммунальной техникой предприятий жилищно-коммунального комплекса</t>
  </si>
  <si>
    <t>2 02 30024 05 0000 150</t>
  </si>
  <si>
    <t>Субвенции на реализацию Закона Республики Тыва " О предоставлении органам местного самоуправления муниципальных районов и городских округов на территории Республики Тыва субвенций на реализацию общеобразовательных программ в области общего образования</t>
  </si>
  <si>
    <t>Субвенции на реализацию Закона Республики Тыва " О предоставлении органам местного самоуправления муниципальных районов и городских округов на территории Республики Тыва субвенций на реализацию образовательных программ в области дошкольного образования</t>
  </si>
  <si>
    <t>Субвенции на реализацию Закона Республики Тыва " О мерах социальной поддержки ветеранов труда и труженников тыла"</t>
  </si>
  <si>
    <t>Субвенции на реализацию Закона Республики Тыва " О наделении органов местного самоуправления муниципальных районов отдельными государственными полномочиями по расчету и предоставлению дотаций поселениям Республики Тыва за счет средств республиканского бюджета Республики Тыва"</t>
  </si>
  <si>
    <t>Субвенции на осуществление государственных полномочий по установлению запрета на розничную продажу алкогольной продукции в РТ</t>
  </si>
  <si>
    <t>Субвенции на осуществление переданных полномочий по комиссии по делам несовершеннолетних</t>
  </si>
  <si>
    <t>Субвенции на осуществление государственных полномочий по созданию, организации и обеспечению деятельности административных комиссий</t>
  </si>
  <si>
    <t>Субвенции на реализацию Закона РТ " О погребении и похоронном деле в РТ"</t>
  </si>
  <si>
    <t xml:space="preserve"> на 2021 год и на плановый период 2022 и 2023 годов"</t>
  </si>
  <si>
    <t>на 2021 год и на плановый период 2022 и 2023 годов"</t>
  </si>
  <si>
    <t>на плановый период 2022 и 2023 годов</t>
  </si>
  <si>
    <t>2023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</si>
  <si>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 и группам видов расходов классификации расходов бюджета муниципального района "Тес-Хемский кожуун Республики Тыва" на плановый период 2022 и 2023 годов</t>
  </si>
  <si>
    <t xml:space="preserve">        бюджетных ассигнований, направляемых на исполнение публичных нормативных обязательств на 2021 год </t>
  </si>
  <si>
    <t xml:space="preserve">бюджетных ассигнований, направляемых на исполнение публичных нормативных обязательств на плановый период 2022 и 2023 годов </t>
  </si>
  <si>
    <t>бюджета муниципального района "Тес-Хемский кожуун Республики Тыва" на 2021 год</t>
  </si>
  <si>
    <t xml:space="preserve"> бюджета муниципального района "Тес-Хемский кожуун Республики Тыва" на плановый период 2022 и 2023 годов</t>
  </si>
  <si>
    <t>на 2021 год и на плановый период 2022 и 2023 годов "</t>
  </si>
  <si>
    <t>Распределение бюджетных ассигнований на реализацию муниципальных программ на 2021 год</t>
  </si>
  <si>
    <t>Распределение бюджетных ассигнований на реализацию муниципальных программ на плановый период 2022 и 2023 годов</t>
  </si>
  <si>
    <t xml:space="preserve">                                    на 2021 год и на плановый период 2022 и 2023 годов"</t>
  </si>
  <si>
    <t xml:space="preserve"> дотаций на выравнивание бюджетной обеспеченности бюджетам сельских поселений на 2021 год</t>
  </si>
  <si>
    <t xml:space="preserve"> субвенций на осуществление первичного воинского учета на территориях, где отсутствуют военные комиссариаты на 2021 год</t>
  </si>
  <si>
    <t xml:space="preserve"> субвенций на осуществление государственных полномочий по установлению запрета на розничную продажу алкогольной продукции на 2021 год</t>
  </si>
  <si>
    <t xml:space="preserve">  дотаций на выравнивание бюджетной обеспеченности бюджетам сельских поселений на плановый период 2022 и 2023 годов</t>
  </si>
  <si>
    <t xml:space="preserve"> субвенций на осуществление первичного воинского учета на территориях, где отсутствуют военные комиссариаты на плановый период 2022 и 2023 годов</t>
  </si>
  <si>
    <t xml:space="preserve">субвенций на осуществление государственных полномочий по установлению запрета на розничную продажу алкогольной продукции на плановый период 2022 и 2023 годов </t>
  </si>
  <si>
    <t>Программа муниципальных внутренних заимствований  Тес-Хемского кожууна на 2021 год и на плановый период  2022 и 2023  годов</t>
  </si>
  <si>
    <t xml:space="preserve"> 01 00 00 00 00 0000 000</t>
  </si>
  <si>
    <t>Источники внутреннего финансирования дефицита бюджета</t>
  </si>
  <si>
    <t>01 05 00 00 00 0000 500</t>
  </si>
  <si>
    <t>01 05 02 01 05 0000 510</t>
  </si>
  <si>
    <t>01 05 00 00 00 0000 600</t>
  </si>
  <si>
    <t>Увеличение остатков средств бюджета</t>
  </si>
  <si>
    <t>Увеличение прочих остатков денежных средств бюджета муниципального района</t>
  </si>
  <si>
    <t>Уменьшение остатков средств бюджета</t>
  </si>
  <si>
    <t>Уменьшение прочих остатков денежных средств бюджета муниципального района</t>
  </si>
  <si>
    <t>01 05 02 00 00 0000 500</t>
  </si>
  <si>
    <t>Увеличение прочих остатков средств бюджета</t>
  </si>
  <si>
    <t>01 05 02 01 00 0000 510</t>
  </si>
  <si>
    <t>Увеличение прочих остатков денежных средств бюджета</t>
  </si>
  <si>
    <t>01 05 02 00 00 0000 600</t>
  </si>
  <si>
    <t>01 05 02 01 00 0000 610</t>
  </si>
  <si>
    <t>Уменьшение прочих остатков средств бюджета</t>
  </si>
  <si>
    <t>Уменьшение прочих остатков денежных средств бюджета</t>
  </si>
  <si>
    <t xml:space="preserve">Субсидии на реализацию мероприятий по обеспечению жильем молодых семей </t>
  </si>
  <si>
    <t>Субвенции бюджетам муниципальных районов на проведение Всероссийской переписи населения 2020 года</t>
  </si>
  <si>
    <t>2 02 35469 05 0000 150</t>
  </si>
  <si>
    <t>Субсидии бюджетам муниципальных районов на обеспечение устойчивого развития сельских территорий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</si>
  <si>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</si>
  <si>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2 02 27576 05 0000 150</t>
  </si>
  <si>
    <t>ДОХОДЫ ОТ ОКАЗАНИЯ ПЛАТНЫХ УСЛУГ  И КОМПЕНСАЦИИ ЗАТРАТ ГОСУДАРСТВА</t>
  </si>
  <si>
    <t>Субсидии на корректировку генеральных планов муниципальных образований</t>
  </si>
  <si>
    <t>Субсидии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</si>
  <si>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2 02 25497 05 0000 151</t>
  </si>
  <si>
    <t>Субвенции на организацию отдыха и оздоровления детей</t>
  </si>
  <si>
    <t>Субвенции на осуществление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</si>
  <si>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>2 02 30022 05 0000 150</t>
  </si>
  <si>
    <t>Субвенции бюджетам муниципальных районов на осуществление ежемесячных выплат на детей в возрасте от трех до семи лет включительно</t>
  </si>
  <si>
    <t>2 02 35302 05 0000 150</t>
  </si>
  <si>
    <t>Субвенции бюджетам на осуществление ежемесячной выплаты в связи с рождением (усыновлением) первого ребенка</t>
  </si>
  <si>
    <t>Субвенции для предоставления льготы сельским специалистам по жилищно-коммунальным услугам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</si>
  <si>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</si>
  <si>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2 02 35084 05 0000 150</t>
  </si>
  <si>
    <t>Субвенции на реализацию Закона Республики Тыва " О предоставлении органам местного самоуправления муниципальных районов и городских округов на территории Республики Тыва субвенций на реализацию общеобразовательных программ в области общего образования"</t>
  </si>
  <si>
    <t>Субвенции на реализацию Закона Республики Тыва " О предоставлении органам местного самоуправления муниципальных районов и городских округов на территории Республики Тыва субвенций на реализацию образовательных программ в области дошкольного образования"</t>
  </si>
  <si>
    <t>Субвенции на реализацию полномочий по назначению и выплате ежемесячного пособия на ребенка</t>
  </si>
  <si>
    <t>Субвенции на реализацию полномочий по назначению и выплате компенсации части родительской платы за содержание ребенка в государственных, муниципальных образовательных организациях, реализующих основную общеобразовательную программу дошкольного образования</t>
  </si>
  <si>
    <t>Субвенции на обеспечение выполнения передаваемых государственных полномочий в соответствии с действующим законодательством по расчету предоставления гражданам субсидий на оплату жилого помещения и коммунальных услун</t>
  </si>
  <si>
    <t>149P150840</t>
  </si>
  <si>
    <t>Субвенции ежемесячную денежную выплату, назначаемую в случае рождения третьего ребенка или последующих детей до достижения ребенком возвраста трех лет</t>
  </si>
  <si>
    <t>14900L3020</t>
  </si>
  <si>
    <t>Субвенции бюджетам муниципальных районов на осуществление ежемесячных выплат на детей в возрасте от 3 до 7 лет</t>
  </si>
  <si>
    <t>149P155730</t>
  </si>
  <si>
    <t>Иные закупки товаров, работ и услуг для обеспечения государственных (муниципальных) нужд</t>
  </si>
  <si>
    <t xml:space="preserve">Обеспечение функционирования Председателя администрации муниципального района </t>
  </si>
  <si>
    <t xml:space="preserve">Председатель администрации муниципального района </t>
  </si>
  <si>
    <t xml:space="preserve">Обеспечение функционирования Заместителей председателя администрации, Аппарата исполнительного органа муниципального образования </t>
  </si>
  <si>
    <t>Мероприятия по установлению запрета на розничную продажу алкогольной продукции в РТ</t>
  </si>
  <si>
    <t>Субвенции по подготовке и проведению Всероссийской переписи населения</t>
  </si>
  <si>
    <t>86 7 00 54690</t>
  </si>
  <si>
    <t>Субвенции при осуществлении деятельности по обращению с животными без владельцев</t>
  </si>
  <si>
    <t>02 4 00 76140</t>
  </si>
  <si>
    <t>Жилищное хозяйство</t>
  </si>
  <si>
    <t>Капитальные вложения в объекты государственной (муниципальной) собственности</t>
  </si>
  <si>
    <t>02 4 00 L5760</t>
  </si>
  <si>
    <t>Бюджетные инвестиции</t>
  </si>
  <si>
    <t>Благоустройство</t>
  </si>
  <si>
    <t>17 0 00 00000</t>
  </si>
  <si>
    <t>17 0 F2 55550</t>
  </si>
  <si>
    <t>Дополнительное образование детей</t>
  </si>
  <si>
    <t>11 4 00 37500</t>
  </si>
  <si>
    <t>11 5 00 37500</t>
  </si>
  <si>
    <t>12 0 00 37500</t>
  </si>
  <si>
    <t>Обеспечение деятельности аппарата управления культуры</t>
  </si>
  <si>
    <t>14 8 00 00000</t>
  </si>
  <si>
    <t>14 8 00 5380F</t>
  </si>
  <si>
    <t>14 9 P1 55730</t>
  </si>
  <si>
    <t>14 9 P1 50840</t>
  </si>
  <si>
    <t>14 9 00 L3020</t>
  </si>
  <si>
    <t>14 9 00 L302F</t>
  </si>
  <si>
    <t>Прочие межбюджетные трансферты общего характера</t>
  </si>
  <si>
    <t>95 1 02 80010</t>
  </si>
  <si>
    <t>15 0 00 L4970</t>
  </si>
  <si>
    <t xml:space="preserve"> межбюджетных трансфертов на оплату коммунальных услуг, на закупку и доставку угля казенных учреждений на 2021 год</t>
  </si>
  <si>
    <t>Таблица 4</t>
  </si>
  <si>
    <t xml:space="preserve"> межбюджетных трансфертов на оплату коммунальных услуг, на закупку и доставку угля казенных учреждений на плановый период 2022 и 2023 годов</t>
  </si>
  <si>
    <t>1 03 02250 01 0000 110</t>
  </si>
  <si>
    <t>1 05 01000 00 0000 110</t>
  </si>
  <si>
    <t>1 05 03000 01 0000 110</t>
  </si>
  <si>
    <t>1 05 04000 02 0000 110</t>
  </si>
  <si>
    <t>1 06 00000 00 0000 000</t>
  </si>
  <si>
    <t>1 08 00000 00 0000 000</t>
  </si>
  <si>
    <t>Расходы на обеспечение функций исполнительного органа муниципального образования</t>
  </si>
  <si>
    <t>Расходы на обеспечение функций надзорного органа муниципального образования</t>
  </si>
  <si>
    <t>Межбюджетные трансферты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</si>
  <si>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</si>
  <si>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</si>
  <si>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Содержание и обеспечение деятельности управления сельского хозяйства муниципального образования</t>
  </si>
  <si>
    <t>Мероприятие "Комплексное развитие сельских территорий"</t>
  </si>
  <si>
    <t>Социальные выплаты гражданам, кроме публичных нормативных социальных выплат</t>
  </si>
  <si>
    <t>МП "Развитие транспортной системы на территории  Тес-Хемского района Республики Тыва на 2021-2023 годы"</t>
  </si>
  <si>
    <t>ПМП " Развитие улично-дорожной сети Тес-Хемского района на 2021-2023 годы"</t>
  </si>
  <si>
    <t>ПМП "Организация транспортного обслуживания населения на территории Тес-Хемского района на 2021-2023 годы"</t>
  </si>
  <si>
    <t>ПМП "Повышение безопасности дорожного движения на территории Тес-Хемского района на 2021-2023 годы"</t>
  </si>
  <si>
    <t>МП "Создание благоприятных условий для ведения бизнеса в Тес-Хемском кожууне на 2021-2023 г.г."</t>
  </si>
  <si>
    <t>Другие вопросы в области национальной экономики</t>
  </si>
  <si>
    <t>Связь и информатика</t>
  </si>
  <si>
    <t>МП "Информационная безопасность"</t>
  </si>
  <si>
    <t>18 0 00 25700</t>
  </si>
  <si>
    <t>МП "Развитие жилищно-коммунального хозяйства на территории Тес-Хемского кожууна на 2021-2023 г.г."</t>
  </si>
  <si>
    <t>ПМП "Благоустройства и озеленение территории Тес-Хемского кожууна Республики Тыва на 2021-2023 годы"</t>
  </si>
  <si>
    <t>ПМП "Снабжение населения Тес-Хемского кожууна Республики Тыва чистой водопроводной водой на 2021-2023 годы</t>
  </si>
  <si>
    <t>ПМП" Обеспечение организаций ЖКХ Тес-Хемского кожууна Республики Тыва специализированной техникой на 2021-2023 годы"</t>
  </si>
  <si>
    <t>ПМП "Организация мест (площадок) для размещения бытовых отходов на территории Тес-Хемского кожууна Республики Тыва  на 2021-2023 годы"</t>
  </si>
  <si>
    <t>06 2 00 27400</t>
  </si>
  <si>
    <t>Общее образование</t>
  </si>
  <si>
    <t>Дошкольное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</si>
  <si>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</si>
  <si>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</si>
  <si>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Культура</t>
  </si>
  <si>
    <t>Другие вопросы в области культуры, кинематографии</t>
  </si>
  <si>
    <t>Другие вопросы в области здравоохранения</t>
  </si>
  <si>
    <t>Социальное обеспечение населения</t>
  </si>
  <si>
    <t>Содержание и обеспечение деятельности управления труда и социального развития муниципального образования</t>
  </si>
  <si>
    <t>Дотации</t>
  </si>
  <si>
    <t xml:space="preserve">Дотации на выравнивание бюджетной обеспеченности </t>
  </si>
  <si>
    <t>2 02 25255 05 0000 150</t>
  </si>
  <si>
    <t>МП "Межевание и постановка на учет земельных участков для строительства объектов на территории Тес-Хемского района Республики Тыва на 2021-2023 годы"</t>
  </si>
  <si>
    <t>19 0 00 00000</t>
  </si>
  <si>
    <t>19 0 00 25700</t>
  </si>
  <si>
    <t>МП "Формирование комфортной городской среды на территории Тес-Хемского кожууна Республики Тыва на 2020-2024 годы"</t>
  </si>
  <si>
    <t>МП "Обеспечение жильем молодых семей в Тес-Хемском районе на 2021-2023 годы"</t>
  </si>
  <si>
    <t>МП "Защита населения и территории муниципального района "Тес-Хемский кожуун Республики Тыва" от чрезвычайных ситуаций, обеспечение пожарной безопасности и бесопасности людей на водных объектах на 2021-2023 годы"</t>
  </si>
  <si>
    <t>20 0 00 25400</t>
  </si>
  <si>
    <t>20 0 00 00000</t>
  </si>
  <si>
    <t>Субсидии бюджетным учреждениям на иные цели</t>
  </si>
  <si>
    <t>Глава сельского поселения</t>
  </si>
  <si>
    <t>Содержание и обеспечение за выпуск газеты "Самагалтай"</t>
  </si>
  <si>
    <t xml:space="preserve">Централизованная бухгалтерия, специалисты </t>
  </si>
  <si>
    <t>МП "Развитие системы образования Тес-Хемского кожууна на 2021-2023 г.г."</t>
  </si>
  <si>
    <t>ПМП " Развитие общего среднего образования"</t>
  </si>
  <si>
    <t>ПМП "Развитие системы воспитания и дополнительного образования образования детей"</t>
  </si>
  <si>
    <t>ПМП "Развитие кадрового потенциала системы образования"</t>
  </si>
  <si>
    <t>87 2 00 37500</t>
  </si>
  <si>
    <t>05 0 00 70310</t>
  </si>
  <si>
    <t>07 2 02 L2550</t>
  </si>
  <si>
    <t>МП " Развитие сельского хозяйства и расширение рынка сельскохозяйственной продукции в Тес-Хемском кожууне на 2021-2023 годы"</t>
  </si>
  <si>
    <t>МП "Реализация государственной молодежной политики в Тес-Хемском кожууне на 2021-2023 годы"</t>
  </si>
  <si>
    <t>МП "Профилактика безнадзорности и правонарушений несовершеннолетних на территории Тес-Хемского кожууна на 2021-2023 годы"</t>
  </si>
  <si>
    <t>МП " Развитие культуры и туризма  Тес-Хемского кожууна на 2021-2022 годы"</t>
  </si>
  <si>
    <t>МП "Гармонизация межнациональных и межконфессиональных отношений, укрепление толерантности в Тес-Хемском кожууне на 2021-2023 годы"</t>
  </si>
  <si>
    <t>МП "Социальная поддержка граждан в Тес-Хемском кожууне на 2021-2023 годы"</t>
  </si>
  <si>
    <t>МП "Развитие физической культуры и спорта в Тес-Хемском кожууне на 2021-2023 годы"</t>
  </si>
  <si>
    <t>02 2 00 75030</t>
  </si>
  <si>
    <t>МП "Корректировка генеральных планов сельских поселений Тес-Хемского района Республики Тыва на 2021 год"</t>
  </si>
  <si>
    <t>Коммунальное хозяйство</t>
  </si>
  <si>
    <t>О2</t>
  </si>
  <si>
    <t>Источники внутреннего финансирования дефицита бюджета муниципального района                                                            "Тес-Хемский кожуун Республики Тыва" на 2021 год</t>
  </si>
  <si>
    <t>Источники внутреннего финансирования дефицита бюджета муниципального района                                                                       "Тес-Хемский кожуун Республики Тыва" на плановый период 2022 и 2023 годов</t>
  </si>
  <si>
    <t xml:space="preserve">Поступление доходов в бюджет муниципального района </t>
  </si>
  <si>
    <t>"Тес-Хемский кожуун Республики Тыва" на 2021 год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</si>
  <si>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 и группам видов расходов классификации расходов бюджета                          муниципального района "Тес-Хемский кожуун Республики Тыва" на 2021 год </t>
  </si>
  <si>
    <t>к Решению Хурала представителей Тес-Хемского кожууна Республики Тыва</t>
  </si>
  <si>
    <t>от 22 декабря 2020 г. № 33</t>
  </si>
  <si>
    <t xml:space="preserve">к  Решению Хурала представителей  Тес-Хемского кожууна Республики Тыва                          </t>
  </si>
  <si>
    <t xml:space="preserve">к  Решению Хурала представителей Тес-Хемского кожууна Республики Тыва                            </t>
  </si>
  <si>
    <t>к  Решению Хурала представителей Тес-Хемского кожууна Республики Тыва</t>
  </si>
  <si>
    <t xml:space="preserve">к Решению Хурала представителей Тес-Хемского кожууна Республики Тыва                           </t>
  </si>
  <si>
    <t xml:space="preserve">к Решению Хурала представителейТес-Хемского кожууна Республики Тыва                            </t>
  </si>
  <si>
    <t xml:space="preserve">к Решению Хурала представителей Тес-Хемского кожууна Республики Тыва                            </t>
  </si>
  <si>
    <t xml:space="preserve">к Решению Хурала представителей  Тес-Хемского кожууна Республики Тыва                          </t>
  </si>
  <si>
    <t>к Решению Хурала представителей Тес-хемского кожууна Республики Тыва</t>
  </si>
  <si>
    <t>Налог, взимаемый в связи с упрощенной системы налогообложения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</si>
</sst>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[$-F800]dddd\,\ mmmm\ dd\,\ yyyy"/>
    <numFmt numFmtId="177" formatCode="#,##0.0_ ;[Red]\-#,##0.0\ "/>
    <numFmt numFmtId="178" formatCode="0.0"/>
    <numFmt numFmtId="179" formatCode="#,##0.0"/>
    <numFmt numFmtId="180" formatCode="0.0%"/>
    <numFmt numFmtId="181" formatCode="&quot;Да&quot;;&quot;Да&quot;;&quot;Нет&quot;"/>
    <numFmt numFmtId="182" formatCode="_(* #,##0.0_);_(* \(#,##0.0\);_(* &quot;-&quot;??_);_(@_)"/>
    <numFmt numFmtId="183" formatCode="_-* #,##0_р_._-;\-* #,##0_р_._-;_-* &quot;-&quot;??_р_._-;_-@_-"/>
    <numFmt numFmtId="184" formatCode="_-* #,##0.0_р_._-;\-* #,##0.0_р_._-;_-* &quot;-&quot;??_р_._-;_-@_-"/>
    <numFmt numFmtId="185" formatCode="[$-FC19]d\ mmmm\ yyyy\ &quot;г.&quot;"/>
    <numFmt numFmtId="186" formatCode="#,##0.000_ ;[Red]\-#,##0.000\ "/>
    <numFmt numFmtId="187" formatCode="_-* #,##0.0\ _₽_-;\-* #,##0.0\ _₽_-;_-* &quot;-&quot;?\ _₽_-;_-@_-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000000000"/>
  </numFmts>
  <fonts count="71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u val="single"/>
      <sz val="10"/>
      <color indexed="12"/>
      <name val="Arial"/>
      <family val="2"/>
    </font>
    <font>
      <b/>
      <sz val="11"/>
      <color indexed="8"/>
      <name val="Times New Roman"/>
      <family val="1"/>
    </font>
    <font>
      <u val="single"/>
      <sz val="10"/>
      <color indexed="36"/>
      <name val="Arial"/>
      <family val="2"/>
    </font>
    <font>
      <sz val="11"/>
      <name val="Times New Roman Cyr"/>
      <family val="1"/>
    </font>
    <font>
      <sz val="12"/>
      <name val="Times New Roman"/>
      <family val="1"/>
    </font>
    <font>
      <sz val="12"/>
      <name val="Times New Roman Cyr"/>
      <family val="1"/>
    </font>
    <font>
      <sz val="11"/>
      <name val="Arial Cyr"/>
      <family val="0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name val="Times New Roman Cyr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Arial Cyr"/>
      <family val="0"/>
    </font>
    <font>
      <b/>
      <sz val="10"/>
      <name val="Times New Roman CYR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 Cyr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b/>
      <sz val="8"/>
      <color indexed="8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name val="Arial"/>
      <family val="2"/>
    </font>
    <font>
      <b/>
      <sz val="10"/>
      <name val="Arial"/>
      <family val="2"/>
    </font>
    <font>
      <b/>
      <i/>
      <sz val="8"/>
      <color indexed="8"/>
      <name val="Times New Roman"/>
      <family val="1"/>
    </font>
    <font>
      <b/>
      <i/>
      <sz val="8"/>
      <name val="Arial"/>
      <family val="2"/>
    </font>
    <font>
      <b/>
      <i/>
      <sz val="10"/>
      <name val="Arial"/>
      <family val="2"/>
    </font>
    <font>
      <b/>
      <i/>
      <sz val="8"/>
      <name val="Times New Roman"/>
      <family val="1"/>
    </font>
    <font>
      <b/>
      <sz val="14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2"/>
      <name val="Arial Cyr"/>
      <family val="0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b/>
      <sz val="10"/>
      <name val="Times New Roman Cyr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rgb="FF000000"/>
      <name val="Times New Roman"/>
      <family val="1"/>
    </font>
    <font>
      <sz val="11"/>
      <color rgb="FF000000"/>
      <name val="Times New Roman"/>
      <family val="1"/>
    </font>
    <font>
      <b/>
      <i/>
      <sz val="8"/>
      <color rgb="FF000000"/>
      <name val="Times New Roman"/>
      <family val="1"/>
    </font>
    <font>
      <sz val="12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5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1" fontId="46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396">
    <xf numFmtId="0" fontId="0" fillId="0" borderId="0" xfId="0" applyAlignment="1">
      <alignment/>
    </xf>
    <xf numFmtId="0" fontId="3" fillId="0" borderId="0" xfId="57" applyFont="1" applyFill="1">
      <alignment/>
      <protection/>
    </xf>
    <xf numFmtId="0" fontId="9" fillId="0" borderId="0" xfId="0" applyFont="1" applyFill="1" applyAlignment="1">
      <alignment horizontal="right"/>
    </xf>
    <xf numFmtId="0" fontId="2" fillId="0" borderId="10" xfId="61" applyFont="1" applyFill="1" applyBorder="1" applyAlignment="1">
      <alignment horizontal="center" vertical="center" wrapText="1"/>
      <protection/>
    </xf>
    <xf numFmtId="0" fontId="3" fillId="0" borderId="0" xfId="61" applyFont="1" applyFill="1">
      <alignment/>
      <protection/>
    </xf>
    <xf numFmtId="176" fontId="3" fillId="0" borderId="0" xfId="61" applyNumberFormat="1" applyFont="1" applyFill="1">
      <alignment/>
      <protection/>
    </xf>
    <xf numFmtId="0" fontId="2" fillId="0" borderId="0" xfId="61" applyFont="1" applyFill="1">
      <alignment/>
      <protection/>
    </xf>
    <xf numFmtId="0" fontId="3" fillId="0" borderId="0" xfId="61" applyFont="1" applyFill="1" applyAlignment="1">
      <alignment horizontal="right"/>
      <protection/>
    </xf>
    <xf numFmtId="0" fontId="11" fillId="0" borderId="0" xfId="61" applyFont="1" applyFill="1">
      <alignment/>
      <protection/>
    </xf>
    <xf numFmtId="0" fontId="2" fillId="0" borderId="0" xfId="61" applyFont="1" applyFill="1" applyAlignment="1">
      <alignment vertical="top" wrapText="1"/>
      <protection/>
    </xf>
    <xf numFmtId="0" fontId="3" fillId="0" borderId="0" xfId="61" applyFont="1" applyFill="1" applyAlignment="1">
      <alignment vertical="top" wrapText="1"/>
      <protection/>
    </xf>
    <xf numFmtId="0" fontId="13" fillId="0" borderId="0" xfId="61" applyFont="1" applyFill="1" applyBorder="1" applyAlignment="1">
      <alignment vertical="top" wrapText="1"/>
      <protection/>
    </xf>
    <xf numFmtId="0" fontId="6" fillId="0" borderId="0" xfId="61" applyFont="1" applyFill="1" applyBorder="1" applyAlignment="1">
      <alignment vertical="top" wrapText="1"/>
      <protection/>
    </xf>
    <xf numFmtId="0" fontId="6" fillId="0" borderId="0" xfId="61" applyFont="1" applyFill="1" applyBorder="1" applyAlignment="1">
      <alignment horizontal="justify" vertical="top" wrapText="1"/>
      <protection/>
    </xf>
    <xf numFmtId="0" fontId="2" fillId="0" borderId="0" xfId="61" applyFont="1" applyFill="1" applyBorder="1" applyAlignment="1">
      <alignment horizontal="center" vertical="top" wrapText="1"/>
      <protection/>
    </xf>
    <xf numFmtId="0" fontId="3" fillId="0" borderId="0" xfId="61" applyFont="1" applyFill="1" applyAlignment="1">
      <alignment horizontal="justify"/>
      <protection/>
    </xf>
    <xf numFmtId="0" fontId="4" fillId="0" borderId="0" xfId="60">
      <alignment/>
      <protection/>
    </xf>
    <xf numFmtId="0" fontId="8" fillId="0" borderId="0" xfId="60" applyFont="1" applyAlignment="1">
      <alignment horizontal="right"/>
      <protection/>
    </xf>
    <xf numFmtId="0" fontId="2" fillId="0" borderId="11" xfId="61" applyFont="1" applyFill="1" applyBorder="1" applyAlignment="1">
      <alignment horizontal="center" vertical="center" wrapText="1"/>
      <protection/>
    </xf>
    <xf numFmtId="0" fontId="20" fillId="0" borderId="12" xfId="60" applyFont="1" applyBorder="1" applyAlignment="1">
      <alignment horizontal="left" vertical="center" wrapText="1"/>
      <protection/>
    </xf>
    <xf numFmtId="0" fontId="3" fillId="0" borderId="13" xfId="60" applyFont="1" applyBorder="1" applyAlignment="1">
      <alignment horizontal="center" vertical="center"/>
      <protection/>
    </xf>
    <xf numFmtId="0" fontId="9" fillId="0" borderId="12" xfId="60" applyFont="1" applyFill="1" applyBorder="1" applyAlignment="1">
      <alignment vertical="center" wrapText="1"/>
      <protection/>
    </xf>
    <xf numFmtId="0" fontId="22" fillId="0" borderId="0" xfId="60" applyFont="1">
      <alignment/>
      <protection/>
    </xf>
    <xf numFmtId="0" fontId="9" fillId="0" borderId="12" xfId="60" applyFont="1" applyBorder="1" applyAlignment="1">
      <alignment horizontal="justify"/>
      <protection/>
    </xf>
    <xf numFmtId="49" fontId="10" fillId="0" borderId="14" xfId="60" applyNumberFormat="1" applyFont="1" applyBorder="1" applyAlignment="1">
      <alignment horizontal="center" vertical="top"/>
      <protection/>
    </xf>
    <xf numFmtId="0" fontId="19" fillId="0" borderId="15" xfId="60" applyFont="1" applyBorder="1" applyAlignment="1">
      <alignment horizontal="center" vertical="top" wrapText="1"/>
      <protection/>
    </xf>
    <xf numFmtId="0" fontId="23" fillId="0" borderId="0" xfId="60" applyFont="1" applyBorder="1" applyAlignment="1">
      <alignment vertical="top"/>
      <protection/>
    </xf>
    <xf numFmtId="0" fontId="23" fillId="0" borderId="0" xfId="60" applyFont="1" applyBorder="1" applyAlignment="1">
      <alignment horizontal="justify" vertical="top" wrapText="1"/>
      <protection/>
    </xf>
    <xf numFmtId="0" fontId="4" fillId="0" borderId="0" xfId="60" applyBorder="1">
      <alignment/>
      <protection/>
    </xf>
    <xf numFmtId="0" fontId="4" fillId="0" borderId="0" xfId="60" applyFont="1" applyBorder="1" applyAlignment="1">
      <alignment horizontal="right"/>
      <protection/>
    </xf>
    <xf numFmtId="0" fontId="4" fillId="0" borderId="0" xfId="60" applyFont="1" applyAlignment="1">
      <alignment horizontal="right"/>
      <protection/>
    </xf>
    <xf numFmtId="0" fontId="3" fillId="0" borderId="13" xfId="60" applyFont="1" applyFill="1" applyBorder="1" applyAlignment="1">
      <alignment horizontal="center" vertical="center"/>
      <protection/>
    </xf>
    <xf numFmtId="0" fontId="21" fillId="0" borderId="12" xfId="60" applyFont="1" applyBorder="1" applyAlignment="1">
      <alignment horizontal="left" vertical="center" wrapText="1"/>
      <protection/>
    </xf>
    <xf numFmtId="0" fontId="18" fillId="0" borderId="0" xfId="60" applyFont="1" applyAlignment="1">
      <alignment horizontal="center" wrapText="1"/>
      <protection/>
    </xf>
    <xf numFmtId="179" fontId="3" fillId="0" borderId="16" xfId="60" applyNumberFormat="1" applyFont="1" applyFill="1" applyBorder="1" applyAlignment="1">
      <alignment horizontal="center" vertical="center"/>
      <protection/>
    </xf>
    <xf numFmtId="179" fontId="2" fillId="0" borderId="16" xfId="60" applyNumberFormat="1" applyFont="1" applyBorder="1" applyAlignment="1">
      <alignment horizontal="center" vertical="center"/>
      <protection/>
    </xf>
    <xf numFmtId="179" fontId="3" fillId="0" borderId="16" xfId="60" applyNumberFormat="1" applyFont="1" applyBorder="1" applyAlignment="1">
      <alignment horizontal="center" vertical="center"/>
      <protection/>
    </xf>
    <xf numFmtId="179" fontId="8" fillId="0" borderId="16" xfId="60" applyNumberFormat="1" applyFont="1" applyBorder="1" applyAlignment="1">
      <alignment horizontal="center" vertical="center"/>
      <protection/>
    </xf>
    <xf numFmtId="179" fontId="42" fillId="0" borderId="17" xfId="60" applyNumberFormat="1" applyFont="1" applyBorder="1" applyAlignment="1">
      <alignment horizontal="center" vertical="center"/>
      <protection/>
    </xf>
    <xf numFmtId="179" fontId="4" fillId="0" borderId="0" xfId="60" applyNumberFormat="1">
      <alignment/>
      <protection/>
    </xf>
    <xf numFmtId="180" fontId="4" fillId="0" borderId="0" xfId="60" applyNumberFormat="1">
      <alignment/>
      <protection/>
    </xf>
    <xf numFmtId="179" fontId="4" fillId="0" borderId="0" xfId="60" applyNumberFormat="1" applyFont="1" applyAlignment="1">
      <alignment horizontal="right"/>
      <protection/>
    </xf>
    <xf numFmtId="0" fontId="65" fillId="0" borderId="0" xfId="53" applyFont="1">
      <alignment/>
      <protection/>
    </xf>
    <xf numFmtId="0" fontId="65" fillId="0" borderId="0" xfId="53" applyFont="1" applyAlignment="1">
      <alignment wrapText="1" shrinkToFit="1"/>
      <protection/>
    </xf>
    <xf numFmtId="0" fontId="65" fillId="0" borderId="0" xfId="53" applyFont="1" applyFill="1">
      <alignment/>
      <protection/>
    </xf>
    <xf numFmtId="0" fontId="13" fillId="0" borderId="18" xfId="53" applyNumberFormat="1" applyFont="1" applyFill="1" applyBorder="1" applyAlignment="1">
      <alignment horizontal="right" vertical="center" wrapText="1"/>
      <protection/>
    </xf>
    <xf numFmtId="0" fontId="6" fillId="0" borderId="0" xfId="53" applyNumberFormat="1" applyFont="1" applyFill="1" applyBorder="1" applyAlignment="1">
      <alignment horizontal="left" vertical="center" wrapText="1" shrinkToFit="1"/>
      <protection/>
    </xf>
    <xf numFmtId="179" fontId="6" fillId="0" borderId="0" xfId="53" applyNumberFormat="1" applyFont="1" applyFill="1" applyBorder="1" applyAlignment="1">
      <alignment horizontal="right" vertical="center" wrapText="1"/>
      <protection/>
    </xf>
    <xf numFmtId="0" fontId="66" fillId="0" borderId="0" xfId="53" applyFont="1" applyFill="1">
      <alignment/>
      <protection/>
    </xf>
    <xf numFmtId="179" fontId="13" fillId="0" borderId="0" xfId="53" applyNumberFormat="1" applyFont="1" applyFill="1" applyBorder="1" applyAlignment="1">
      <alignment horizontal="right" vertical="center" wrapText="1"/>
      <protection/>
    </xf>
    <xf numFmtId="0" fontId="13" fillId="0" borderId="0" xfId="53" applyNumberFormat="1" applyFont="1" applyFill="1" applyBorder="1" applyAlignment="1">
      <alignment horizontal="left" vertical="center" wrapText="1" shrinkToFit="1"/>
      <protection/>
    </xf>
    <xf numFmtId="0" fontId="13" fillId="0" borderId="0" xfId="53" applyNumberFormat="1" applyFont="1" applyFill="1" applyBorder="1" applyAlignment="1">
      <alignment horizontal="center" vertical="center" wrapText="1"/>
      <protection/>
    </xf>
    <xf numFmtId="0" fontId="11" fillId="24" borderId="0" xfId="61" applyFont="1" applyFill="1">
      <alignment/>
      <protection/>
    </xf>
    <xf numFmtId="0" fontId="3" fillId="0" borderId="0" xfId="53" applyFont="1" applyFill="1" applyAlignment="1">
      <alignment horizontal="center"/>
      <protection/>
    </xf>
    <xf numFmtId="0" fontId="3" fillId="0" borderId="0" xfId="53" applyFont="1" applyFill="1" applyAlignment="1">
      <alignment/>
      <protection/>
    </xf>
    <xf numFmtId="177" fontId="2" fillId="0" borderId="0" xfId="53" applyNumberFormat="1" applyFont="1" applyFill="1" applyAlignment="1">
      <alignment horizontal="right" vertical="center"/>
      <protection/>
    </xf>
    <xf numFmtId="0" fontId="2" fillId="0" borderId="0" xfId="53" applyFont="1" applyFill="1">
      <alignment/>
      <protection/>
    </xf>
    <xf numFmtId="177" fontId="3" fillId="0" borderId="0" xfId="53" applyNumberFormat="1" applyFont="1" applyFill="1" applyAlignment="1">
      <alignment horizontal="right" vertical="center"/>
      <protection/>
    </xf>
    <xf numFmtId="0" fontId="3" fillId="0" borderId="0" xfId="53" applyFont="1" applyFill="1">
      <alignment/>
      <protection/>
    </xf>
    <xf numFmtId="0" fontId="16" fillId="0" borderId="0" xfId="53" applyFont="1" applyFill="1">
      <alignment/>
      <protection/>
    </xf>
    <xf numFmtId="0" fontId="24" fillId="0" borderId="0" xfId="53" applyFont="1" applyAlignment="1">
      <alignment horizontal="center" vertical="top" wrapText="1"/>
      <protection/>
    </xf>
    <xf numFmtId="0" fontId="24" fillId="0" borderId="0" xfId="53" applyFont="1" applyAlignment="1">
      <alignment horizontal="justify" vertical="top" wrapText="1"/>
      <protection/>
    </xf>
    <xf numFmtId="0" fontId="24" fillId="0" borderId="0" xfId="53" applyFont="1" applyAlignment="1">
      <alignment horizontal="justify" vertical="top"/>
      <protection/>
    </xf>
    <xf numFmtId="0" fontId="24" fillId="0" borderId="0" xfId="53" applyFont="1">
      <alignment/>
      <protection/>
    </xf>
    <xf numFmtId="2" fontId="24" fillId="0" borderId="0" xfId="53" applyNumberFormat="1" applyFont="1">
      <alignment/>
      <protection/>
    </xf>
    <xf numFmtId="0" fontId="44" fillId="0" borderId="0" xfId="53" applyFont="1">
      <alignment/>
      <protection/>
    </xf>
    <xf numFmtId="0" fontId="13" fillId="0" borderId="11" xfId="53" applyNumberFormat="1" applyFont="1" applyFill="1" applyBorder="1" applyAlignment="1">
      <alignment horizontal="center" vertical="center" wrapText="1" shrinkToFit="1"/>
      <protection/>
    </xf>
    <xf numFmtId="0" fontId="13" fillId="0" borderId="11" xfId="53" applyNumberFormat="1" applyFont="1" applyFill="1" applyBorder="1" applyAlignment="1">
      <alignment horizontal="center" vertical="center" wrapText="1"/>
      <protection/>
    </xf>
    <xf numFmtId="179" fontId="13" fillId="25" borderId="0" xfId="0" applyNumberFormat="1" applyFont="1" applyFill="1" applyBorder="1" applyAlignment="1">
      <alignment horizontal="left" vertical="center" wrapText="1"/>
    </xf>
    <xf numFmtId="0" fontId="15" fillId="25" borderId="0" xfId="53" applyNumberFormat="1" applyFont="1" applyFill="1" applyBorder="1" applyAlignment="1">
      <alignment horizontal="center" vertical="center" wrapText="1"/>
      <protection/>
    </xf>
    <xf numFmtId="179" fontId="13" fillId="25" borderId="0" xfId="0" applyNumberFormat="1" applyFont="1" applyFill="1" applyBorder="1" applyAlignment="1">
      <alignment horizontal="right" vertical="center" wrapText="1"/>
    </xf>
    <xf numFmtId="179" fontId="3" fillId="25" borderId="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21" fillId="0" borderId="12" xfId="60" applyFont="1" applyBorder="1" applyAlignment="1">
      <alignment vertical="top" wrapText="1"/>
      <protection/>
    </xf>
    <xf numFmtId="0" fontId="47" fillId="0" borderId="0" xfId="0" applyNumberFormat="1" applyFont="1" applyFill="1" applyBorder="1" applyAlignment="1">
      <alignment horizontal="left" vertical="center" wrapText="1"/>
    </xf>
    <xf numFmtId="179" fontId="47" fillId="0" borderId="0" xfId="0" applyNumberFormat="1" applyFont="1" applyFill="1" applyBorder="1" applyAlignment="1">
      <alignment horizontal="right" vertical="center" wrapText="1"/>
    </xf>
    <xf numFmtId="0" fontId="47" fillId="0" borderId="0" xfId="0" applyNumberFormat="1" applyFont="1" applyFill="1" applyBorder="1" applyAlignment="1">
      <alignment horizontal="center" vertical="center" wrapText="1"/>
    </xf>
    <xf numFmtId="0" fontId="45" fillId="0" borderId="0" xfId="0" applyNumberFormat="1" applyFont="1" applyFill="1" applyBorder="1" applyAlignment="1">
      <alignment horizontal="center" vertical="center" wrapText="1"/>
    </xf>
    <xf numFmtId="179" fontId="45" fillId="0" borderId="0" xfId="0" applyNumberFormat="1" applyFont="1" applyFill="1" applyBorder="1" applyAlignment="1">
      <alignment horizontal="right" vertical="center" wrapText="1"/>
    </xf>
    <xf numFmtId="0" fontId="47" fillId="0" borderId="0" xfId="0" applyNumberFormat="1" applyFont="1" applyFill="1" applyBorder="1" applyAlignment="1">
      <alignment horizontal="left" vertical="center" wrapText="1"/>
    </xf>
    <xf numFmtId="0" fontId="47" fillId="0" borderId="0" xfId="0" applyNumberFormat="1" applyFont="1" applyFill="1" applyBorder="1" applyAlignment="1">
      <alignment horizontal="center" vertical="center" wrapText="1"/>
    </xf>
    <xf numFmtId="179" fontId="47" fillId="0" borderId="0" xfId="0" applyNumberFormat="1" applyFont="1" applyFill="1" applyBorder="1" applyAlignment="1">
      <alignment horizontal="right" vertical="center" wrapText="1"/>
    </xf>
    <xf numFmtId="0" fontId="45" fillId="0" borderId="0" xfId="0" applyNumberFormat="1" applyFont="1" applyFill="1" applyBorder="1" applyAlignment="1">
      <alignment horizontal="left" vertical="center" wrapText="1"/>
    </xf>
    <xf numFmtId="0" fontId="45" fillId="0" borderId="0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left" vertical="center" wrapText="1"/>
    </xf>
    <xf numFmtId="0" fontId="48" fillId="0" borderId="0" xfId="0" applyFont="1" applyAlignment="1">
      <alignment/>
    </xf>
    <xf numFmtId="179" fontId="20" fillId="0" borderId="0" xfId="0" applyNumberFormat="1" applyFont="1" applyFill="1" applyBorder="1" applyAlignment="1">
      <alignment horizontal="right" vertical="center" wrapText="1"/>
    </xf>
    <xf numFmtId="179" fontId="0" fillId="0" borderId="0" xfId="0" applyNumberFormat="1" applyAlignment="1">
      <alignment/>
    </xf>
    <xf numFmtId="0" fontId="14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2" fillId="0" borderId="0" xfId="59" applyFont="1" applyFill="1" applyAlignment="1">
      <alignment horizontal="center" vertical="center" wrapText="1"/>
      <protection/>
    </xf>
    <xf numFmtId="0" fontId="12" fillId="0" borderId="0" xfId="59" applyFont="1" applyFill="1" applyAlignment="1">
      <alignment wrapText="1"/>
      <protection/>
    </xf>
    <xf numFmtId="0" fontId="1" fillId="0" borderId="11" xfId="59" applyFont="1" applyFill="1" applyBorder="1" applyAlignment="1">
      <alignment horizontal="center" vertical="center" wrapText="1"/>
      <protection/>
    </xf>
    <xf numFmtId="175" fontId="1" fillId="0" borderId="11" xfId="69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1" xfId="59" applyNumberFormat="1" applyFont="1" applyFill="1" applyBorder="1" applyAlignment="1">
      <alignment horizontal="center" vertical="center" wrapText="1"/>
      <protection/>
    </xf>
    <xf numFmtId="179" fontId="1" fillId="0" borderId="0" xfId="0" applyNumberFormat="1" applyFont="1" applyFill="1" applyAlignment="1">
      <alignment/>
    </xf>
    <xf numFmtId="0" fontId="12" fillId="0" borderId="11" xfId="0" applyFont="1" applyFill="1" applyBorder="1" applyAlignment="1">
      <alignment horizontal="center" vertical="center"/>
    </xf>
    <xf numFmtId="0" fontId="1" fillId="0" borderId="11" xfId="59" applyFont="1" applyFill="1" applyBorder="1" applyAlignment="1">
      <alignment horizontal="center" vertical="top" wrapText="1"/>
      <protection/>
    </xf>
    <xf numFmtId="0" fontId="12" fillId="0" borderId="11" xfId="59" applyFont="1" applyFill="1" applyBorder="1" applyAlignment="1">
      <alignment vertical="top" wrapText="1"/>
      <protection/>
    </xf>
    <xf numFmtId="0" fontId="12" fillId="0" borderId="11" xfId="59" applyFont="1" applyFill="1" applyBorder="1" applyAlignment="1">
      <alignment horizontal="center" vertical="top" wrapText="1"/>
      <protection/>
    </xf>
    <xf numFmtId="179" fontId="12" fillId="0" borderId="11" xfId="59" applyNumberFormat="1" applyFont="1" applyFill="1" applyBorder="1" applyAlignment="1">
      <alignment horizontal="right" vertical="center" wrapText="1"/>
      <protection/>
    </xf>
    <xf numFmtId="0" fontId="1" fillId="0" borderId="11" xfId="0" applyFont="1" applyFill="1" applyBorder="1" applyAlignment="1">
      <alignment/>
    </xf>
    <xf numFmtId="0" fontId="12" fillId="0" borderId="11" xfId="59" applyFont="1" applyFill="1" applyBorder="1" applyAlignment="1">
      <alignment horizontal="right" vertical="top" wrapText="1"/>
      <protection/>
    </xf>
    <xf numFmtId="0" fontId="14" fillId="0" borderId="11" xfId="0" applyFont="1" applyFill="1" applyBorder="1" applyAlignment="1">
      <alignment vertical="center" wrapText="1"/>
    </xf>
    <xf numFmtId="182" fontId="1" fillId="0" borderId="11" xfId="69" applyNumberFormat="1" applyFont="1" applyFill="1" applyBorder="1" applyAlignment="1">
      <alignment vertical="center"/>
    </xf>
    <xf numFmtId="0" fontId="1" fillId="0" borderId="11" xfId="59" applyFont="1" applyFill="1" applyBorder="1" applyAlignment="1">
      <alignment vertical="top" wrapText="1"/>
      <protection/>
    </xf>
    <xf numFmtId="0" fontId="1" fillId="0" borderId="11" xfId="58" applyFont="1" applyFill="1" applyBorder="1" applyAlignment="1">
      <alignment vertical="center" wrapText="1"/>
      <protection/>
    </xf>
    <xf numFmtId="182" fontId="1" fillId="0" borderId="11" xfId="69" applyNumberFormat="1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49" fontId="12" fillId="0" borderId="11" xfId="59" applyNumberFormat="1" applyFont="1" applyFill="1" applyBorder="1" applyAlignment="1">
      <alignment horizontal="center" vertical="center" wrapText="1"/>
      <protection/>
    </xf>
    <xf numFmtId="49" fontId="12" fillId="0" borderId="11" xfId="59" applyNumberFormat="1" applyFont="1" applyFill="1" applyBorder="1" applyAlignment="1">
      <alignment vertical="center" wrapText="1"/>
      <protection/>
    </xf>
    <xf numFmtId="0" fontId="12" fillId="0" borderId="11" xfId="58" applyFont="1" applyFill="1" applyBorder="1" applyAlignment="1">
      <alignment vertical="center" wrapText="1"/>
      <protection/>
    </xf>
    <xf numFmtId="182" fontId="12" fillId="0" borderId="11" xfId="69" applyNumberFormat="1" applyFont="1" applyFill="1" applyBorder="1" applyAlignment="1">
      <alignment vertical="center"/>
    </xf>
    <xf numFmtId="179" fontId="50" fillId="0" borderId="0" xfId="0" applyNumberFormat="1" applyFont="1" applyFill="1" applyBorder="1" applyAlignment="1">
      <alignment horizontal="right" vertical="center" wrapText="1"/>
    </xf>
    <xf numFmtId="0" fontId="50" fillId="0" borderId="0" xfId="0" applyNumberFormat="1" applyFont="1" applyFill="1" applyBorder="1" applyAlignment="1">
      <alignment horizontal="left" vertical="center" wrapText="1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49" fontId="45" fillId="0" borderId="0" xfId="0" applyNumberFormat="1" applyFont="1" applyFill="1" applyBorder="1" applyAlignment="1">
      <alignment horizontal="center" vertical="center" wrapText="1"/>
    </xf>
    <xf numFmtId="49" fontId="47" fillId="0" borderId="0" xfId="0" applyNumberFormat="1" applyFont="1" applyFill="1" applyBorder="1" applyAlignment="1">
      <alignment horizontal="center" vertical="center" wrapText="1"/>
    </xf>
    <xf numFmtId="179" fontId="6" fillId="24" borderId="0" xfId="0" applyNumberFormat="1" applyFont="1" applyFill="1" applyBorder="1" applyAlignment="1">
      <alignment horizontal="right" vertical="center" wrapText="1"/>
    </xf>
    <xf numFmtId="179" fontId="6" fillId="24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45" fillId="0" borderId="0" xfId="0" applyNumberFormat="1" applyFont="1" applyFill="1" applyBorder="1" applyAlignment="1">
      <alignment vertical="center" wrapText="1" shrinkToFit="1"/>
    </xf>
    <xf numFmtId="0" fontId="45" fillId="0" borderId="0" xfId="0" applyNumberFormat="1" applyFont="1" applyFill="1" applyBorder="1" applyAlignment="1">
      <alignment vertical="top" wrapText="1" shrinkToFit="1"/>
    </xf>
    <xf numFmtId="0" fontId="45" fillId="0" borderId="0" xfId="0" applyNumberFormat="1" applyFont="1" applyFill="1" applyBorder="1" applyAlignment="1">
      <alignment horizontal="right" vertical="center" wrapText="1" shrinkToFit="1"/>
    </xf>
    <xf numFmtId="0" fontId="17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0" fontId="53" fillId="0" borderId="0" xfId="0" applyNumberFormat="1" applyFont="1" applyFill="1" applyBorder="1" applyAlignment="1">
      <alignment horizontal="left" vertical="center" wrapText="1"/>
    </xf>
    <xf numFmtId="49" fontId="17" fillId="0" borderId="0" xfId="0" applyNumberFormat="1" applyFont="1" applyAlignment="1">
      <alignment horizontal="center" vertical="center"/>
    </xf>
    <xf numFmtId="0" fontId="54" fillId="0" borderId="0" xfId="0" applyFont="1" applyAlignment="1">
      <alignment/>
    </xf>
    <xf numFmtId="179" fontId="53" fillId="0" borderId="0" xfId="0" applyNumberFormat="1" applyFont="1" applyFill="1" applyBorder="1" applyAlignment="1">
      <alignment horizontal="right" vertical="center" wrapText="1"/>
    </xf>
    <xf numFmtId="0" fontId="53" fillId="0" borderId="0" xfId="0" applyNumberFormat="1" applyFont="1" applyFill="1" applyBorder="1" applyAlignment="1">
      <alignment horizontal="left" vertical="center" wrapText="1"/>
    </xf>
    <xf numFmtId="0" fontId="53" fillId="0" borderId="0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49" fontId="53" fillId="0" borderId="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wrapText="1"/>
    </xf>
    <xf numFmtId="0" fontId="45" fillId="25" borderId="0" xfId="0" applyNumberFormat="1" applyFont="1" applyFill="1" applyBorder="1" applyAlignment="1">
      <alignment horizontal="center" vertical="center" wrapText="1"/>
    </xf>
    <xf numFmtId="0" fontId="6" fillId="24" borderId="0" xfId="0" applyNumberFormat="1" applyFont="1" applyFill="1" applyBorder="1" applyAlignment="1">
      <alignment horizontal="left" vertical="center" wrapText="1"/>
    </xf>
    <xf numFmtId="0" fontId="11" fillId="25" borderId="0" xfId="61" applyFont="1" applyFill="1">
      <alignment/>
      <protection/>
    </xf>
    <xf numFmtId="177" fontId="2" fillId="0" borderId="0" xfId="74" applyNumberFormat="1" applyFont="1" applyFill="1" applyBorder="1" applyAlignment="1">
      <alignment horizontal="right" vertical="center" wrapText="1"/>
    </xf>
    <xf numFmtId="177" fontId="3" fillId="0" borderId="0" xfId="74" applyNumberFormat="1" applyFont="1" applyFill="1" applyBorder="1" applyAlignment="1">
      <alignment horizontal="right" vertical="center" wrapText="1"/>
    </xf>
    <xf numFmtId="177" fontId="13" fillId="0" borderId="0" xfId="74" applyNumberFormat="1" applyFont="1" applyFill="1" applyBorder="1" applyAlignment="1">
      <alignment horizontal="right" vertical="center" wrapText="1"/>
    </xf>
    <xf numFmtId="177" fontId="6" fillId="0" borderId="0" xfId="74" applyNumberFormat="1" applyFont="1" applyFill="1" applyBorder="1" applyAlignment="1">
      <alignment horizontal="right" vertical="center" wrapText="1"/>
    </xf>
    <xf numFmtId="0" fontId="13" fillId="25" borderId="0" xfId="53" applyFont="1" applyFill="1" applyAlignment="1">
      <alignment vertical="top" wrapText="1"/>
      <protection/>
    </xf>
    <xf numFmtId="0" fontId="13" fillId="25" borderId="0" xfId="53" applyFont="1" applyFill="1" applyAlignment="1">
      <alignment vertical="center" wrapText="1"/>
      <protection/>
    </xf>
    <xf numFmtId="0" fontId="3" fillId="25" borderId="0" xfId="53" applyFont="1" applyFill="1" applyAlignment="1">
      <alignment vertical="top" wrapText="1"/>
      <protection/>
    </xf>
    <xf numFmtId="0" fontId="13" fillId="25" borderId="0" xfId="53" applyFont="1" applyFill="1" applyAlignment="1" applyProtection="1">
      <alignment vertical="top" wrapText="1"/>
      <protection locked="0"/>
    </xf>
    <xf numFmtId="0" fontId="2" fillId="25" borderId="0" xfId="53" applyFont="1" applyFill="1">
      <alignment/>
      <protection/>
    </xf>
    <xf numFmtId="0" fontId="45" fillId="0" borderId="11" xfId="0" applyNumberFormat="1" applyFont="1" applyFill="1" applyBorder="1" applyAlignment="1">
      <alignment horizontal="center" vertical="center" wrapText="1"/>
    </xf>
    <xf numFmtId="0" fontId="45" fillId="0" borderId="15" xfId="0" applyNumberFormat="1" applyFont="1" applyFill="1" applyBorder="1" applyAlignment="1">
      <alignment horizontal="center" vertical="center" wrapText="1"/>
    </xf>
    <xf numFmtId="0" fontId="2" fillId="0" borderId="0" xfId="61" applyFont="1" applyFill="1" applyAlignment="1">
      <alignment horizontal="center"/>
      <protection/>
    </xf>
    <xf numFmtId="0" fontId="45" fillId="0" borderId="0" xfId="0" applyNumberFormat="1" applyFont="1" applyFill="1" applyBorder="1" applyAlignment="1">
      <alignment horizontal="right" vertical="center" wrapText="1" shrinkToFit="1"/>
    </xf>
    <xf numFmtId="0" fontId="9" fillId="0" borderId="0" xfId="60" applyFont="1">
      <alignment/>
      <protection/>
    </xf>
    <xf numFmtId="0" fontId="9" fillId="0" borderId="0" xfId="0" applyFont="1" applyFill="1" applyAlignment="1">
      <alignment/>
    </xf>
    <xf numFmtId="0" fontId="9" fillId="0" borderId="0" xfId="60" applyFont="1" applyAlignment="1">
      <alignment horizontal="right"/>
      <protection/>
    </xf>
    <xf numFmtId="0" fontId="18" fillId="0" borderId="19" xfId="60" applyFont="1" applyBorder="1" applyAlignment="1">
      <alignment horizontal="center" vertical="center" wrapText="1"/>
      <protection/>
    </xf>
    <xf numFmtId="0" fontId="9" fillId="0" borderId="19" xfId="60" applyFont="1" applyBorder="1" applyAlignment="1">
      <alignment horizontal="center" vertical="center"/>
      <protection/>
    </xf>
    <xf numFmtId="0" fontId="21" fillId="0" borderId="19" xfId="60" applyFont="1" applyBorder="1" applyAlignment="1">
      <alignment horizontal="left" vertical="center" wrapText="1"/>
      <protection/>
    </xf>
    <xf numFmtId="179" fontId="9" fillId="0" borderId="19" xfId="60" applyNumberFormat="1" applyFont="1" applyBorder="1" applyAlignment="1">
      <alignment horizontal="center" vertical="center"/>
      <protection/>
    </xf>
    <xf numFmtId="49" fontId="9" fillId="0" borderId="12" xfId="60" applyNumberFormat="1" applyFont="1" applyBorder="1" applyAlignment="1">
      <alignment horizontal="center" vertical="center"/>
      <protection/>
    </xf>
    <xf numFmtId="0" fontId="9" fillId="0" borderId="12" xfId="60" applyFont="1" applyBorder="1" applyAlignment="1">
      <alignment horizontal="justify" vertical="center"/>
      <protection/>
    </xf>
    <xf numFmtId="179" fontId="18" fillId="0" borderId="12" xfId="60" applyNumberFormat="1" applyFont="1" applyBorder="1" applyAlignment="1">
      <alignment horizontal="center" vertical="center"/>
      <protection/>
    </xf>
    <xf numFmtId="0" fontId="21" fillId="0" borderId="12" xfId="60" applyFont="1" applyBorder="1" applyAlignment="1">
      <alignment horizontal="justify" vertical="center" wrapText="1"/>
      <protection/>
    </xf>
    <xf numFmtId="179" fontId="9" fillId="0" borderId="12" xfId="60" applyNumberFormat="1" applyFont="1" applyBorder="1" applyAlignment="1">
      <alignment horizontal="center" vertical="center"/>
      <protection/>
    </xf>
    <xf numFmtId="49" fontId="9" fillId="0" borderId="12" xfId="60" applyNumberFormat="1" applyFont="1" applyBorder="1" applyAlignment="1">
      <alignment vertical="center"/>
      <protection/>
    </xf>
    <xf numFmtId="179" fontId="9" fillId="0" borderId="12" xfId="60" applyNumberFormat="1" applyFont="1" applyFill="1" applyBorder="1" applyAlignment="1">
      <alignment horizontal="center" vertical="center"/>
      <protection/>
    </xf>
    <xf numFmtId="0" fontId="9" fillId="0" borderId="12" xfId="60" applyFont="1" applyBorder="1" applyAlignment="1">
      <alignment vertical="center"/>
      <protection/>
    </xf>
    <xf numFmtId="0" fontId="9" fillId="0" borderId="12" xfId="60" applyFont="1" applyBorder="1" applyAlignment="1">
      <alignment horizontal="center" vertical="center"/>
      <protection/>
    </xf>
    <xf numFmtId="0" fontId="9" fillId="0" borderId="15" xfId="60" applyFont="1" applyBorder="1" applyAlignment="1">
      <alignment vertical="center"/>
      <protection/>
    </xf>
    <xf numFmtId="179" fontId="9" fillId="0" borderId="15" xfId="60" applyNumberFormat="1" applyFont="1" applyBorder="1" applyAlignment="1">
      <alignment horizontal="center" vertical="center"/>
      <protection/>
    </xf>
    <xf numFmtId="178" fontId="9" fillId="0" borderId="0" xfId="60" applyNumberFormat="1" applyFont="1">
      <alignment/>
      <protection/>
    </xf>
    <xf numFmtId="0" fontId="1" fillId="0" borderId="11" xfId="0" applyFont="1" applyFill="1" applyBorder="1" applyAlignment="1">
      <alignment horizontal="center" vertical="center"/>
    </xf>
    <xf numFmtId="0" fontId="14" fillId="0" borderId="11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right"/>
    </xf>
    <xf numFmtId="175" fontId="1" fillId="0" borderId="20" xfId="69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19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/>
    </xf>
    <xf numFmtId="0" fontId="9" fillId="0" borderId="21" xfId="0" applyFont="1" applyBorder="1" applyAlignment="1">
      <alignment/>
    </xf>
    <xf numFmtId="179" fontId="9" fillId="0" borderId="19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0" xfId="0" applyFont="1" applyBorder="1" applyAlignment="1">
      <alignment/>
    </xf>
    <xf numFmtId="179" fontId="9" fillId="0" borderId="12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8" fillId="0" borderId="22" xfId="0" applyFont="1" applyBorder="1" applyAlignment="1">
      <alignment/>
    </xf>
    <xf numFmtId="179" fontId="18" fillId="0" borderId="15" xfId="0" applyNumberFormat="1" applyFont="1" applyBorder="1" applyAlignment="1">
      <alignment horizontal="center"/>
    </xf>
    <xf numFmtId="0" fontId="4" fillId="0" borderId="0" xfId="56">
      <alignment/>
      <protection/>
    </xf>
    <xf numFmtId="0" fontId="4" fillId="0" borderId="0" xfId="56" applyFont="1">
      <alignment/>
      <protection/>
    </xf>
    <xf numFmtId="0" fontId="1" fillId="0" borderId="0" xfId="56" applyFont="1" applyFill="1" applyAlignment="1">
      <alignment horizontal="right"/>
      <protection/>
    </xf>
    <xf numFmtId="0" fontId="1" fillId="0" borderId="0" xfId="56" applyNumberFormat="1" applyFont="1" applyFill="1" applyBorder="1" applyAlignment="1" applyProtection="1">
      <alignment vertical="top"/>
      <protection/>
    </xf>
    <xf numFmtId="0" fontId="9" fillId="0" borderId="0" xfId="56" applyNumberFormat="1" applyFont="1" applyFill="1" applyBorder="1" applyAlignment="1" applyProtection="1">
      <alignment horizontal="right" vertical="top"/>
      <protection/>
    </xf>
    <xf numFmtId="0" fontId="18" fillId="0" borderId="19" xfId="56" applyNumberFormat="1" applyFont="1" applyFill="1" applyBorder="1" applyAlignment="1" applyProtection="1">
      <alignment horizontal="center" vertical="center" wrapText="1"/>
      <protection/>
    </xf>
    <xf numFmtId="0" fontId="18" fillId="0" borderId="11" xfId="56" applyNumberFormat="1" applyFont="1" applyFill="1" applyBorder="1" applyAlignment="1" applyProtection="1">
      <alignment horizontal="center" vertical="center" wrapText="1"/>
      <protection/>
    </xf>
    <xf numFmtId="0" fontId="18" fillId="0" borderId="11" xfId="56" applyNumberFormat="1" applyFont="1" applyFill="1" applyBorder="1" applyAlignment="1" applyProtection="1">
      <alignment horizontal="left" vertical="top" indent="1"/>
      <protection/>
    </xf>
    <xf numFmtId="0" fontId="18" fillId="0" borderId="11" xfId="56" applyNumberFormat="1" applyFont="1" applyFill="1" applyBorder="1" applyAlignment="1" applyProtection="1">
      <alignment horizontal="left" vertical="top" wrapText="1"/>
      <protection/>
    </xf>
    <xf numFmtId="178" fontId="18" fillId="0" borderId="11" xfId="56" applyNumberFormat="1" applyFont="1" applyFill="1" applyBorder="1" applyAlignment="1" applyProtection="1">
      <alignment horizontal="center" vertical="top"/>
      <protection/>
    </xf>
    <xf numFmtId="0" fontId="9" fillId="0" borderId="11" xfId="56" applyNumberFormat="1" applyFont="1" applyFill="1" applyBorder="1" applyAlignment="1" applyProtection="1">
      <alignment horizontal="left" vertical="top" indent="1"/>
      <protection/>
    </xf>
    <xf numFmtId="0" fontId="9" fillId="0" borderId="11" xfId="56" applyNumberFormat="1" applyFont="1" applyFill="1" applyBorder="1" applyAlignment="1" applyProtection="1">
      <alignment horizontal="left" vertical="top" wrapText="1"/>
      <protection/>
    </xf>
    <xf numFmtId="0" fontId="9" fillId="0" borderId="11" xfId="56" applyNumberFormat="1" applyFont="1" applyFill="1" applyBorder="1" applyAlignment="1" applyProtection="1">
      <alignment horizontal="center" vertical="top"/>
      <protection/>
    </xf>
    <xf numFmtId="0" fontId="9" fillId="0" borderId="11" xfId="56" applyNumberFormat="1" applyFont="1" applyFill="1" applyBorder="1" applyAlignment="1" applyProtection="1">
      <alignment horizontal="left" vertical="center" wrapText="1"/>
      <protection/>
    </xf>
    <xf numFmtId="0" fontId="1" fillId="0" borderId="0" xfId="56" applyFont="1">
      <alignment/>
      <protection/>
    </xf>
    <xf numFmtId="0" fontId="1" fillId="0" borderId="0" xfId="53" applyFont="1" applyFill="1" applyAlignment="1">
      <alignment horizontal="right"/>
      <protection/>
    </xf>
    <xf numFmtId="0" fontId="18" fillId="0" borderId="11" xfId="56" applyNumberFormat="1" applyFont="1" applyFill="1" applyBorder="1" applyAlignment="1" applyProtection="1">
      <alignment horizontal="left" vertical="center"/>
      <protection/>
    </xf>
    <xf numFmtId="1" fontId="18" fillId="0" borderId="11" xfId="56" applyNumberFormat="1" applyFont="1" applyFill="1" applyBorder="1" applyAlignment="1" applyProtection="1">
      <alignment horizontal="center" vertical="top"/>
      <protection/>
    </xf>
    <xf numFmtId="0" fontId="9" fillId="0" borderId="11" xfId="56" applyNumberFormat="1" applyFont="1" applyFill="1" applyBorder="1" applyAlignment="1" applyProtection="1">
      <alignment horizontal="center" vertical="center"/>
      <protection/>
    </xf>
    <xf numFmtId="1" fontId="9" fillId="0" borderId="11" xfId="56" applyNumberFormat="1" applyFont="1" applyFill="1" applyBorder="1" applyAlignment="1" applyProtection="1">
      <alignment horizontal="center" vertical="top"/>
      <protection/>
    </xf>
    <xf numFmtId="0" fontId="18" fillId="0" borderId="23" xfId="0" applyFont="1" applyFill="1" applyBorder="1" applyAlignment="1">
      <alignment horizontal="center" vertical="center" wrapText="1"/>
    </xf>
    <xf numFmtId="0" fontId="22" fillId="0" borderId="0" xfId="56" applyFont="1" applyBorder="1">
      <alignment/>
      <protection/>
    </xf>
    <xf numFmtId="0" fontId="18" fillId="0" borderId="20" xfId="56" applyNumberFormat="1" applyFont="1" applyFill="1" applyBorder="1" applyAlignment="1" applyProtection="1">
      <alignment horizontal="center" vertical="center" wrapText="1"/>
      <protection/>
    </xf>
    <xf numFmtId="178" fontId="9" fillId="0" borderId="11" xfId="56" applyNumberFormat="1" applyFont="1" applyFill="1" applyBorder="1" applyAlignment="1" applyProtection="1">
      <alignment horizontal="center" vertical="top"/>
      <protection/>
    </xf>
    <xf numFmtId="0" fontId="1" fillId="0" borderId="0" xfId="56" applyNumberFormat="1" applyFont="1" applyFill="1" applyBorder="1" applyAlignment="1" applyProtection="1">
      <alignment horizontal="center" vertical="top"/>
      <protection/>
    </xf>
    <xf numFmtId="0" fontId="58" fillId="0" borderId="0" xfId="56" applyFont="1" applyFill="1" applyBorder="1" applyAlignment="1">
      <alignment horizontal="left"/>
      <protection/>
    </xf>
    <xf numFmtId="0" fontId="6" fillId="24" borderId="0" xfId="0" applyNumberFormat="1" applyFont="1" applyFill="1" applyBorder="1" applyAlignment="1">
      <alignment horizontal="center" vertical="center" wrapText="1"/>
    </xf>
    <xf numFmtId="179" fontId="6" fillId="24" borderId="0" xfId="0" applyNumberFormat="1" applyFont="1" applyFill="1" applyBorder="1" applyAlignment="1">
      <alignment horizontal="right" vertical="center" wrapText="1"/>
    </xf>
    <xf numFmtId="0" fontId="45" fillId="24" borderId="0" xfId="0" applyNumberFormat="1" applyFont="1" applyFill="1" applyBorder="1" applyAlignment="1">
      <alignment horizontal="center" vertical="center" wrapText="1"/>
    </xf>
    <xf numFmtId="0" fontId="13" fillId="24" borderId="0" xfId="0" applyNumberFormat="1" applyFont="1" applyFill="1" applyBorder="1" applyAlignment="1">
      <alignment horizontal="center" vertical="center" wrapText="1"/>
    </xf>
    <xf numFmtId="0" fontId="6" fillId="24" borderId="0" xfId="0" applyNumberFormat="1" applyFont="1" applyFill="1" applyBorder="1" applyAlignment="1">
      <alignment horizontal="left" vertical="center" wrapText="1"/>
    </xf>
    <xf numFmtId="0" fontId="6" fillId="24" borderId="0" xfId="0" applyNumberFormat="1" applyFont="1" applyFill="1" applyBorder="1" applyAlignment="1">
      <alignment horizontal="center" vertical="center" wrapText="1"/>
    </xf>
    <xf numFmtId="49" fontId="49" fillId="0" borderId="0" xfId="0" applyNumberFormat="1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5" fillId="0" borderId="11" xfId="0" applyNumberFormat="1" applyFont="1" applyFill="1" applyBorder="1" applyAlignment="1">
      <alignment horizontal="center" vertical="center" wrapText="1"/>
    </xf>
    <xf numFmtId="0" fontId="50" fillId="25" borderId="0" xfId="53" applyFont="1" applyFill="1" applyAlignment="1">
      <alignment vertical="top" wrapText="1"/>
      <protection/>
    </xf>
    <xf numFmtId="0" fontId="1" fillId="0" borderId="11" xfId="0" applyFont="1" applyBorder="1" applyAlignment="1">
      <alignment horizontal="center"/>
    </xf>
    <xf numFmtId="0" fontId="47" fillId="24" borderId="0" xfId="0" applyNumberFormat="1" applyFont="1" applyFill="1" applyBorder="1" applyAlignment="1">
      <alignment horizontal="center" vertical="center" wrapText="1"/>
    </xf>
    <xf numFmtId="0" fontId="45" fillId="0" borderId="24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55" applyFont="1" applyFill="1" applyBorder="1" applyAlignment="1">
      <alignment vertical="center" wrapText="1"/>
      <protection/>
    </xf>
    <xf numFmtId="177" fontId="59" fillId="0" borderId="0" xfId="53" applyNumberFormat="1" applyFont="1" applyFill="1" applyAlignment="1">
      <alignment horizontal="right" vertical="center"/>
      <protection/>
    </xf>
    <xf numFmtId="0" fontId="3" fillId="0" borderId="0" xfId="53" applyFont="1" applyAlignment="1">
      <alignment vertical="top" wrapText="1"/>
      <protection/>
    </xf>
    <xf numFmtId="0" fontId="3" fillId="0" borderId="0" xfId="0" applyFont="1" applyAlignment="1">
      <alignment wrapText="1"/>
    </xf>
    <xf numFmtId="0" fontId="3" fillId="25" borderId="0" xfId="61" applyFont="1" applyFill="1" applyBorder="1" applyAlignment="1" applyProtection="1">
      <alignment horizontal="center" vertical="center" wrapText="1"/>
      <protection locked="0"/>
    </xf>
    <xf numFmtId="0" fontId="3" fillId="0" borderId="0" xfId="61" applyFont="1" applyFill="1" applyBorder="1" applyAlignment="1">
      <alignment horizontal="center" vertical="center" wrapText="1"/>
      <protection/>
    </xf>
    <xf numFmtId="0" fontId="3" fillId="25" borderId="0" xfId="6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justify" vertical="center" wrapText="1"/>
    </xf>
    <xf numFmtId="0" fontId="14" fillId="25" borderId="11" xfId="53" applyFont="1" applyFill="1" applyBorder="1" applyAlignment="1">
      <alignment vertical="top" wrapText="1"/>
      <protection/>
    </xf>
    <xf numFmtId="182" fontId="1" fillId="0" borderId="11" xfId="74" applyNumberFormat="1" applyFont="1" applyFill="1" applyBorder="1" applyAlignment="1">
      <alignment vertical="center"/>
    </xf>
    <xf numFmtId="0" fontId="14" fillId="25" borderId="20" xfId="53" applyFont="1" applyFill="1" applyBorder="1" applyAlignment="1">
      <alignment vertical="top" wrapText="1"/>
      <protection/>
    </xf>
    <xf numFmtId="0" fontId="67" fillId="0" borderId="0" xfId="0" applyFont="1" applyAlignment="1">
      <alignment wrapText="1"/>
    </xf>
    <xf numFmtId="0" fontId="49" fillId="0" borderId="0" xfId="0" applyFont="1" applyAlignment="1">
      <alignment/>
    </xf>
    <xf numFmtId="0" fontId="60" fillId="0" borderId="0" xfId="0" applyFont="1" applyAlignment="1">
      <alignment wrapText="1"/>
    </xf>
    <xf numFmtId="0" fontId="45" fillId="25" borderId="0" xfId="53" applyFont="1" applyFill="1" applyAlignment="1">
      <alignment vertical="top" wrapText="1"/>
      <protection/>
    </xf>
    <xf numFmtId="0" fontId="60" fillId="0" borderId="0" xfId="0" applyFont="1" applyAlignment="1">
      <alignment/>
    </xf>
    <xf numFmtId="0" fontId="68" fillId="0" borderId="0" xfId="0" applyFont="1" applyAlignment="1">
      <alignment horizontal="center" vertical="center"/>
    </xf>
    <xf numFmtId="0" fontId="2" fillId="0" borderId="0" xfId="61" applyFont="1" applyFill="1" applyBorder="1" applyAlignment="1">
      <alignment horizontal="center" vertical="center" wrapText="1"/>
      <protection/>
    </xf>
    <xf numFmtId="1" fontId="3" fillId="0" borderId="0" xfId="61" applyNumberFormat="1" applyFont="1" applyFill="1" applyBorder="1" applyAlignment="1">
      <alignment horizontal="center" vertical="center" wrapText="1"/>
      <protection/>
    </xf>
    <xf numFmtId="0" fontId="59" fillId="25" borderId="0" xfId="61" applyFont="1" applyFill="1" applyBorder="1" applyAlignment="1">
      <alignment horizontal="center" vertical="center" wrapText="1"/>
      <protection/>
    </xf>
    <xf numFmtId="49" fontId="60" fillId="0" borderId="0" xfId="0" applyNumberFormat="1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49" fontId="56" fillId="0" borderId="0" xfId="0" applyNumberFormat="1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49" fillId="0" borderId="0" xfId="53" applyFont="1" applyAlignment="1">
      <alignment vertical="top" wrapText="1"/>
      <protection/>
    </xf>
    <xf numFmtId="0" fontId="67" fillId="0" borderId="0" xfId="0" applyFont="1" applyAlignment="1">
      <alignment/>
    </xf>
    <xf numFmtId="0" fontId="6" fillId="24" borderId="0" xfId="0" applyNumberFormat="1" applyFont="1" applyFill="1" applyBorder="1" applyAlignment="1">
      <alignment horizontal="center" vertical="center" wrapText="1"/>
    </xf>
    <xf numFmtId="0" fontId="69" fillId="0" borderId="0" xfId="0" applyFont="1" applyAlignment="1">
      <alignment wrapText="1"/>
    </xf>
    <xf numFmtId="0" fontId="49" fillId="0" borderId="0" xfId="0" applyNumberFormat="1" applyFont="1" applyFill="1" applyBorder="1" applyAlignment="1">
      <alignment horizontal="center" vertical="center" wrapText="1"/>
    </xf>
    <xf numFmtId="0" fontId="1" fillId="0" borderId="0" xfId="60" applyFont="1">
      <alignment/>
      <protection/>
    </xf>
    <xf numFmtId="176" fontId="1" fillId="0" borderId="0" xfId="61" applyNumberFormat="1" applyFont="1" applyFill="1">
      <alignment/>
      <protection/>
    </xf>
    <xf numFmtId="0" fontId="1" fillId="0" borderId="0" xfId="61" applyFont="1" applyFill="1">
      <alignment/>
      <protection/>
    </xf>
    <xf numFmtId="0" fontId="4" fillId="0" borderId="0" xfId="60" applyFont="1">
      <alignment/>
      <protection/>
    </xf>
    <xf numFmtId="0" fontId="12" fillId="0" borderId="0" xfId="0" applyFont="1" applyFill="1" applyAlignment="1">
      <alignment horizontal="right"/>
    </xf>
    <xf numFmtId="0" fontId="61" fillId="0" borderId="0" xfId="60" applyFont="1">
      <alignment/>
      <protection/>
    </xf>
    <xf numFmtId="0" fontId="10" fillId="0" borderId="0" xfId="60" applyFont="1" applyAlignment="1">
      <alignment horizontal="right"/>
      <protection/>
    </xf>
    <xf numFmtId="0" fontId="18" fillId="0" borderId="11" xfId="61" applyFont="1" applyFill="1" applyBorder="1" applyAlignment="1">
      <alignment horizontal="center" vertical="center" wrapText="1"/>
      <protection/>
    </xf>
    <xf numFmtId="179" fontId="18" fillId="0" borderId="16" xfId="60" applyNumberFormat="1" applyFont="1" applyBorder="1" applyAlignment="1">
      <alignment horizontal="center" vertical="center"/>
      <protection/>
    </xf>
    <xf numFmtId="179" fontId="10" fillId="0" borderId="16" xfId="60" applyNumberFormat="1" applyFont="1" applyBorder="1" applyAlignment="1">
      <alignment horizontal="center" vertical="center"/>
      <protection/>
    </xf>
    <xf numFmtId="179" fontId="19" fillId="0" borderId="17" xfId="60" applyNumberFormat="1" applyFont="1" applyBorder="1" applyAlignment="1">
      <alignment horizontal="center" vertical="center"/>
      <protection/>
    </xf>
    <xf numFmtId="0" fontId="9" fillId="0" borderId="0" xfId="61" applyFont="1" applyFill="1">
      <alignment/>
      <protection/>
    </xf>
    <xf numFmtId="0" fontId="18" fillId="0" borderId="17" xfId="61" applyFont="1" applyFill="1" applyBorder="1" applyAlignment="1">
      <alignment horizontal="center" vertical="center" wrapText="1"/>
      <protection/>
    </xf>
    <xf numFmtId="0" fontId="18" fillId="0" borderId="0" xfId="61" applyFont="1" applyFill="1">
      <alignment/>
      <protection/>
    </xf>
    <xf numFmtId="0" fontId="9" fillId="0" borderId="0" xfId="61" applyFont="1" applyFill="1" applyAlignment="1">
      <alignment horizontal="right"/>
      <protection/>
    </xf>
    <xf numFmtId="0" fontId="18" fillId="0" borderId="10" xfId="61" applyFont="1" applyFill="1" applyBorder="1" applyAlignment="1">
      <alignment horizontal="center" vertical="center" wrapText="1"/>
      <protection/>
    </xf>
    <xf numFmtId="0" fontId="18" fillId="0" borderId="0" xfId="61" applyFont="1" applyFill="1" applyBorder="1" applyAlignment="1">
      <alignment horizontal="center" vertical="center" wrapText="1"/>
      <protection/>
    </xf>
    <xf numFmtId="0" fontId="9" fillId="0" borderId="0" xfId="61" applyFont="1" applyFill="1" applyBorder="1" applyAlignment="1">
      <alignment horizontal="center" vertical="center" wrapText="1"/>
      <protection/>
    </xf>
    <xf numFmtId="0" fontId="70" fillId="0" borderId="0" xfId="0" applyFont="1" applyAlignment="1">
      <alignment horizontal="center" vertical="center"/>
    </xf>
    <xf numFmtId="1" fontId="9" fillId="0" borderId="0" xfId="61" applyNumberFormat="1" applyFont="1" applyFill="1" applyBorder="1" applyAlignment="1">
      <alignment horizontal="center" vertical="center" wrapText="1"/>
      <protection/>
    </xf>
    <xf numFmtId="0" fontId="9" fillId="25" borderId="0" xfId="61" applyFont="1" applyFill="1" applyBorder="1" applyAlignment="1">
      <alignment horizontal="center" vertical="center" wrapText="1"/>
      <protection/>
    </xf>
    <xf numFmtId="0" fontId="62" fillId="25" borderId="0" xfId="61" applyFont="1" applyFill="1" applyBorder="1" applyAlignment="1">
      <alignment horizontal="center" vertical="center" wrapText="1"/>
      <protection/>
    </xf>
    <xf numFmtId="0" fontId="9" fillId="25" borderId="0" xfId="61" applyFont="1" applyFill="1" applyBorder="1" applyAlignment="1" applyProtection="1">
      <alignment horizontal="center" vertical="center" wrapText="1"/>
      <protection locked="0"/>
    </xf>
    <xf numFmtId="0" fontId="9" fillId="0" borderId="13" xfId="60" applyFont="1" applyBorder="1" applyAlignment="1">
      <alignment horizontal="center"/>
      <protection/>
    </xf>
    <xf numFmtId="0" fontId="9" fillId="0" borderId="0" xfId="60" applyFont="1" applyBorder="1" applyAlignment="1">
      <alignment horizontal="justify"/>
      <protection/>
    </xf>
    <xf numFmtId="0" fontId="18" fillId="0" borderId="25" xfId="60" applyFont="1" applyBorder="1" applyAlignment="1">
      <alignment horizontal="center" vertical="center"/>
      <protection/>
    </xf>
    <xf numFmtId="0" fontId="20" fillId="0" borderId="21" xfId="60" applyFont="1" applyBorder="1" applyAlignment="1">
      <alignment horizontal="center" vertical="center" wrapText="1"/>
      <protection/>
    </xf>
    <xf numFmtId="179" fontId="18" fillId="0" borderId="21" xfId="61" applyNumberFormat="1" applyFont="1" applyFill="1" applyBorder="1" applyAlignment="1">
      <alignment horizontal="center" vertical="center" wrapText="1"/>
      <protection/>
    </xf>
    <xf numFmtId="179" fontId="18" fillId="0" borderId="23" xfId="61" applyNumberFormat="1" applyFont="1" applyFill="1" applyBorder="1" applyAlignment="1">
      <alignment horizontal="center" vertical="center" wrapText="1"/>
      <protection/>
    </xf>
    <xf numFmtId="0" fontId="18" fillId="0" borderId="13" xfId="60" applyFont="1" applyFill="1" applyBorder="1" applyAlignment="1">
      <alignment horizontal="center" vertical="center"/>
      <protection/>
    </xf>
    <xf numFmtId="0" fontId="20" fillId="0" borderId="0" xfId="60" applyFont="1" applyFill="1" applyBorder="1" applyAlignment="1">
      <alignment horizontal="center" vertical="center" wrapText="1"/>
      <protection/>
    </xf>
    <xf numFmtId="179" fontId="18" fillId="0" borderId="0" xfId="60" applyNumberFormat="1" applyFont="1" applyBorder="1" applyAlignment="1">
      <alignment horizontal="center" vertical="center"/>
      <protection/>
    </xf>
    <xf numFmtId="0" fontId="9" fillId="0" borderId="13" xfId="60" applyFont="1" applyFill="1" applyBorder="1" applyAlignment="1">
      <alignment horizontal="center" vertical="center"/>
      <protection/>
    </xf>
    <xf numFmtId="0" fontId="9" fillId="0" borderId="0" xfId="0" applyFont="1" applyBorder="1" applyAlignment="1">
      <alignment/>
    </xf>
    <xf numFmtId="179" fontId="9" fillId="0" borderId="0" xfId="60" applyNumberFormat="1" applyFont="1" applyBorder="1" applyAlignment="1">
      <alignment horizontal="center" vertical="center"/>
      <protection/>
    </xf>
    <xf numFmtId="179" fontId="9" fillId="0" borderId="16" xfId="60" applyNumberFormat="1" applyFont="1" applyBorder="1" applyAlignment="1">
      <alignment horizontal="center" vertical="center"/>
      <protection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wrapText="1"/>
    </xf>
    <xf numFmtId="179" fontId="10" fillId="0" borderId="0" xfId="60" applyNumberFormat="1" applyFont="1" applyBorder="1" applyAlignment="1">
      <alignment horizontal="center" vertical="center"/>
      <protection/>
    </xf>
    <xf numFmtId="0" fontId="19" fillId="0" borderId="22" xfId="60" applyFont="1" applyBorder="1" applyAlignment="1">
      <alignment horizontal="center" vertical="top" wrapText="1"/>
      <protection/>
    </xf>
    <xf numFmtId="179" fontId="19" fillId="0" borderId="22" xfId="60" applyNumberFormat="1" applyFont="1" applyBorder="1" applyAlignment="1">
      <alignment horizontal="center" vertical="center"/>
      <protection/>
    </xf>
    <xf numFmtId="0" fontId="18" fillId="0" borderId="0" xfId="61" applyFont="1" applyFill="1" applyAlignment="1">
      <alignment horizontal="left" vertical="center" wrapText="1"/>
      <protection/>
    </xf>
    <xf numFmtId="0" fontId="9" fillId="0" borderId="0" xfId="61" applyFont="1" applyFill="1" applyAlignment="1">
      <alignment horizontal="left" vertical="center" wrapText="1"/>
      <protection/>
    </xf>
    <xf numFmtId="0" fontId="20" fillId="0" borderId="0" xfId="61" applyFont="1" applyFill="1" applyBorder="1" applyAlignment="1">
      <alignment horizontal="left" vertical="center" wrapText="1"/>
      <protection/>
    </xf>
    <xf numFmtId="0" fontId="21" fillId="0" borderId="0" xfId="61" applyFont="1" applyFill="1" applyBorder="1" applyAlignment="1">
      <alignment horizontal="left" vertical="center" wrapText="1"/>
      <protection/>
    </xf>
    <xf numFmtId="0" fontId="20" fillId="0" borderId="0" xfId="53" applyFont="1" applyFill="1" applyAlignment="1">
      <alignment horizontal="left" vertical="center" wrapText="1"/>
      <protection/>
    </xf>
    <xf numFmtId="0" fontId="21" fillId="25" borderId="0" xfId="53" applyFont="1" applyFill="1" applyAlignment="1">
      <alignment horizontal="left" vertical="center" wrapText="1"/>
      <protection/>
    </xf>
    <xf numFmtId="0" fontId="63" fillId="25" borderId="0" xfId="53" applyFont="1" applyFill="1" applyAlignment="1">
      <alignment horizontal="left" vertical="center" wrapText="1"/>
      <protection/>
    </xf>
    <xf numFmtId="0" fontId="9" fillId="0" borderId="0" xfId="53" applyFont="1" applyAlignment="1">
      <alignment horizontal="left" vertical="center" wrapText="1"/>
      <protection/>
    </xf>
    <xf numFmtId="0" fontId="9" fillId="25" borderId="0" xfId="53" applyFont="1" applyFill="1" applyAlignment="1">
      <alignment horizontal="left" vertical="center" wrapText="1"/>
      <protection/>
    </xf>
    <xf numFmtId="0" fontId="9" fillId="0" borderId="0" xfId="0" applyFont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0" fontId="9" fillId="0" borderId="0" xfId="55" applyFont="1" applyFill="1" applyBorder="1" applyAlignment="1">
      <alignment horizontal="left" vertical="center" wrapText="1"/>
      <protection/>
    </xf>
    <xf numFmtId="0" fontId="62" fillId="25" borderId="0" xfId="55" applyFont="1" applyFill="1" applyBorder="1" applyAlignment="1">
      <alignment horizontal="left" vertical="center" wrapText="1"/>
      <protection/>
    </xf>
    <xf numFmtId="0" fontId="21" fillId="25" borderId="0" xfId="53" applyFont="1" applyFill="1" applyAlignment="1" applyProtection="1">
      <alignment horizontal="left" vertical="center" wrapText="1"/>
      <protection locked="0"/>
    </xf>
    <xf numFmtId="177" fontId="18" fillId="0" borderId="0" xfId="74" applyNumberFormat="1" applyFont="1" applyFill="1" applyBorder="1" applyAlignment="1">
      <alignment horizontal="center" vertical="center" wrapText="1"/>
    </xf>
    <xf numFmtId="177" fontId="9" fillId="0" borderId="0" xfId="74" applyNumberFormat="1" applyFont="1" applyFill="1" applyBorder="1" applyAlignment="1">
      <alignment horizontal="center" vertical="center" wrapText="1"/>
    </xf>
    <xf numFmtId="0" fontId="20" fillId="0" borderId="0" xfId="61" applyFont="1" applyFill="1" applyBorder="1" applyAlignment="1">
      <alignment horizontal="center" vertical="center" wrapText="1"/>
      <protection/>
    </xf>
    <xf numFmtId="177" fontId="21" fillId="0" borderId="0" xfId="74" applyNumberFormat="1" applyFont="1" applyFill="1" applyBorder="1" applyAlignment="1">
      <alignment horizontal="center" vertical="center" wrapText="1"/>
    </xf>
    <xf numFmtId="177" fontId="20" fillId="0" borderId="0" xfId="74" applyNumberFormat="1" applyFont="1" applyFill="1" applyBorder="1" applyAlignment="1">
      <alignment horizontal="center" vertical="center" wrapText="1"/>
    </xf>
    <xf numFmtId="177" fontId="18" fillId="0" borderId="0" xfId="53" applyNumberFormat="1" applyFont="1" applyFill="1" applyAlignment="1">
      <alignment horizontal="center" vertical="center"/>
      <protection/>
    </xf>
    <xf numFmtId="177" fontId="9" fillId="0" borderId="0" xfId="53" applyNumberFormat="1" applyFont="1" applyFill="1" applyAlignment="1">
      <alignment horizontal="center" vertical="center"/>
      <protection/>
    </xf>
    <xf numFmtId="177" fontId="62" fillId="0" borderId="0" xfId="53" applyNumberFormat="1" applyFont="1" applyFill="1" applyAlignment="1">
      <alignment horizontal="center" vertical="center"/>
      <protection/>
    </xf>
    <xf numFmtId="0" fontId="21" fillId="0" borderId="0" xfId="61" applyFont="1" applyFill="1" applyBorder="1" applyAlignment="1">
      <alignment horizontal="left" vertical="top" wrapText="1"/>
      <protection/>
    </xf>
    <xf numFmtId="0" fontId="2" fillId="0" borderId="0" xfId="61" applyFont="1" applyFill="1" applyAlignment="1">
      <alignment vertical="center" wrapText="1"/>
      <protection/>
    </xf>
    <xf numFmtId="0" fontId="6" fillId="0" borderId="0" xfId="61" applyFont="1" applyFill="1" applyBorder="1" applyAlignment="1">
      <alignment vertical="center" wrapText="1"/>
      <protection/>
    </xf>
    <xf numFmtId="0" fontId="6" fillId="0" borderId="0" xfId="53" applyFont="1" applyFill="1" applyAlignment="1">
      <alignment horizontal="justify" vertical="center" wrapText="1"/>
      <protection/>
    </xf>
    <xf numFmtId="0" fontId="50" fillId="25" borderId="0" xfId="53" applyFont="1" applyFill="1" applyAlignment="1">
      <alignment horizontal="center" vertical="center" wrapText="1"/>
      <protection/>
    </xf>
    <xf numFmtId="0" fontId="59" fillId="25" borderId="0" xfId="55" applyFont="1" applyFill="1" applyBorder="1" applyAlignment="1">
      <alignment vertical="center" wrapText="1"/>
      <protection/>
    </xf>
    <xf numFmtId="0" fontId="6" fillId="0" borderId="0" xfId="61" applyFont="1" applyFill="1" applyBorder="1" applyAlignment="1">
      <alignment horizontal="center" vertical="top" wrapText="1"/>
      <protection/>
    </xf>
    <xf numFmtId="0" fontId="47" fillId="0" borderId="0" xfId="0" applyNumberFormat="1" applyFont="1" applyFill="1" applyBorder="1" applyAlignment="1">
      <alignment horizontal="right" vertical="center" wrapText="1" shrinkToFit="1"/>
    </xf>
    <xf numFmtId="0" fontId="9" fillId="0" borderId="0" xfId="60" applyFont="1" applyAlignment="1">
      <alignment horizontal="center"/>
      <protection/>
    </xf>
    <xf numFmtId="0" fontId="18" fillId="0" borderId="0" xfId="60" applyFont="1" applyAlignment="1">
      <alignment horizontal="center" wrapText="1"/>
      <protection/>
    </xf>
    <xf numFmtId="0" fontId="1" fillId="0" borderId="0" xfId="0" applyFont="1" applyFill="1" applyAlignment="1">
      <alignment horizontal="right"/>
    </xf>
    <xf numFmtId="0" fontId="18" fillId="0" borderId="0" xfId="60" applyFont="1" applyAlignment="1">
      <alignment horizontal="center" vertical="center" wrapText="1"/>
      <protection/>
    </xf>
    <xf numFmtId="0" fontId="9" fillId="0" borderId="22" xfId="61" applyFont="1" applyFill="1" applyBorder="1" applyAlignment="1">
      <alignment horizontal="center"/>
      <protection/>
    </xf>
    <xf numFmtId="0" fontId="18" fillId="0" borderId="26" xfId="61" applyFont="1" applyFill="1" applyBorder="1" applyAlignment="1">
      <alignment horizontal="center" vertical="center" wrapText="1"/>
      <protection/>
    </xf>
    <xf numFmtId="0" fontId="48" fillId="0" borderId="20" xfId="0" applyFont="1" applyBorder="1" applyAlignment="1">
      <alignment horizontal="center" vertical="center" wrapText="1"/>
    </xf>
    <xf numFmtId="0" fontId="1" fillId="0" borderId="0" xfId="60" applyFont="1" applyAlignment="1">
      <alignment horizontal="right"/>
      <protection/>
    </xf>
    <xf numFmtId="0" fontId="18" fillId="0" borderId="19" xfId="61" applyFont="1" applyFill="1" applyBorder="1" applyAlignment="1">
      <alignment horizontal="center" vertical="center"/>
      <protection/>
    </xf>
    <xf numFmtId="0" fontId="18" fillId="0" borderId="15" xfId="61" applyFont="1" applyFill="1" applyBorder="1" applyAlignment="1">
      <alignment horizontal="center" vertical="center"/>
      <protection/>
    </xf>
    <xf numFmtId="0" fontId="18" fillId="0" borderId="19" xfId="61" applyFont="1" applyFill="1" applyBorder="1" applyAlignment="1">
      <alignment horizontal="center" vertical="center" wrapText="1"/>
      <protection/>
    </xf>
    <xf numFmtId="0" fontId="18" fillId="0" borderId="15" xfId="61" applyFont="1" applyFill="1" applyBorder="1" applyAlignment="1">
      <alignment horizontal="center" vertical="center" wrapText="1"/>
      <protection/>
    </xf>
    <xf numFmtId="0" fontId="1" fillId="0" borderId="0" xfId="53" applyFont="1" applyFill="1" applyAlignment="1">
      <alignment horizontal="right"/>
      <protection/>
    </xf>
    <xf numFmtId="0" fontId="18" fillId="0" borderId="0" xfId="61" applyFont="1" applyFill="1" applyAlignment="1">
      <alignment horizontal="center"/>
      <protection/>
    </xf>
    <xf numFmtId="0" fontId="2" fillId="0" borderId="0" xfId="61" applyFont="1" applyFill="1" applyAlignment="1">
      <alignment horizontal="center"/>
      <protection/>
    </xf>
    <xf numFmtId="0" fontId="2" fillId="0" borderId="27" xfId="61" applyFont="1" applyFill="1" applyBorder="1" applyAlignment="1">
      <alignment horizontal="center" vertical="center" wrapText="1"/>
      <protection/>
    </xf>
    <xf numFmtId="0" fontId="2" fillId="0" borderId="28" xfId="61" applyFont="1" applyFill="1" applyBorder="1" applyAlignment="1">
      <alignment horizontal="center" vertical="center" wrapText="1"/>
      <protection/>
    </xf>
    <xf numFmtId="0" fontId="2" fillId="0" borderId="29" xfId="61" applyFont="1" applyFill="1" applyBorder="1" applyAlignment="1">
      <alignment horizontal="center"/>
      <protection/>
    </xf>
    <xf numFmtId="0" fontId="2" fillId="0" borderId="30" xfId="61" applyFont="1" applyFill="1" applyBorder="1" applyAlignment="1">
      <alignment horizontal="center"/>
      <protection/>
    </xf>
    <xf numFmtId="0" fontId="64" fillId="0" borderId="0" xfId="53" applyFont="1" applyFill="1" applyAlignment="1">
      <alignment horizontal="right"/>
      <protection/>
    </xf>
    <xf numFmtId="0" fontId="1" fillId="0" borderId="0" xfId="61" applyFont="1" applyFill="1" applyAlignment="1">
      <alignment horizontal="right"/>
      <protection/>
    </xf>
    <xf numFmtId="0" fontId="45" fillId="0" borderId="0" xfId="0" applyNumberFormat="1" applyFont="1" applyFill="1" applyBorder="1" applyAlignment="1">
      <alignment horizontal="right" vertical="center" wrapText="1" shrinkToFit="1"/>
    </xf>
    <xf numFmtId="0" fontId="45" fillId="0" borderId="0" xfId="0" applyNumberFormat="1" applyFont="1" applyFill="1" applyBorder="1" applyAlignment="1">
      <alignment horizontal="right" vertical="center" wrapText="1" shrinkToFit="1"/>
    </xf>
    <xf numFmtId="0" fontId="47" fillId="0" borderId="0" xfId="0" applyNumberFormat="1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8" fillId="0" borderId="0" xfId="59" applyFont="1" applyFill="1" applyAlignment="1">
      <alignment horizontal="center" vertical="center" wrapText="1"/>
      <protection/>
    </xf>
    <xf numFmtId="0" fontId="1" fillId="0" borderId="19" xfId="59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/>
    </xf>
    <xf numFmtId="0" fontId="1" fillId="0" borderId="26" xfId="0" applyFont="1" applyBorder="1" applyAlignment="1">
      <alignment horizontal="right" vertical="center"/>
    </xf>
    <xf numFmtId="0" fontId="0" fillId="0" borderId="20" xfId="0" applyBorder="1" applyAlignment="1">
      <alignment vertical="center"/>
    </xf>
    <xf numFmtId="0" fontId="1" fillId="0" borderId="0" xfId="0" applyFont="1" applyAlignment="1">
      <alignment horizontal="right"/>
    </xf>
    <xf numFmtId="0" fontId="45" fillId="0" borderId="11" xfId="0" applyNumberFormat="1" applyFont="1" applyFill="1" applyBorder="1" applyAlignment="1">
      <alignment horizontal="center" vertical="center" wrapText="1"/>
    </xf>
    <xf numFmtId="0" fontId="45" fillId="0" borderId="11" xfId="0" applyNumberFormat="1" applyFont="1" applyFill="1" applyBorder="1" applyAlignment="1">
      <alignment horizontal="center" vertical="center" wrapText="1"/>
    </xf>
    <xf numFmtId="0" fontId="45" fillId="0" borderId="31" xfId="0" applyNumberFormat="1" applyFont="1" applyFill="1" applyBorder="1" applyAlignment="1">
      <alignment horizontal="center" vertical="center" wrapText="1"/>
    </xf>
    <xf numFmtId="0" fontId="45" fillId="0" borderId="32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right"/>
    </xf>
    <xf numFmtId="0" fontId="43" fillId="0" borderId="0" xfId="0" applyNumberFormat="1" applyFont="1" applyFill="1" applyBorder="1" applyAlignment="1">
      <alignment horizontal="center" vertical="center" wrapText="1"/>
    </xf>
    <xf numFmtId="0" fontId="13" fillId="0" borderId="0" xfId="53" applyNumberFormat="1" applyFont="1" applyFill="1" applyBorder="1" applyAlignment="1">
      <alignment horizontal="right" vertical="center" wrapText="1"/>
      <protection/>
    </xf>
    <xf numFmtId="0" fontId="6" fillId="0" borderId="0" xfId="53" applyNumberFormat="1" applyFont="1" applyFill="1" applyBorder="1" applyAlignment="1">
      <alignment horizontal="center" vertical="center" wrapText="1"/>
      <protection/>
    </xf>
    <xf numFmtId="0" fontId="45" fillId="0" borderId="26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5" fillId="0" borderId="33" xfId="0" applyNumberFormat="1" applyFont="1" applyFill="1" applyBorder="1" applyAlignment="1">
      <alignment horizontal="center" vertical="center" wrapText="1"/>
    </xf>
    <xf numFmtId="0" fontId="45" fillId="0" borderId="34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5" fillId="0" borderId="35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8" fillId="0" borderId="0" xfId="56" applyNumberFormat="1" applyFont="1" applyFill="1" applyBorder="1" applyAlignment="1" applyProtection="1">
      <alignment horizontal="center" vertical="top" wrapText="1"/>
      <protection/>
    </xf>
    <xf numFmtId="0" fontId="18" fillId="0" borderId="19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2" fillId="0" borderId="26" xfId="56" applyFont="1" applyBorder="1" applyAlignment="1">
      <alignment horizontal="center" vertical="center"/>
      <protection/>
    </xf>
    <xf numFmtId="0" fontId="2" fillId="0" borderId="20" xfId="0" applyFont="1" applyBorder="1" applyAlignment="1">
      <alignment horizontal="center" vertical="center"/>
    </xf>
    <xf numFmtId="0" fontId="18" fillId="0" borderId="19" xfId="56" applyNumberFormat="1" applyFont="1" applyFill="1" applyBorder="1" applyAlignment="1" applyProtection="1">
      <alignment horizontal="center" vertical="center" wrapText="1"/>
      <protection/>
    </xf>
    <xf numFmtId="0" fontId="57" fillId="0" borderId="0" xfId="60" applyFont="1" applyAlignment="1">
      <alignment horizontal="center" wrapText="1"/>
      <protection/>
    </xf>
    <xf numFmtId="0" fontId="18" fillId="0" borderId="19" xfId="60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18" fillId="0" borderId="26" xfId="60" applyFont="1" applyBorder="1" applyAlignment="1">
      <alignment horizontal="center" vertical="center" wrapText="1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Взаимные Москв 9мес2006" xfId="55"/>
    <cellStyle name="Обычный_военкомат-2" xfId="56"/>
    <cellStyle name="Обычный_Измененные приложения 2006 года к 3 чт." xfId="57"/>
    <cellStyle name="Обычный_Инвест 06 уточн" xfId="58"/>
    <cellStyle name="Обычный_Инвестиц.программа на 2005г. для Минфина по новой структк" xfId="59"/>
    <cellStyle name="Обычный_прил.финпом" xfId="60"/>
    <cellStyle name="Обычный_республиканский  2005 г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Финансовый 2" xfId="71"/>
    <cellStyle name="Финансовый 3" xfId="72"/>
    <cellStyle name="Финансовый 4" xfId="73"/>
    <cellStyle name="Финансовый 5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view="pageBreakPreview" zoomScaleSheetLayoutView="100" zoomScalePageLayoutView="0" workbookViewId="0" topLeftCell="A1">
      <selection activeCell="A10" sqref="A10"/>
    </sheetView>
  </sheetViews>
  <sheetFormatPr defaultColWidth="9.140625" defaultRowHeight="12.75"/>
  <cols>
    <col min="1" max="1" width="24.421875" style="16" customWidth="1"/>
    <col min="2" max="2" width="53.57421875" style="16" customWidth="1"/>
    <col min="3" max="3" width="13.421875" style="16" customWidth="1"/>
    <col min="4" max="16384" width="9.140625" style="16" customWidth="1"/>
  </cols>
  <sheetData>
    <row r="1" ht="15.75">
      <c r="C1" s="2" t="s">
        <v>64</v>
      </c>
    </row>
    <row r="2" ht="15.75">
      <c r="C2" s="2" t="s">
        <v>208</v>
      </c>
    </row>
    <row r="3" ht="15.75">
      <c r="C3" s="2" t="s">
        <v>147</v>
      </c>
    </row>
    <row r="4" ht="15.75">
      <c r="C4" s="2" t="s">
        <v>93</v>
      </c>
    </row>
    <row r="5" ht="17.25" customHeight="1"/>
    <row r="6" spans="1:3" ht="33.75" customHeight="1">
      <c r="A6" s="337" t="s">
        <v>124</v>
      </c>
      <c r="B6" s="337"/>
      <c r="C6" s="337"/>
    </row>
    <row r="7" spans="1:3" ht="15.75">
      <c r="A7" s="33"/>
      <c r="B7" s="33"/>
      <c r="C7" s="33"/>
    </row>
    <row r="8" ht="16.5" customHeight="1">
      <c r="C8" s="17" t="s">
        <v>0</v>
      </c>
    </row>
    <row r="9" spans="1:3" ht="19.5" customHeight="1">
      <c r="A9" s="18" t="s">
        <v>11</v>
      </c>
      <c r="B9" s="18" t="s">
        <v>53</v>
      </c>
      <c r="C9" s="18" t="s">
        <v>12</v>
      </c>
    </row>
    <row r="10" spans="1:3" ht="35.25" customHeight="1">
      <c r="A10" s="31" t="s">
        <v>119</v>
      </c>
      <c r="B10" s="19" t="s">
        <v>13</v>
      </c>
      <c r="C10" s="35">
        <v>1311.3</v>
      </c>
    </row>
    <row r="11" spans="1:3" ht="51.75" customHeight="1">
      <c r="A11" s="31" t="s">
        <v>189</v>
      </c>
      <c r="B11" s="32" t="s">
        <v>188</v>
      </c>
      <c r="C11" s="36">
        <v>1411.3</v>
      </c>
    </row>
    <row r="12" spans="1:3" ht="45.75" customHeight="1">
      <c r="A12" s="20" t="s">
        <v>190</v>
      </c>
      <c r="B12" s="32" t="s">
        <v>120</v>
      </c>
      <c r="C12" s="36">
        <v>1411.3</v>
      </c>
    </row>
    <row r="13" spans="1:3" ht="45.75" customHeight="1">
      <c r="A13" s="20" t="s">
        <v>115</v>
      </c>
      <c r="B13" s="32" t="s">
        <v>120</v>
      </c>
      <c r="C13" s="36">
        <v>1411.3</v>
      </c>
    </row>
    <row r="14" spans="1:3" s="22" customFormat="1" ht="47.25">
      <c r="A14" s="20" t="s">
        <v>116</v>
      </c>
      <c r="B14" s="73" t="s">
        <v>121</v>
      </c>
      <c r="C14" s="36">
        <v>-100</v>
      </c>
    </row>
    <row r="15" spans="1:3" ht="36.75" customHeight="1">
      <c r="A15" s="20" t="s">
        <v>14</v>
      </c>
      <c r="B15" s="21" t="s">
        <v>15</v>
      </c>
      <c r="C15" s="34"/>
    </row>
    <row r="16" spans="1:3" ht="72.75" customHeight="1">
      <c r="A16" s="20" t="s">
        <v>117</v>
      </c>
      <c r="B16" s="21" t="s">
        <v>122</v>
      </c>
      <c r="C16" s="34">
        <v>150.2</v>
      </c>
    </row>
    <row r="17" spans="1:3" ht="77.25" customHeight="1">
      <c r="A17" s="20" t="s">
        <v>118</v>
      </c>
      <c r="B17" s="23" t="s">
        <v>123</v>
      </c>
      <c r="C17" s="37">
        <v>-150.2</v>
      </c>
    </row>
    <row r="18" spans="1:7" ht="15.75">
      <c r="A18" s="24"/>
      <c r="B18" s="25" t="s">
        <v>16</v>
      </c>
      <c r="C18" s="38">
        <v>1311.3</v>
      </c>
      <c r="G18" s="28"/>
    </row>
    <row r="19" spans="1:3" ht="12.75">
      <c r="A19" s="26"/>
      <c r="B19" s="27"/>
      <c r="C19" s="39"/>
    </row>
    <row r="20" spans="1:3" ht="12.75">
      <c r="A20" s="28"/>
      <c r="B20" s="28"/>
      <c r="C20" s="39"/>
    </row>
    <row r="21" spans="1:3" ht="12.75">
      <c r="A21" s="28"/>
      <c r="B21" s="28"/>
      <c r="C21" s="40"/>
    </row>
    <row r="22" spans="1:2" ht="12.75">
      <c r="A22" s="28"/>
      <c r="B22" s="29"/>
    </row>
    <row r="23" spans="1:3" ht="12.75">
      <c r="A23" s="28"/>
      <c r="B23" s="28"/>
      <c r="C23" s="41"/>
    </row>
    <row r="24" spans="1:3" ht="12.75">
      <c r="A24" s="28"/>
      <c r="B24" s="28"/>
      <c r="C24" s="41"/>
    </row>
    <row r="25" spans="1:3" ht="12.75">
      <c r="A25" s="28"/>
      <c r="B25" s="28"/>
      <c r="C25" s="30"/>
    </row>
    <row r="26" spans="1:2" ht="12.75">
      <c r="A26" s="28"/>
      <c r="B26" s="28"/>
    </row>
  </sheetData>
  <sheetProtection/>
  <mergeCells count="1">
    <mergeCell ref="A6:C6"/>
  </mergeCells>
  <printOptions horizontalCentered="1"/>
  <pageMargins left="0.5511811023622047" right="0.1968503937007874" top="0.5118110236220472" bottom="0.2755905511811024" header="0.15748031496062992" footer="0.1968503937007874"/>
  <pageSetup horizontalDpi="600" verticalDpi="60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2"/>
  <sheetViews>
    <sheetView view="pageBreakPreview" zoomScale="115" zoomScaleSheetLayoutView="115" zoomScalePageLayoutView="0" workbookViewId="0" topLeftCell="A1">
      <selection activeCell="G224" sqref="G224"/>
    </sheetView>
  </sheetViews>
  <sheetFormatPr defaultColWidth="9.140625" defaultRowHeight="12.75"/>
  <cols>
    <col min="1" max="1" width="38.28125" style="0" customWidth="1"/>
    <col min="2" max="2" width="4.7109375" style="0" customWidth="1"/>
    <col min="3" max="4" width="3.7109375" style="0" customWidth="1"/>
    <col min="5" max="5" width="13.421875" style="0" customWidth="1"/>
    <col min="6" max="6" width="7.00390625" style="0" customWidth="1"/>
    <col min="7" max="7" width="12.57421875" style="0" customWidth="1"/>
  </cols>
  <sheetData>
    <row r="1" spans="3:7" ht="12.75" customHeight="1">
      <c r="C1" s="373" t="s">
        <v>219</v>
      </c>
      <c r="D1" s="373"/>
      <c r="E1" s="373"/>
      <c r="F1" s="373"/>
      <c r="G1" s="373"/>
    </row>
    <row r="2" spans="1:7" ht="12.75" customHeight="1">
      <c r="A2" s="357" t="s">
        <v>680</v>
      </c>
      <c r="B2" s="357"/>
      <c r="C2" s="357"/>
      <c r="D2" s="357"/>
      <c r="E2" s="357"/>
      <c r="F2" s="357"/>
      <c r="G2" s="357"/>
    </row>
    <row r="3" spans="1:8" ht="12" customHeight="1">
      <c r="A3" s="357" t="s">
        <v>426</v>
      </c>
      <c r="B3" s="357"/>
      <c r="C3" s="357"/>
      <c r="D3" s="357"/>
      <c r="E3" s="357"/>
      <c r="F3" s="357"/>
      <c r="G3" s="357"/>
      <c r="H3" s="127"/>
    </row>
    <row r="4" spans="1:8" ht="12.75" customHeight="1">
      <c r="A4" s="357" t="s">
        <v>501</v>
      </c>
      <c r="B4" s="357"/>
      <c r="C4" s="357"/>
      <c r="D4" s="357"/>
      <c r="E4" s="357"/>
      <c r="F4" s="357"/>
      <c r="G4" s="357"/>
      <c r="H4" s="128"/>
    </row>
    <row r="5" spans="1:8" ht="12.75" customHeight="1">
      <c r="A5" s="129"/>
      <c r="B5" s="129"/>
      <c r="C5" s="129"/>
      <c r="D5" s="129"/>
      <c r="E5" s="129"/>
      <c r="F5" s="357" t="s">
        <v>676</v>
      </c>
      <c r="G5" s="357"/>
      <c r="H5" s="128"/>
    </row>
    <row r="6" spans="1:7" ht="12.75" customHeight="1">
      <c r="A6" s="374" t="s">
        <v>425</v>
      </c>
      <c r="B6" s="374"/>
      <c r="C6" s="374"/>
      <c r="D6" s="374"/>
      <c r="E6" s="374"/>
      <c r="F6" s="374"/>
      <c r="G6" s="374"/>
    </row>
    <row r="7" spans="1:7" ht="15" customHeight="1">
      <c r="A7" s="374" t="s">
        <v>507</v>
      </c>
      <c r="B7" s="374"/>
      <c r="C7" s="374"/>
      <c r="D7" s="374"/>
      <c r="E7" s="374"/>
      <c r="F7" s="374"/>
      <c r="G7" s="374"/>
    </row>
    <row r="8" ht="12.75">
      <c r="G8" s="90" t="s">
        <v>22</v>
      </c>
    </row>
    <row r="9" spans="1:7" ht="12.75" customHeight="1">
      <c r="A9" s="371" t="s">
        <v>53</v>
      </c>
      <c r="B9" s="371" t="s">
        <v>23</v>
      </c>
      <c r="C9" s="371" t="s">
        <v>24</v>
      </c>
      <c r="D9" s="371" t="s">
        <v>25</v>
      </c>
      <c r="E9" s="371" t="s">
        <v>26</v>
      </c>
      <c r="F9" s="372" t="s">
        <v>27</v>
      </c>
      <c r="G9" s="369" t="s">
        <v>360</v>
      </c>
    </row>
    <row r="10" spans="1:7" ht="20.25" customHeight="1">
      <c r="A10" s="371"/>
      <c r="B10" s="371"/>
      <c r="C10" s="371"/>
      <c r="D10" s="371"/>
      <c r="E10" s="371"/>
      <c r="F10" s="372"/>
      <c r="G10" s="370"/>
    </row>
    <row r="11" spans="1:7" ht="15.75">
      <c r="A11" s="84" t="s">
        <v>28</v>
      </c>
      <c r="B11" s="85"/>
      <c r="C11" s="85"/>
      <c r="D11" s="85"/>
      <c r="E11" s="85"/>
      <c r="F11" s="85"/>
      <c r="G11" s="86">
        <f>G12+G30+G159+G182+G218+G268+G299</f>
        <v>647029.5</v>
      </c>
    </row>
    <row r="12" spans="1:7" ht="14.25">
      <c r="A12" s="225" t="s">
        <v>141</v>
      </c>
      <c r="B12" s="226">
        <v>947</v>
      </c>
      <c r="C12" s="226" t="s">
        <v>29</v>
      </c>
      <c r="D12" s="226" t="s">
        <v>29</v>
      </c>
      <c r="E12" s="226" t="s">
        <v>30</v>
      </c>
      <c r="F12" s="226" t="s">
        <v>31</v>
      </c>
      <c r="G12" s="124">
        <f>G13+G24</f>
        <v>5758</v>
      </c>
    </row>
    <row r="13" spans="1:7" ht="21">
      <c r="A13" s="79" t="s">
        <v>247</v>
      </c>
      <c r="B13" s="80">
        <v>947</v>
      </c>
      <c r="C13" s="80" t="s">
        <v>32</v>
      </c>
      <c r="D13" s="80" t="s">
        <v>34</v>
      </c>
      <c r="E13" s="80" t="s">
        <v>248</v>
      </c>
      <c r="F13" s="80"/>
      <c r="G13" s="81">
        <f>G14+G17</f>
        <v>3362.4</v>
      </c>
    </row>
    <row r="14" spans="1:7" ht="12.75">
      <c r="A14" s="82" t="s">
        <v>192</v>
      </c>
      <c r="B14" s="77">
        <v>947</v>
      </c>
      <c r="C14" s="83" t="s">
        <v>32</v>
      </c>
      <c r="D14" s="83" t="s">
        <v>34</v>
      </c>
      <c r="E14" s="83" t="s">
        <v>244</v>
      </c>
      <c r="F14" s="83" t="s">
        <v>31</v>
      </c>
      <c r="G14" s="78">
        <f>G15</f>
        <v>1297.1</v>
      </c>
    </row>
    <row r="15" spans="1:7" ht="56.25">
      <c r="A15" s="82" t="s">
        <v>75</v>
      </c>
      <c r="B15" s="77">
        <v>947</v>
      </c>
      <c r="C15" s="83" t="s">
        <v>32</v>
      </c>
      <c r="D15" s="83" t="s">
        <v>34</v>
      </c>
      <c r="E15" s="83" t="s">
        <v>244</v>
      </c>
      <c r="F15" s="83">
        <v>100</v>
      </c>
      <c r="G15" s="78">
        <f>G16</f>
        <v>1297.1</v>
      </c>
    </row>
    <row r="16" spans="1:7" ht="22.5">
      <c r="A16" s="140" t="s">
        <v>103</v>
      </c>
      <c r="B16" s="77">
        <v>947</v>
      </c>
      <c r="C16" s="83" t="s">
        <v>32</v>
      </c>
      <c r="D16" s="83" t="s">
        <v>34</v>
      </c>
      <c r="E16" s="83" t="s">
        <v>244</v>
      </c>
      <c r="F16" s="83">
        <v>120</v>
      </c>
      <c r="G16" s="78">
        <v>1297.1</v>
      </c>
    </row>
    <row r="17" spans="1:7" ht="22.5">
      <c r="A17" s="82" t="s">
        <v>191</v>
      </c>
      <c r="B17" s="77">
        <v>947</v>
      </c>
      <c r="C17" s="83" t="s">
        <v>32</v>
      </c>
      <c r="D17" s="83" t="s">
        <v>34</v>
      </c>
      <c r="E17" s="83" t="s">
        <v>243</v>
      </c>
      <c r="F17" s="83" t="s">
        <v>31</v>
      </c>
      <c r="G17" s="78">
        <f>G18+G20</f>
        <v>2065.3</v>
      </c>
    </row>
    <row r="18" spans="1:7" ht="56.25">
      <c r="A18" s="82" t="s">
        <v>75</v>
      </c>
      <c r="B18" s="77">
        <v>947</v>
      </c>
      <c r="C18" s="83" t="s">
        <v>32</v>
      </c>
      <c r="D18" s="83" t="s">
        <v>34</v>
      </c>
      <c r="E18" s="83" t="s">
        <v>243</v>
      </c>
      <c r="F18" s="83" t="s">
        <v>102</v>
      </c>
      <c r="G18" s="78">
        <f>G19</f>
        <v>1610.2</v>
      </c>
    </row>
    <row r="19" spans="1:7" ht="22.5">
      <c r="A19" s="140" t="s">
        <v>103</v>
      </c>
      <c r="B19" s="77">
        <v>947</v>
      </c>
      <c r="C19" s="83" t="s">
        <v>32</v>
      </c>
      <c r="D19" s="83" t="s">
        <v>34</v>
      </c>
      <c r="E19" s="83" t="s">
        <v>243</v>
      </c>
      <c r="F19" s="83">
        <v>120</v>
      </c>
      <c r="G19" s="78">
        <v>1610.2</v>
      </c>
    </row>
    <row r="20" spans="1:7" ht="33.75">
      <c r="A20" s="82" t="s">
        <v>271</v>
      </c>
      <c r="B20" s="77">
        <v>947</v>
      </c>
      <c r="C20" s="83" t="s">
        <v>32</v>
      </c>
      <c r="D20" s="83" t="s">
        <v>34</v>
      </c>
      <c r="E20" s="83" t="s">
        <v>243</v>
      </c>
      <c r="F20" s="83"/>
      <c r="G20" s="78">
        <f>G21+G23</f>
        <v>455.09999999999997</v>
      </c>
    </row>
    <row r="21" spans="1:9" ht="22.5">
      <c r="A21" s="140" t="s">
        <v>99</v>
      </c>
      <c r="B21" s="83">
        <v>947</v>
      </c>
      <c r="C21" s="83" t="s">
        <v>32</v>
      </c>
      <c r="D21" s="83" t="s">
        <v>34</v>
      </c>
      <c r="E21" s="83" t="s">
        <v>243</v>
      </c>
      <c r="F21" s="83">
        <v>200</v>
      </c>
      <c r="G21" s="78">
        <f>G22</f>
        <v>449.4</v>
      </c>
      <c r="I21" s="87"/>
    </row>
    <row r="22" spans="1:7" ht="33.75">
      <c r="A22" s="140" t="s">
        <v>566</v>
      </c>
      <c r="B22" s="77">
        <v>947</v>
      </c>
      <c r="C22" s="83" t="s">
        <v>32</v>
      </c>
      <c r="D22" s="83" t="s">
        <v>34</v>
      </c>
      <c r="E22" s="83" t="s">
        <v>243</v>
      </c>
      <c r="F22" s="83">
        <v>240</v>
      </c>
      <c r="G22" s="78">
        <v>449.4</v>
      </c>
    </row>
    <row r="23" spans="1:7" ht="12.75">
      <c r="A23" s="82" t="s">
        <v>105</v>
      </c>
      <c r="B23" s="77">
        <v>947</v>
      </c>
      <c r="C23" s="83" t="s">
        <v>32</v>
      </c>
      <c r="D23" s="83" t="s">
        <v>34</v>
      </c>
      <c r="E23" s="83" t="s">
        <v>243</v>
      </c>
      <c r="F23" s="83" t="s">
        <v>106</v>
      </c>
      <c r="G23" s="78">
        <v>5.7</v>
      </c>
    </row>
    <row r="24" spans="1:7" ht="12.75">
      <c r="A24" s="79" t="s">
        <v>196</v>
      </c>
      <c r="B24" s="80">
        <v>947</v>
      </c>
      <c r="C24" s="80" t="s">
        <v>32</v>
      </c>
      <c r="D24" s="80" t="s">
        <v>43</v>
      </c>
      <c r="E24" s="80" t="s">
        <v>246</v>
      </c>
      <c r="F24" s="80"/>
      <c r="G24" s="81">
        <f>G25+G27</f>
        <v>2395.6</v>
      </c>
    </row>
    <row r="25" spans="1:7" ht="56.25">
      <c r="A25" s="82" t="s">
        <v>75</v>
      </c>
      <c r="B25" s="77">
        <v>947</v>
      </c>
      <c r="C25" s="83" t="s">
        <v>32</v>
      </c>
      <c r="D25" s="83" t="s">
        <v>43</v>
      </c>
      <c r="E25" s="83" t="s">
        <v>249</v>
      </c>
      <c r="F25" s="83">
        <v>100</v>
      </c>
      <c r="G25" s="78">
        <f>G26</f>
        <v>2375.6</v>
      </c>
    </row>
    <row r="26" spans="1:7" ht="22.5">
      <c r="A26" s="140" t="s">
        <v>103</v>
      </c>
      <c r="B26" s="77">
        <v>947</v>
      </c>
      <c r="C26" s="83" t="s">
        <v>32</v>
      </c>
      <c r="D26" s="83" t="s">
        <v>43</v>
      </c>
      <c r="E26" s="83" t="s">
        <v>249</v>
      </c>
      <c r="F26" s="83">
        <v>120</v>
      </c>
      <c r="G26" s="78">
        <v>2375.6</v>
      </c>
    </row>
    <row r="27" spans="1:7" ht="22.5">
      <c r="A27" s="82" t="s">
        <v>606</v>
      </c>
      <c r="B27" s="77">
        <v>947</v>
      </c>
      <c r="C27" s="83" t="s">
        <v>32</v>
      </c>
      <c r="D27" s="83" t="s">
        <v>43</v>
      </c>
      <c r="E27" s="83" t="s">
        <v>250</v>
      </c>
      <c r="F27" s="83"/>
      <c r="G27" s="78">
        <f>G28</f>
        <v>20</v>
      </c>
    </row>
    <row r="28" spans="1:7" ht="22.5">
      <c r="A28" s="140" t="s">
        <v>99</v>
      </c>
      <c r="B28" s="77">
        <v>947</v>
      </c>
      <c r="C28" s="83" t="s">
        <v>32</v>
      </c>
      <c r="D28" s="83" t="s">
        <v>43</v>
      </c>
      <c r="E28" s="83" t="s">
        <v>250</v>
      </c>
      <c r="F28" s="83">
        <v>200</v>
      </c>
      <c r="G28" s="78">
        <f>G29</f>
        <v>20</v>
      </c>
    </row>
    <row r="29" spans="1:7" ht="33.75">
      <c r="A29" s="140" t="s">
        <v>566</v>
      </c>
      <c r="B29" s="77">
        <v>947</v>
      </c>
      <c r="C29" s="83" t="s">
        <v>32</v>
      </c>
      <c r="D29" s="83" t="s">
        <v>43</v>
      </c>
      <c r="E29" s="83" t="s">
        <v>250</v>
      </c>
      <c r="F29" s="83">
        <v>240</v>
      </c>
      <c r="G29" s="78">
        <v>20</v>
      </c>
    </row>
    <row r="30" spans="1:7" ht="28.5">
      <c r="A30" s="225" t="s">
        <v>142</v>
      </c>
      <c r="B30" s="226">
        <v>946</v>
      </c>
      <c r="C30" s="226" t="s">
        <v>29</v>
      </c>
      <c r="D30" s="226" t="s">
        <v>29</v>
      </c>
      <c r="E30" s="226" t="s">
        <v>30</v>
      </c>
      <c r="F30" s="226" t="s">
        <v>31</v>
      </c>
      <c r="G30" s="124">
        <f>G31+G35+G38+G46+G50+G54+G71+G77+G80+G87+G97+G100+G107+G110+G113+G126+G129+G132+G135+G138+G141+G146+G150+G153+G156</f>
        <v>54411</v>
      </c>
    </row>
    <row r="31" spans="1:7" ht="21">
      <c r="A31" s="79" t="s">
        <v>567</v>
      </c>
      <c r="B31" s="80">
        <v>946</v>
      </c>
      <c r="C31" s="80" t="s">
        <v>32</v>
      </c>
      <c r="D31" s="80" t="s">
        <v>45</v>
      </c>
      <c r="E31" s="80" t="s">
        <v>241</v>
      </c>
      <c r="F31" s="80"/>
      <c r="G31" s="81">
        <f>G32</f>
        <v>1266.6</v>
      </c>
    </row>
    <row r="32" spans="1:9" ht="22.5">
      <c r="A32" s="82" t="s">
        <v>568</v>
      </c>
      <c r="B32" s="83">
        <v>946</v>
      </c>
      <c r="C32" s="83" t="s">
        <v>32</v>
      </c>
      <c r="D32" s="83" t="s">
        <v>45</v>
      </c>
      <c r="E32" s="83" t="s">
        <v>242</v>
      </c>
      <c r="F32" s="76"/>
      <c r="G32" s="78">
        <f>G33</f>
        <v>1266.6</v>
      </c>
      <c r="I32" s="87"/>
    </row>
    <row r="33" spans="1:9" ht="56.25">
      <c r="A33" s="82" t="s">
        <v>75</v>
      </c>
      <c r="B33" s="77">
        <v>946</v>
      </c>
      <c r="C33" s="83" t="s">
        <v>32</v>
      </c>
      <c r="D33" s="83" t="s">
        <v>45</v>
      </c>
      <c r="E33" s="83" t="s">
        <v>242</v>
      </c>
      <c r="F33" s="83">
        <v>100</v>
      </c>
      <c r="G33" s="78">
        <f>G34</f>
        <v>1266.6</v>
      </c>
      <c r="I33" s="87"/>
    </row>
    <row r="34" spans="1:7" ht="22.5">
      <c r="A34" s="140" t="s">
        <v>103</v>
      </c>
      <c r="B34" s="77">
        <v>946</v>
      </c>
      <c r="C34" s="83" t="s">
        <v>32</v>
      </c>
      <c r="D34" s="83" t="s">
        <v>45</v>
      </c>
      <c r="E34" s="83" t="s">
        <v>242</v>
      </c>
      <c r="F34" s="83">
        <v>120</v>
      </c>
      <c r="G34" s="78">
        <v>1266.6</v>
      </c>
    </row>
    <row r="35" spans="1:7" ht="12.75">
      <c r="A35" s="79" t="s">
        <v>649</v>
      </c>
      <c r="B35" s="80">
        <v>946</v>
      </c>
      <c r="C35" s="80" t="s">
        <v>32</v>
      </c>
      <c r="D35" s="80" t="s">
        <v>34</v>
      </c>
      <c r="E35" s="80" t="s">
        <v>244</v>
      </c>
      <c r="F35" s="80" t="s">
        <v>31</v>
      </c>
      <c r="G35" s="81">
        <f>G36</f>
        <v>758.4</v>
      </c>
    </row>
    <row r="36" spans="1:7" ht="56.25">
      <c r="A36" s="82" t="s">
        <v>75</v>
      </c>
      <c r="B36" s="77">
        <v>946</v>
      </c>
      <c r="C36" s="83" t="s">
        <v>32</v>
      </c>
      <c r="D36" s="83" t="s">
        <v>34</v>
      </c>
      <c r="E36" s="83" t="s">
        <v>244</v>
      </c>
      <c r="F36" s="83">
        <v>100</v>
      </c>
      <c r="G36" s="78">
        <f>G37</f>
        <v>758.4</v>
      </c>
    </row>
    <row r="37" spans="1:7" ht="22.5">
      <c r="A37" s="140" t="s">
        <v>103</v>
      </c>
      <c r="B37" s="77">
        <v>946</v>
      </c>
      <c r="C37" s="83" t="s">
        <v>32</v>
      </c>
      <c r="D37" s="83" t="s">
        <v>34</v>
      </c>
      <c r="E37" s="83" t="s">
        <v>244</v>
      </c>
      <c r="F37" s="83">
        <v>120</v>
      </c>
      <c r="G37" s="78">
        <v>758.4</v>
      </c>
    </row>
    <row r="38" spans="1:7" ht="42">
      <c r="A38" s="79" t="s">
        <v>569</v>
      </c>
      <c r="B38" s="80">
        <v>946</v>
      </c>
      <c r="C38" s="80" t="s">
        <v>32</v>
      </c>
      <c r="D38" s="80" t="s">
        <v>55</v>
      </c>
      <c r="E38" s="80" t="s">
        <v>241</v>
      </c>
      <c r="F38" s="80"/>
      <c r="G38" s="81">
        <f>G39</f>
        <v>17915</v>
      </c>
    </row>
    <row r="39" spans="1:9" ht="22.5">
      <c r="A39" s="82" t="s">
        <v>193</v>
      </c>
      <c r="B39" s="83">
        <v>946</v>
      </c>
      <c r="C39" s="83" t="s">
        <v>32</v>
      </c>
      <c r="D39" s="83" t="s">
        <v>55</v>
      </c>
      <c r="E39" s="83" t="s">
        <v>245</v>
      </c>
      <c r="F39" s="83" t="s">
        <v>31</v>
      </c>
      <c r="G39" s="78">
        <f>G40+G42</f>
        <v>17915</v>
      </c>
      <c r="I39" s="87"/>
    </row>
    <row r="40" spans="1:7" ht="56.25">
      <c r="A40" s="82" t="s">
        <v>75</v>
      </c>
      <c r="B40" s="83">
        <v>946</v>
      </c>
      <c r="C40" s="83" t="s">
        <v>32</v>
      </c>
      <c r="D40" s="83" t="s">
        <v>55</v>
      </c>
      <c r="E40" s="83" t="s">
        <v>245</v>
      </c>
      <c r="F40" s="83">
        <v>100</v>
      </c>
      <c r="G40" s="78">
        <f>G41</f>
        <v>13625</v>
      </c>
    </row>
    <row r="41" spans="1:7" ht="22.5">
      <c r="A41" s="140" t="s">
        <v>103</v>
      </c>
      <c r="B41" s="83">
        <v>946</v>
      </c>
      <c r="C41" s="83" t="s">
        <v>32</v>
      </c>
      <c r="D41" s="83" t="s">
        <v>55</v>
      </c>
      <c r="E41" s="83" t="s">
        <v>245</v>
      </c>
      <c r="F41" s="83">
        <v>120</v>
      </c>
      <c r="G41" s="78">
        <v>13625</v>
      </c>
    </row>
    <row r="42" spans="1:9" ht="22.5">
      <c r="A42" s="82" t="s">
        <v>605</v>
      </c>
      <c r="B42" s="83">
        <v>946</v>
      </c>
      <c r="C42" s="83" t="s">
        <v>32</v>
      </c>
      <c r="D42" s="83" t="s">
        <v>55</v>
      </c>
      <c r="E42" s="83" t="s">
        <v>245</v>
      </c>
      <c r="F42" s="83"/>
      <c r="G42" s="78">
        <f>G43+G45</f>
        <v>4290</v>
      </c>
      <c r="I42" s="87"/>
    </row>
    <row r="43" spans="1:7" ht="22.5">
      <c r="A43" s="140" t="s">
        <v>99</v>
      </c>
      <c r="B43" s="83">
        <v>946</v>
      </c>
      <c r="C43" s="83" t="s">
        <v>32</v>
      </c>
      <c r="D43" s="83" t="s">
        <v>55</v>
      </c>
      <c r="E43" s="83" t="s">
        <v>245</v>
      </c>
      <c r="F43" s="83">
        <v>200</v>
      </c>
      <c r="G43" s="78">
        <f>G44</f>
        <v>3661</v>
      </c>
    </row>
    <row r="44" spans="1:7" ht="33.75">
      <c r="A44" s="140" t="s">
        <v>566</v>
      </c>
      <c r="B44" s="83">
        <v>946</v>
      </c>
      <c r="C44" s="83" t="s">
        <v>32</v>
      </c>
      <c r="D44" s="83" t="s">
        <v>55</v>
      </c>
      <c r="E44" s="83" t="s">
        <v>245</v>
      </c>
      <c r="F44" s="83">
        <v>240</v>
      </c>
      <c r="G44" s="78">
        <v>3661</v>
      </c>
    </row>
    <row r="45" spans="1:7" ht="12.75">
      <c r="A45" s="82" t="s">
        <v>105</v>
      </c>
      <c r="B45" s="83">
        <v>946</v>
      </c>
      <c r="C45" s="83" t="s">
        <v>32</v>
      </c>
      <c r="D45" s="83" t="s">
        <v>55</v>
      </c>
      <c r="E45" s="83" t="s">
        <v>245</v>
      </c>
      <c r="F45" s="83" t="s">
        <v>106</v>
      </c>
      <c r="G45" s="78">
        <v>629</v>
      </c>
    </row>
    <row r="46" spans="1:7" ht="12.75">
      <c r="A46" s="74" t="s">
        <v>251</v>
      </c>
      <c r="B46" s="80">
        <v>946</v>
      </c>
      <c r="C46" s="76" t="s">
        <v>32</v>
      </c>
      <c r="D46" s="76" t="s">
        <v>47</v>
      </c>
      <c r="E46" s="80" t="s">
        <v>469</v>
      </c>
      <c r="F46" s="83"/>
      <c r="G46" s="81">
        <f>G47</f>
        <v>21.7</v>
      </c>
    </row>
    <row r="47" spans="1:7" ht="33.75">
      <c r="A47" s="82" t="s">
        <v>474</v>
      </c>
      <c r="B47" s="83">
        <v>946</v>
      </c>
      <c r="C47" s="83" t="s">
        <v>32</v>
      </c>
      <c r="D47" s="122" t="s">
        <v>47</v>
      </c>
      <c r="E47" s="83" t="s">
        <v>252</v>
      </c>
      <c r="F47" s="83"/>
      <c r="G47" s="78">
        <f>G48</f>
        <v>21.7</v>
      </c>
    </row>
    <row r="48" spans="1:7" ht="22.5">
      <c r="A48" s="140" t="s">
        <v>99</v>
      </c>
      <c r="B48" s="83">
        <v>946</v>
      </c>
      <c r="C48" s="83" t="s">
        <v>32</v>
      </c>
      <c r="D48" s="122" t="s">
        <v>47</v>
      </c>
      <c r="E48" s="83" t="s">
        <v>252</v>
      </c>
      <c r="F48" s="83">
        <v>200</v>
      </c>
      <c r="G48" s="78">
        <f>G49</f>
        <v>21.7</v>
      </c>
    </row>
    <row r="49" spans="1:7" ht="33.75">
      <c r="A49" s="140" t="s">
        <v>566</v>
      </c>
      <c r="B49" s="83">
        <v>946</v>
      </c>
      <c r="C49" s="83" t="s">
        <v>32</v>
      </c>
      <c r="D49" s="122" t="s">
        <v>47</v>
      </c>
      <c r="E49" s="83" t="s">
        <v>252</v>
      </c>
      <c r="F49" s="141">
        <v>240</v>
      </c>
      <c r="G49" s="78">
        <v>21.7</v>
      </c>
    </row>
    <row r="50" spans="1:7" ht="12.75">
      <c r="A50" s="74" t="s">
        <v>65</v>
      </c>
      <c r="B50" s="80">
        <v>946</v>
      </c>
      <c r="C50" s="76" t="s">
        <v>32</v>
      </c>
      <c r="D50" s="76" t="s">
        <v>66</v>
      </c>
      <c r="E50" s="76" t="s">
        <v>470</v>
      </c>
      <c r="F50" s="76" t="s">
        <v>31</v>
      </c>
      <c r="G50" s="75">
        <f>G53</f>
        <v>150</v>
      </c>
    </row>
    <row r="51" spans="1:7" ht="12.75">
      <c r="A51" s="82" t="s">
        <v>126</v>
      </c>
      <c r="B51" s="83">
        <v>946</v>
      </c>
      <c r="C51" s="83" t="s">
        <v>32</v>
      </c>
      <c r="D51" s="83" t="s">
        <v>66</v>
      </c>
      <c r="E51" s="83" t="s">
        <v>259</v>
      </c>
      <c r="F51" s="83" t="s">
        <v>31</v>
      </c>
      <c r="G51" s="78">
        <f>G52</f>
        <v>150</v>
      </c>
    </row>
    <row r="52" spans="1:7" ht="12.75">
      <c r="A52" s="82" t="s">
        <v>105</v>
      </c>
      <c r="B52" s="83">
        <v>946</v>
      </c>
      <c r="C52" s="83" t="s">
        <v>32</v>
      </c>
      <c r="D52" s="83" t="s">
        <v>66</v>
      </c>
      <c r="E52" s="83" t="s">
        <v>259</v>
      </c>
      <c r="F52" s="83" t="s">
        <v>106</v>
      </c>
      <c r="G52" s="78">
        <f>G53</f>
        <v>150</v>
      </c>
    </row>
    <row r="53" spans="1:7" ht="12.75">
      <c r="A53" s="82" t="s">
        <v>76</v>
      </c>
      <c r="B53" s="83">
        <v>946</v>
      </c>
      <c r="C53" s="83" t="s">
        <v>32</v>
      </c>
      <c r="D53" s="83" t="s">
        <v>66</v>
      </c>
      <c r="E53" s="83" t="s">
        <v>259</v>
      </c>
      <c r="F53" s="83" t="s">
        <v>77</v>
      </c>
      <c r="G53" s="78">
        <v>150</v>
      </c>
    </row>
    <row r="54" spans="1:9" ht="12.75">
      <c r="A54" s="79" t="s">
        <v>57</v>
      </c>
      <c r="B54" s="80">
        <v>946</v>
      </c>
      <c r="C54" s="80" t="s">
        <v>32</v>
      </c>
      <c r="D54" s="80">
        <v>13</v>
      </c>
      <c r="E54" s="80"/>
      <c r="F54" s="80"/>
      <c r="G54" s="81">
        <f>G55+G63+G58+G66+G68</f>
        <v>5749.299999999999</v>
      </c>
      <c r="I54" s="87"/>
    </row>
    <row r="55" spans="1:7" ht="22.5">
      <c r="A55" s="82" t="s">
        <v>570</v>
      </c>
      <c r="B55" s="83">
        <v>946</v>
      </c>
      <c r="C55" s="83" t="s">
        <v>32</v>
      </c>
      <c r="D55" s="83">
        <v>13</v>
      </c>
      <c r="E55" s="83" t="s">
        <v>212</v>
      </c>
      <c r="F55" s="80"/>
      <c r="G55" s="78">
        <f>G56</f>
        <v>1</v>
      </c>
    </row>
    <row r="56" spans="1:9" ht="22.5">
      <c r="A56" s="140" t="s">
        <v>99</v>
      </c>
      <c r="B56" s="83">
        <v>946</v>
      </c>
      <c r="C56" s="83" t="s">
        <v>32</v>
      </c>
      <c r="D56" s="83">
        <v>13</v>
      </c>
      <c r="E56" s="83" t="s">
        <v>212</v>
      </c>
      <c r="F56" s="83">
        <v>200</v>
      </c>
      <c r="G56" s="78">
        <f>G57</f>
        <v>1</v>
      </c>
      <c r="I56" s="87"/>
    </row>
    <row r="57" spans="1:7" ht="33.75">
      <c r="A57" s="140" t="s">
        <v>566</v>
      </c>
      <c r="B57" s="77">
        <v>946</v>
      </c>
      <c r="C57" s="83" t="s">
        <v>32</v>
      </c>
      <c r="D57" s="83">
        <v>13</v>
      </c>
      <c r="E57" s="83" t="s">
        <v>212</v>
      </c>
      <c r="F57" s="83">
        <v>240</v>
      </c>
      <c r="G57" s="78">
        <v>1</v>
      </c>
    </row>
    <row r="58" spans="1:7" ht="45">
      <c r="A58" s="82" t="s">
        <v>127</v>
      </c>
      <c r="B58" s="77">
        <v>946</v>
      </c>
      <c r="C58" s="83" t="s">
        <v>32</v>
      </c>
      <c r="D58" s="83">
        <v>13</v>
      </c>
      <c r="E58" s="83" t="s">
        <v>210</v>
      </c>
      <c r="F58" s="83"/>
      <c r="G58" s="78">
        <f>G59+G61</f>
        <v>721.9</v>
      </c>
    </row>
    <row r="59" spans="1:7" ht="56.25">
      <c r="A59" s="82" t="s">
        <v>128</v>
      </c>
      <c r="B59" s="77">
        <v>946</v>
      </c>
      <c r="C59" s="83" t="s">
        <v>32</v>
      </c>
      <c r="D59" s="83">
        <v>13</v>
      </c>
      <c r="E59" s="83" t="s">
        <v>210</v>
      </c>
      <c r="F59" s="83">
        <v>100</v>
      </c>
      <c r="G59" s="78">
        <f>G60</f>
        <v>714</v>
      </c>
    </row>
    <row r="60" spans="1:7" ht="22.5">
      <c r="A60" s="140" t="s">
        <v>103</v>
      </c>
      <c r="B60" s="77">
        <v>946</v>
      </c>
      <c r="C60" s="83" t="s">
        <v>32</v>
      </c>
      <c r="D60" s="83">
        <v>13</v>
      </c>
      <c r="E60" s="83" t="s">
        <v>210</v>
      </c>
      <c r="F60" s="83">
        <v>120</v>
      </c>
      <c r="G60" s="78">
        <v>714</v>
      </c>
    </row>
    <row r="61" spans="1:7" ht="22.5">
      <c r="A61" s="140" t="s">
        <v>99</v>
      </c>
      <c r="B61" s="77">
        <v>946</v>
      </c>
      <c r="C61" s="83" t="s">
        <v>32</v>
      </c>
      <c r="D61" s="83">
        <v>13</v>
      </c>
      <c r="E61" s="83" t="s">
        <v>210</v>
      </c>
      <c r="F61" s="83">
        <v>200</v>
      </c>
      <c r="G61" s="78">
        <f>G62</f>
        <v>7.9</v>
      </c>
    </row>
    <row r="62" spans="1:7" ht="33.75">
      <c r="A62" s="140" t="s">
        <v>566</v>
      </c>
      <c r="B62" s="77">
        <v>946</v>
      </c>
      <c r="C62" s="83" t="s">
        <v>32</v>
      </c>
      <c r="D62" s="83">
        <v>13</v>
      </c>
      <c r="E62" s="83" t="s">
        <v>210</v>
      </c>
      <c r="F62" s="83">
        <v>240</v>
      </c>
      <c r="G62" s="78">
        <v>7.9</v>
      </c>
    </row>
    <row r="63" spans="1:7" ht="22.5">
      <c r="A63" s="82" t="s">
        <v>58</v>
      </c>
      <c r="B63" s="77">
        <v>946</v>
      </c>
      <c r="C63" s="83" t="s">
        <v>32</v>
      </c>
      <c r="D63" s="83">
        <v>13</v>
      </c>
      <c r="E63" s="83" t="s">
        <v>257</v>
      </c>
      <c r="F63" s="80"/>
      <c r="G63" s="78">
        <f>G64</f>
        <v>4761.4</v>
      </c>
    </row>
    <row r="64" spans="1:7" ht="56.25">
      <c r="A64" s="82" t="s">
        <v>128</v>
      </c>
      <c r="B64" s="77">
        <v>946</v>
      </c>
      <c r="C64" s="83" t="s">
        <v>32</v>
      </c>
      <c r="D64" s="83">
        <v>13</v>
      </c>
      <c r="E64" s="83" t="s">
        <v>258</v>
      </c>
      <c r="F64" s="83">
        <v>100</v>
      </c>
      <c r="G64" s="78">
        <f>G65</f>
        <v>4761.4</v>
      </c>
    </row>
    <row r="65" spans="1:7" ht="22.5">
      <c r="A65" s="140" t="s">
        <v>103</v>
      </c>
      <c r="B65" s="77">
        <v>946</v>
      </c>
      <c r="C65" s="83" t="s">
        <v>32</v>
      </c>
      <c r="D65" s="83">
        <v>13</v>
      </c>
      <c r="E65" s="83" t="s">
        <v>258</v>
      </c>
      <c r="F65" s="83">
        <v>120</v>
      </c>
      <c r="G65" s="78">
        <v>4761.4</v>
      </c>
    </row>
    <row r="66" spans="1:7" ht="12.75">
      <c r="A66" s="82" t="s">
        <v>263</v>
      </c>
      <c r="B66" s="77">
        <v>946</v>
      </c>
      <c r="C66" s="83" t="s">
        <v>32</v>
      </c>
      <c r="D66" s="83">
        <v>13</v>
      </c>
      <c r="E66" s="83" t="s">
        <v>264</v>
      </c>
      <c r="F66" s="83"/>
      <c r="G66" s="78">
        <v>100</v>
      </c>
    </row>
    <row r="67" spans="1:7" ht="12.75">
      <c r="A67" s="82" t="s">
        <v>105</v>
      </c>
      <c r="B67" s="77">
        <v>946</v>
      </c>
      <c r="C67" s="83" t="s">
        <v>32</v>
      </c>
      <c r="D67" s="83">
        <v>13</v>
      </c>
      <c r="E67" s="83" t="s">
        <v>264</v>
      </c>
      <c r="F67" s="83">
        <v>800</v>
      </c>
      <c r="G67" s="78">
        <v>100</v>
      </c>
    </row>
    <row r="68" spans="1:7" ht="22.5">
      <c r="A68" s="82" t="s">
        <v>571</v>
      </c>
      <c r="B68" s="83">
        <v>946</v>
      </c>
      <c r="C68" s="83" t="s">
        <v>32</v>
      </c>
      <c r="D68" s="83">
        <v>13</v>
      </c>
      <c r="E68" s="83" t="s">
        <v>572</v>
      </c>
      <c r="F68" s="83"/>
      <c r="G68" s="78">
        <f>G69</f>
        <v>165</v>
      </c>
    </row>
    <row r="69" spans="1:7" ht="22.5">
      <c r="A69" s="247" t="s">
        <v>99</v>
      </c>
      <c r="B69" s="83">
        <v>946</v>
      </c>
      <c r="C69" s="83" t="s">
        <v>32</v>
      </c>
      <c r="D69" s="83">
        <v>13</v>
      </c>
      <c r="E69" s="83" t="s">
        <v>572</v>
      </c>
      <c r="F69" s="83">
        <v>200</v>
      </c>
      <c r="G69" s="78">
        <f>G70</f>
        <v>165</v>
      </c>
    </row>
    <row r="70" spans="1:7" ht="33.75">
      <c r="A70" s="140" t="s">
        <v>566</v>
      </c>
      <c r="B70" s="77">
        <v>946</v>
      </c>
      <c r="C70" s="83" t="s">
        <v>32</v>
      </c>
      <c r="D70" s="83">
        <v>13</v>
      </c>
      <c r="E70" s="83" t="s">
        <v>572</v>
      </c>
      <c r="F70" s="83">
        <v>240</v>
      </c>
      <c r="G70" s="78">
        <v>165</v>
      </c>
    </row>
    <row r="71" spans="1:7" ht="12.75">
      <c r="A71" s="79" t="s">
        <v>253</v>
      </c>
      <c r="B71" s="80">
        <v>946</v>
      </c>
      <c r="C71" s="256" t="s">
        <v>34</v>
      </c>
      <c r="D71" s="256" t="s">
        <v>56</v>
      </c>
      <c r="E71" s="80" t="s">
        <v>254</v>
      </c>
      <c r="F71" s="80"/>
      <c r="G71" s="81">
        <f>G72+G74</f>
        <v>1386.1</v>
      </c>
    </row>
    <row r="72" spans="1:7" ht="56.25">
      <c r="A72" s="82" t="s">
        <v>128</v>
      </c>
      <c r="B72" s="77">
        <v>946</v>
      </c>
      <c r="C72" s="227" t="s">
        <v>34</v>
      </c>
      <c r="D72" s="227" t="s">
        <v>56</v>
      </c>
      <c r="E72" s="83" t="s">
        <v>255</v>
      </c>
      <c r="F72" s="83">
        <v>100</v>
      </c>
      <c r="G72" s="78">
        <f>G73</f>
        <v>1352.8</v>
      </c>
    </row>
    <row r="73" spans="1:7" ht="12.75">
      <c r="A73" s="248" t="s">
        <v>197</v>
      </c>
      <c r="B73" s="77">
        <v>946</v>
      </c>
      <c r="C73" s="227" t="s">
        <v>34</v>
      </c>
      <c r="D73" s="227" t="s">
        <v>56</v>
      </c>
      <c r="E73" s="83" t="s">
        <v>255</v>
      </c>
      <c r="F73" s="83">
        <v>110</v>
      </c>
      <c r="G73" s="78">
        <v>1352.8</v>
      </c>
    </row>
    <row r="74" spans="1:7" ht="22.5">
      <c r="A74" s="82" t="s">
        <v>272</v>
      </c>
      <c r="B74" s="83">
        <v>946</v>
      </c>
      <c r="C74" s="227" t="s">
        <v>34</v>
      </c>
      <c r="D74" s="227" t="s">
        <v>56</v>
      </c>
      <c r="E74" s="83" t="s">
        <v>256</v>
      </c>
      <c r="F74" s="83"/>
      <c r="G74" s="78">
        <f>G76</f>
        <v>33.3</v>
      </c>
    </row>
    <row r="75" spans="1:7" ht="22.5">
      <c r="A75" s="247" t="s">
        <v>99</v>
      </c>
      <c r="B75" s="83">
        <v>946</v>
      </c>
      <c r="C75" s="227" t="s">
        <v>34</v>
      </c>
      <c r="D75" s="227" t="s">
        <v>56</v>
      </c>
      <c r="E75" s="83" t="s">
        <v>256</v>
      </c>
      <c r="F75" s="83">
        <v>200</v>
      </c>
      <c r="G75" s="78">
        <f>G76</f>
        <v>33.3</v>
      </c>
    </row>
    <row r="76" spans="1:7" ht="33.75">
      <c r="A76" s="140" t="s">
        <v>566</v>
      </c>
      <c r="B76" s="77">
        <v>946</v>
      </c>
      <c r="C76" s="227" t="s">
        <v>34</v>
      </c>
      <c r="D76" s="227" t="s">
        <v>56</v>
      </c>
      <c r="E76" s="83" t="s">
        <v>256</v>
      </c>
      <c r="F76" s="83">
        <v>240</v>
      </c>
      <c r="G76" s="78">
        <v>33.3</v>
      </c>
    </row>
    <row r="77" spans="1:7" ht="63">
      <c r="A77" s="79" t="s">
        <v>645</v>
      </c>
      <c r="B77" s="80">
        <v>946</v>
      </c>
      <c r="C77" s="256" t="s">
        <v>34</v>
      </c>
      <c r="D77" s="256" t="s">
        <v>56</v>
      </c>
      <c r="E77" s="257" t="s">
        <v>647</v>
      </c>
      <c r="F77" s="130"/>
      <c r="G77" s="75">
        <f>G78</f>
        <v>640</v>
      </c>
    </row>
    <row r="78" spans="1:7" ht="22.5">
      <c r="A78" s="247" t="s">
        <v>99</v>
      </c>
      <c r="B78" s="77">
        <v>946</v>
      </c>
      <c r="C78" s="227" t="s">
        <v>34</v>
      </c>
      <c r="D78" s="227" t="s">
        <v>56</v>
      </c>
      <c r="E78" s="228" t="s">
        <v>646</v>
      </c>
      <c r="F78" s="130"/>
      <c r="G78" s="78">
        <f>G79</f>
        <v>640</v>
      </c>
    </row>
    <row r="79" spans="1:7" ht="33.75">
      <c r="A79" s="140" t="s">
        <v>566</v>
      </c>
      <c r="B79" s="77">
        <v>946</v>
      </c>
      <c r="C79" s="227" t="s">
        <v>34</v>
      </c>
      <c r="D79" s="227" t="s">
        <v>56</v>
      </c>
      <c r="E79" s="228" t="s">
        <v>646</v>
      </c>
      <c r="F79" s="130"/>
      <c r="G79" s="78">
        <v>640</v>
      </c>
    </row>
    <row r="80" spans="1:7" ht="31.5">
      <c r="A80" s="79" t="s">
        <v>265</v>
      </c>
      <c r="B80" s="80">
        <v>946</v>
      </c>
      <c r="C80" s="256" t="s">
        <v>34</v>
      </c>
      <c r="D80" s="256" t="s">
        <v>72</v>
      </c>
      <c r="E80" s="257" t="s">
        <v>231</v>
      </c>
      <c r="F80" s="130"/>
      <c r="G80" s="75">
        <f>G81+G84</f>
        <v>254.5</v>
      </c>
    </row>
    <row r="81" spans="1:7" ht="12.75">
      <c r="A81" s="132" t="s">
        <v>274</v>
      </c>
      <c r="B81" s="77">
        <v>946</v>
      </c>
      <c r="C81" s="258" t="s">
        <v>34</v>
      </c>
      <c r="D81" s="258" t="s">
        <v>72</v>
      </c>
      <c r="E81" s="259" t="s">
        <v>275</v>
      </c>
      <c r="F81" s="134"/>
      <c r="G81" s="135">
        <f>G82</f>
        <v>139.5</v>
      </c>
    </row>
    <row r="82" spans="1:7" ht="22.5">
      <c r="A82" s="247" t="s">
        <v>99</v>
      </c>
      <c r="B82" s="77">
        <v>946</v>
      </c>
      <c r="C82" s="227" t="s">
        <v>34</v>
      </c>
      <c r="D82" s="227" t="s">
        <v>72</v>
      </c>
      <c r="E82" s="228" t="s">
        <v>287</v>
      </c>
      <c r="F82" s="83">
        <v>200</v>
      </c>
      <c r="G82" s="78">
        <f>G83</f>
        <v>139.5</v>
      </c>
    </row>
    <row r="83" spans="1:7" ht="33.75">
      <c r="A83" s="140" t="s">
        <v>566</v>
      </c>
      <c r="B83" s="77">
        <v>946</v>
      </c>
      <c r="C83" s="227" t="s">
        <v>34</v>
      </c>
      <c r="D83" s="227" t="s">
        <v>72</v>
      </c>
      <c r="E83" s="228" t="s">
        <v>287</v>
      </c>
      <c r="F83" s="83">
        <v>240</v>
      </c>
      <c r="G83" s="78">
        <v>139.5</v>
      </c>
    </row>
    <row r="84" spans="1:7" ht="22.5">
      <c r="A84" s="132" t="s">
        <v>221</v>
      </c>
      <c r="B84" s="77">
        <v>946</v>
      </c>
      <c r="C84" s="258" t="s">
        <v>34</v>
      </c>
      <c r="D84" s="258" t="s">
        <v>72</v>
      </c>
      <c r="E84" s="259" t="s">
        <v>276</v>
      </c>
      <c r="F84" s="134"/>
      <c r="G84" s="135">
        <f>G85</f>
        <v>115</v>
      </c>
    </row>
    <row r="85" spans="1:7" ht="22.5">
      <c r="A85" s="247" t="s">
        <v>99</v>
      </c>
      <c r="B85" s="77">
        <v>946</v>
      </c>
      <c r="C85" s="227" t="s">
        <v>34</v>
      </c>
      <c r="D85" s="227" t="s">
        <v>72</v>
      </c>
      <c r="E85" s="228" t="s">
        <v>288</v>
      </c>
      <c r="F85" s="83">
        <v>200</v>
      </c>
      <c r="G85" s="78">
        <f>G86</f>
        <v>115</v>
      </c>
    </row>
    <row r="86" spans="1:7" ht="33.75">
      <c r="A86" s="140" t="s">
        <v>566</v>
      </c>
      <c r="B86" s="77">
        <v>946</v>
      </c>
      <c r="C86" s="227" t="s">
        <v>34</v>
      </c>
      <c r="D86" s="227" t="s">
        <v>72</v>
      </c>
      <c r="E86" s="228" t="s">
        <v>288</v>
      </c>
      <c r="F86" s="83">
        <v>240</v>
      </c>
      <c r="G86" s="78">
        <v>115</v>
      </c>
    </row>
    <row r="87" spans="1:7" ht="31.5">
      <c r="A87" s="79" t="s">
        <v>613</v>
      </c>
      <c r="B87" s="80">
        <v>946</v>
      </c>
      <c r="C87" s="123" t="s">
        <v>55</v>
      </c>
      <c r="D87" s="123" t="s">
        <v>73</v>
      </c>
      <c r="E87" s="80" t="s">
        <v>236</v>
      </c>
      <c r="F87" s="80"/>
      <c r="G87" s="81">
        <f>G88+G91+G94</f>
        <v>6548</v>
      </c>
    </row>
    <row r="88" spans="1:7" ht="22.5">
      <c r="A88" s="136" t="s">
        <v>614</v>
      </c>
      <c r="B88" s="137">
        <v>946</v>
      </c>
      <c r="C88" s="139" t="s">
        <v>55</v>
      </c>
      <c r="D88" s="139" t="s">
        <v>73</v>
      </c>
      <c r="E88" s="137" t="s">
        <v>284</v>
      </c>
      <c r="F88" s="137"/>
      <c r="G88" s="135">
        <f>G89</f>
        <v>5048</v>
      </c>
    </row>
    <row r="89" spans="1:7" ht="22.5">
      <c r="A89" s="247" t="s">
        <v>99</v>
      </c>
      <c r="B89" s="77">
        <v>946</v>
      </c>
      <c r="C89" s="122" t="s">
        <v>55</v>
      </c>
      <c r="D89" s="122" t="s">
        <v>73</v>
      </c>
      <c r="E89" s="83" t="s">
        <v>294</v>
      </c>
      <c r="F89" s="83">
        <v>200</v>
      </c>
      <c r="G89" s="78">
        <f>G90</f>
        <v>5048</v>
      </c>
    </row>
    <row r="90" spans="1:7" ht="33.75">
      <c r="A90" s="140" t="s">
        <v>566</v>
      </c>
      <c r="B90" s="77">
        <v>946</v>
      </c>
      <c r="C90" s="122" t="s">
        <v>55</v>
      </c>
      <c r="D90" s="122" t="s">
        <v>73</v>
      </c>
      <c r="E90" s="83" t="s">
        <v>294</v>
      </c>
      <c r="F90" s="83">
        <v>240</v>
      </c>
      <c r="G90" s="78">
        <v>5048</v>
      </c>
    </row>
    <row r="91" spans="1:7" ht="33.75">
      <c r="A91" s="136" t="s">
        <v>615</v>
      </c>
      <c r="B91" s="137">
        <v>946</v>
      </c>
      <c r="C91" s="139" t="s">
        <v>55</v>
      </c>
      <c r="D91" s="139" t="s">
        <v>73</v>
      </c>
      <c r="E91" s="137" t="s">
        <v>286</v>
      </c>
      <c r="F91" s="137"/>
      <c r="G91" s="135">
        <f>G92</f>
        <v>500</v>
      </c>
    </row>
    <row r="92" spans="1:7" ht="22.5">
      <c r="A92" s="247" t="s">
        <v>99</v>
      </c>
      <c r="B92" s="77">
        <v>946</v>
      </c>
      <c r="C92" s="122" t="s">
        <v>55</v>
      </c>
      <c r="D92" s="122" t="s">
        <v>73</v>
      </c>
      <c r="E92" s="83" t="s">
        <v>295</v>
      </c>
      <c r="F92" s="83">
        <v>200</v>
      </c>
      <c r="G92" s="78">
        <f>G93</f>
        <v>500</v>
      </c>
    </row>
    <row r="93" spans="1:7" ht="33.75">
      <c r="A93" s="140" t="s">
        <v>566</v>
      </c>
      <c r="B93" s="77">
        <v>946</v>
      </c>
      <c r="C93" s="122" t="s">
        <v>55</v>
      </c>
      <c r="D93" s="122" t="s">
        <v>73</v>
      </c>
      <c r="E93" s="83" t="s">
        <v>295</v>
      </c>
      <c r="F93" s="83">
        <v>240</v>
      </c>
      <c r="G93" s="78">
        <v>500</v>
      </c>
    </row>
    <row r="94" spans="1:7" ht="33.75">
      <c r="A94" s="136" t="s">
        <v>616</v>
      </c>
      <c r="B94" s="137">
        <v>946</v>
      </c>
      <c r="C94" s="139" t="s">
        <v>55</v>
      </c>
      <c r="D94" s="139" t="s">
        <v>73</v>
      </c>
      <c r="E94" s="137" t="s">
        <v>302</v>
      </c>
      <c r="F94" s="137"/>
      <c r="G94" s="135">
        <f>G95</f>
        <v>1000</v>
      </c>
    </row>
    <row r="95" spans="1:7" ht="22.5">
      <c r="A95" s="247" t="s">
        <v>99</v>
      </c>
      <c r="B95" s="77">
        <v>946</v>
      </c>
      <c r="C95" s="122" t="s">
        <v>55</v>
      </c>
      <c r="D95" s="122" t="s">
        <v>73</v>
      </c>
      <c r="E95" s="83" t="s">
        <v>296</v>
      </c>
      <c r="F95" s="83">
        <v>200</v>
      </c>
      <c r="G95" s="78">
        <f>G96</f>
        <v>1000</v>
      </c>
    </row>
    <row r="96" spans="1:7" ht="22.5">
      <c r="A96" s="82" t="s">
        <v>99</v>
      </c>
      <c r="B96" s="77">
        <v>946</v>
      </c>
      <c r="C96" s="122" t="s">
        <v>55</v>
      </c>
      <c r="D96" s="122" t="s">
        <v>73</v>
      </c>
      <c r="E96" s="83" t="s">
        <v>296</v>
      </c>
      <c r="F96" s="83">
        <v>240</v>
      </c>
      <c r="G96" s="78">
        <v>1000</v>
      </c>
    </row>
    <row r="97" spans="1:7" ht="12.75">
      <c r="A97" s="79" t="s">
        <v>620</v>
      </c>
      <c r="B97" s="80">
        <v>946</v>
      </c>
      <c r="C97" s="123" t="s">
        <v>55</v>
      </c>
      <c r="D97" s="123" t="s">
        <v>56</v>
      </c>
      <c r="E97" s="80" t="s">
        <v>621</v>
      </c>
      <c r="F97" s="80"/>
      <c r="G97" s="81">
        <f>G98</f>
        <v>137.5</v>
      </c>
    </row>
    <row r="98" spans="1:7" ht="22.5">
      <c r="A98" s="247" t="s">
        <v>99</v>
      </c>
      <c r="B98" s="77">
        <v>946</v>
      </c>
      <c r="C98" s="122" t="s">
        <v>55</v>
      </c>
      <c r="D98" s="122" t="s">
        <v>56</v>
      </c>
      <c r="E98" s="83" t="s">
        <v>621</v>
      </c>
      <c r="F98" s="83">
        <v>200</v>
      </c>
      <c r="G98" s="78">
        <f>G99</f>
        <v>137.5</v>
      </c>
    </row>
    <row r="99" spans="1:7" ht="22.5">
      <c r="A99" s="82" t="s">
        <v>99</v>
      </c>
      <c r="B99" s="77">
        <v>946</v>
      </c>
      <c r="C99" s="122" t="s">
        <v>55</v>
      </c>
      <c r="D99" s="122" t="s">
        <v>56</v>
      </c>
      <c r="E99" s="83" t="s">
        <v>621</v>
      </c>
      <c r="F99" s="83">
        <v>240</v>
      </c>
      <c r="G99" s="78">
        <v>137.5</v>
      </c>
    </row>
    <row r="100" spans="1:7" ht="31.5">
      <c r="A100" s="79" t="s">
        <v>617</v>
      </c>
      <c r="B100" s="80">
        <v>946</v>
      </c>
      <c r="C100" s="80" t="s">
        <v>55</v>
      </c>
      <c r="D100" s="80">
        <v>12</v>
      </c>
      <c r="E100" s="80" t="s">
        <v>237</v>
      </c>
      <c r="F100" s="83"/>
      <c r="G100" s="81">
        <f>G101+G104</f>
        <v>250</v>
      </c>
    </row>
    <row r="101" spans="1:7" ht="22.5">
      <c r="A101" s="136" t="s">
        <v>283</v>
      </c>
      <c r="B101" s="137">
        <v>946</v>
      </c>
      <c r="C101" s="137" t="s">
        <v>55</v>
      </c>
      <c r="D101" s="137">
        <v>12</v>
      </c>
      <c r="E101" s="137" t="s">
        <v>303</v>
      </c>
      <c r="F101" s="137"/>
      <c r="G101" s="135">
        <f>G102</f>
        <v>100</v>
      </c>
    </row>
    <row r="102" spans="1:7" ht="22.5">
      <c r="A102" s="247" t="s">
        <v>99</v>
      </c>
      <c r="B102" s="80">
        <v>946</v>
      </c>
      <c r="C102" s="83" t="s">
        <v>55</v>
      </c>
      <c r="D102" s="83">
        <v>12</v>
      </c>
      <c r="E102" s="83" t="s">
        <v>297</v>
      </c>
      <c r="F102" s="83">
        <v>200</v>
      </c>
      <c r="G102" s="78">
        <f>G103</f>
        <v>100</v>
      </c>
    </row>
    <row r="103" spans="1:10" ht="33.75">
      <c r="A103" s="140" t="s">
        <v>566</v>
      </c>
      <c r="B103" s="77">
        <v>946</v>
      </c>
      <c r="C103" s="83" t="s">
        <v>55</v>
      </c>
      <c r="D103" s="83">
        <v>12</v>
      </c>
      <c r="E103" s="83" t="s">
        <v>297</v>
      </c>
      <c r="F103" s="83">
        <v>240</v>
      </c>
      <c r="G103" s="78">
        <v>100</v>
      </c>
      <c r="J103" s="87"/>
    </row>
    <row r="104" spans="1:7" ht="22.5">
      <c r="A104" s="136" t="s">
        <v>285</v>
      </c>
      <c r="B104" s="137">
        <v>946</v>
      </c>
      <c r="C104" s="137" t="s">
        <v>55</v>
      </c>
      <c r="D104" s="137">
        <v>12</v>
      </c>
      <c r="E104" s="137" t="s">
        <v>304</v>
      </c>
      <c r="F104" s="137"/>
      <c r="G104" s="135">
        <f>G105</f>
        <v>150</v>
      </c>
    </row>
    <row r="105" spans="1:7" ht="22.5">
      <c r="A105" s="247" t="s">
        <v>99</v>
      </c>
      <c r="B105" s="77">
        <v>946</v>
      </c>
      <c r="C105" s="83" t="s">
        <v>55</v>
      </c>
      <c r="D105" s="83">
        <v>12</v>
      </c>
      <c r="E105" s="83" t="s">
        <v>298</v>
      </c>
      <c r="F105" s="83">
        <v>200</v>
      </c>
      <c r="G105" s="78">
        <f>G106</f>
        <v>150</v>
      </c>
    </row>
    <row r="106" spans="1:7" ht="22.5">
      <c r="A106" s="82" t="s">
        <v>99</v>
      </c>
      <c r="B106" s="83">
        <v>946</v>
      </c>
      <c r="C106" s="83" t="s">
        <v>55</v>
      </c>
      <c r="D106" s="83">
        <v>12</v>
      </c>
      <c r="E106" s="83" t="s">
        <v>298</v>
      </c>
      <c r="F106" s="83">
        <v>240</v>
      </c>
      <c r="G106" s="78">
        <v>150</v>
      </c>
    </row>
    <row r="107" spans="1:7" ht="31.5">
      <c r="A107" s="79" t="s">
        <v>667</v>
      </c>
      <c r="B107" s="80">
        <v>946</v>
      </c>
      <c r="C107" s="80" t="s">
        <v>55</v>
      </c>
      <c r="D107" s="80">
        <v>12</v>
      </c>
      <c r="E107" s="80" t="s">
        <v>238</v>
      </c>
      <c r="F107" s="80"/>
      <c r="G107" s="81">
        <f>G108</f>
        <v>1443.5</v>
      </c>
    </row>
    <row r="108" spans="1:7" ht="22.5">
      <c r="A108" s="247" t="s">
        <v>99</v>
      </c>
      <c r="B108" s="80">
        <v>946</v>
      </c>
      <c r="C108" s="83" t="s">
        <v>55</v>
      </c>
      <c r="D108" s="83">
        <v>12</v>
      </c>
      <c r="E108" s="264" t="s">
        <v>657</v>
      </c>
      <c r="F108" s="83">
        <v>200</v>
      </c>
      <c r="G108" s="78">
        <f>G109</f>
        <v>1443.5</v>
      </c>
    </row>
    <row r="109" spans="1:10" ht="33.75">
      <c r="A109" s="140" t="s">
        <v>566</v>
      </c>
      <c r="B109" s="77">
        <v>946</v>
      </c>
      <c r="C109" s="83" t="s">
        <v>55</v>
      </c>
      <c r="D109" s="83">
        <v>12</v>
      </c>
      <c r="E109" s="264" t="s">
        <v>657</v>
      </c>
      <c r="F109" s="83">
        <v>240</v>
      </c>
      <c r="G109" s="78">
        <v>1443.5</v>
      </c>
      <c r="J109" s="87"/>
    </row>
    <row r="110" spans="1:7" ht="42.75">
      <c r="A110" s="249" t="s">
        <v>640</v>
      </c>
      <c r="B110" s="80">
        <v>946</v>
      </c>
      <c r="C110" s="80" t="s">
        <v>55</v>
      </c>
      <c r="D110" s="80">
        <v>12</v>
      </c>
      <c r="E110" s="80" t="s">
        <v>641</v>
      </c>
      <c r="F110" s="80"/>
      <c r="G110" s="81">
        <f>G111</f>
        <v>300</v>
      </c>
    </row>
    <row r="111" spans="1:7" ht="22.5">
      <c r="A111" s="247" t="s">
        <v>99</v>
      </c>
      <c r="B111" s="77">
        <v>946</v>
      </c>
      <c r="C111" s="83" t="s">
        <v>55</v>
      </c>
      <c r="D111" s="83">
        <v>12</v>
      </c>
      <c r="E111" s="83" t="s">
        <v>642</v>
      </c>
      <c r="F111" s="83">
        <v>200</v>
      </c>
      <c r="G111" s="78">
        <f>G112</f>
        <v>300</v>
      </c>
    </row>
    <row r="112" spans="1:7" s="121" customFormat="1" ht="33.75">
      <c r="A112" s="140" t="s">
        <v>566</v>
      </c>
      <c r="B112" s="83">
        <v>946</v>
      </c>
      <c r="C112" s="83" t="s">
        <v>55</v>
      </c>
      <c r="D112" s="83">
        <v>12</v>
      </c>
      <c r="E112" s="83" t="s">
        <v>642</v>
      </c>
      <c r="F112" s="83">
        <v>240</v>
      </c>
      <c r="G112" s="78">
        <v>300</v>
      </c>
    </row>
    <row r="113" spans="1:7" s="121" customFormat="1" ht="31.5">
      <c r="A113" s="79" t="s">
        <v>622</v>
      </c>
      <c r="B113" s="80">
        <v>946</v>
      </c>
      <c r="C113" s="80"/>
      <c r="D113" s="80"/>
      <c r="E113" s="80"/>
      <c r="F113" s="83"/>
      <c r="G113" s="81">
        <f>G114+G123+G117+G120</f>
        <v>3958.7</v>
      </c>
    </row>
    <row r="114" spans="1:7" s="121" customFormat="1" ht="45">
      <c r="A114" s="136" t="s">
        <v>625</v>
      </c>
      <c r="B114" s="137">
        <v>946</v>
      </c>
      <c r="C114" s="137" t="s">
        <v>130</v>
      </c>
      <c r="D114" s="137" t="s">
        <v>669</v>
      </c>
      <c r="E114" s="137" t="s">
        <v>307</v>
      </c>
      <c r="F114" s="137"/>
      <c r="G114" s="135">
        <f>G115</f>
        <v>1983.7</v>
      </c>
    </row>
    <row r="115" spans="1:7" s="121" customFormat="1" ht="22.5">
      <c r="A115" s="247" t="s">
        <v>99</v>
      </c>
      <c r="B115" s="83">
        <v>946</v>
      </c>
      <c r="C115" s="83" t="s">
        <v>130</v>
      </c>
      <c r="D115" s="83" t="s">
        <v>669</v>
      </c>
      <c r="E115" s="83" t="s">
        <v>468</v>
      </c>
      <c r="F115" s="83">
        <v>200</v>
      </c>
      <c r="G115" s="78">
        <f>G116</f>
        <v>1983.7</v>
      </c>
    </row>
    <row r="116" spans="1:7" s="121" customFormat="1" ht="33.75">
      <c r="A116" s="140" t="s">
        <v>566</v>
      </c>
      <c r="B116" s="83">
        <v>946</v>
      </c>
      <c r="C116" s="83" t="s">
        <v>130</v>
      </c>
      <c r="D116" s="83" t="s">
        <v>669</v>
      </c>
      <c r="E116" s="83" t="s">
        <v>468</v>
      </c>
      <c r="F116" s="83">
        <v>240</v>
      </c>
      <c r="G116" s="78">
        <v>1983.7</v>
      </c>
    </row>
    <row r="117" spans="1:7" ht="33.75">
      <c r="A117" s="136" t="s">
        <v>623</v>
      </c>
      <c r="B117" s="137">
        <v>946</v>
      </c>
      <c r="C117" s="137" t="s">
        <v>130</v>
      </c>
      <c r="D117" s="137" t="s">
        <v>131</v>
      </c>
      <c r="E117" s="137" t="s">
        <v>305</v>
      </c>
      <c r="F117" s="137"/>
      <c r="G117" s="135">
        <f>G118</f>
        <v>1275</v>
      </c>
    </row>
    <row r="118" spans="1:7" ht="22.5">
      <c r="A118" s="247" t="s">
        <v>99</v>
      </c>
      <c r="B118" s="77">
        <v>946</v>
      </c>
      <c r="C118" s="83" t="s">
        <v>130</v>
      </c>
      <c r="D118" s="83" t="s">
        <v>131</v>
      </c>
      <c r="E118" s="83" t="s">
        <v>299</v>
      </c>
      <c r="F118" s="83">
        <v>200</v>
      </c>
      <c r="G118" s="78">
        <f>G119</f>
        <v>1275</v>
      </c>
    </row>
    <row r="119" spans="1:7" ht="33.75">
      <c r="A119" s="140" t="s">
        <v>566</v>
      </c>
      <c r="B119" s="77">
        <v>946</v>
      </c>
      <c r="C119" s="83" t="s">
        <v>130</v>
      </c>
      <c r="D119" s="83" t="s">
        <v>131</v>
      </c>
      <c r="E119" s="83" t="s">
        <v>299</v>
      </c>
      <c r="F119" s="83">
        <v>240</v>
      </c>
      <c r="G119" s="78">
        <v>1275</v>
      </c>
    </row>
    <row r="120" spans="1:7" ht="33.75">
      <c r="A120" s="136" t="s">
        <v>624</v>
      </c>
      <c r="B120" s="137">
        <v>946</v>
      </c>
      <c r="C120" s="137" t="s">
        <v>130</v>
      </c>
      <c r="D120" s="137" t="s">
        <v>131</v>
      </c>
      <c r="E120" s="137" t="s">
        <v>306</v>
      </c>
      <c r="F120" s="137"/>
      <c r="G120" s="135">
        <f>G121</f>
        <v>200</v>
      </c>
    </row>
    <row r="121" spans="1:7" ht="22.5">
      <c r="A121" s="247" t="s">
        <v>99</v>
      </c>
      <c r="B121" s="83">
        <v>946</v>
      </c>
      <c r="C121" s="83" t="s">
        <v>130</v>
      </c>
      <c r="D121" s="83" t="s">
        <v>131</v>
      </c>
      <c r="E121" s="83" t="s">
        <v>627</v>
      </c>
      <c r="F121" s="83">
        <v>200</v>
      </c>
      <c r="G121" s="78">
        <f>G122</f>
        <v>200</v>
      </c>
    </row>
    <row r="122" spans="1:7" ht="33.75">
      <c r="A122" s="140" t="s">
        <v>566</v>
      </c>
      <c r="B122" s="83">
        <v>946</v>
      </c>
      <c r="C122" s="83" t="s">
        <v>130</v>
      </c>
      <c r="D122" s="83" t="s">
        <v>131</v>
      </c>
      <c r="E122" s="83" t="s">
        <v>627</v>
      </c>
      <c r="F122" s="83">
        <v>240</v>
      </c>
      <c r="G122" s="78">
        <v>200</v>
      </c>
    </row>
    <row r="123" spans="1:7" ht="45">
      <c r="A123" s="136" t="s">
        <v>626</v>
      </c>
      <c r="B123" s="137">
        <v>946</v>
      </c>
      <c r="C123" s="137" t="s">
        <v>130</v>
      </c>
      <c r="D123" s="137" t="s">
        <v>131</v>
      </c>
      <c r="E123" s="137" t="s">
        <v>308</v>
      </c>
      <c r="F123" s="137"/>
      <c r="G123" s="135">
        <f>G124</f>
        <v>500</v>
      </c>
    </row>
    <row r="124" spans="1:7" ht="22.5">
      <c r="A124" s="247" t="s">
        <v>99</v>
      </c>
      <c r="B124" s="83">
        <v>946</v>
      </c>
      <c r="C124" s="83" t="s">
        <v>130</v>
      </c>
      <c r="D124" s="83" t="s">
        <v>131</v>
      </c>
      <c r="E124" s="83" t="s">
        <v>300</v>
      </c>
      <c r="F124" s="83">
        <v>200</v>
      </c>
      <c r="G124" s="78">
        <f>G125</f>
        <v>500</v>
      </c>
    </row>
    <row r="125" spans="1:7" ht="33.75">
      <c r="A125" s="140" t="s">
        <v>566</v>
      </c>
      <c r="B125" s="83">
        <v>946</v>
      </c>
      <c r="C125" s="83" t="s">
        <v>130</v>
      </c>
      <c r="D125" s="83" t="s">
        <v>131</v>
      </c>
      <c r="E125" s="83" t="s">
        <v>300</v>
      </c>
      <c r="F125" s="83">
        <v>240</v>
      </c>
      <c r="G125" s="78">
        <v>500</v>
      </c>
    </row>
    <row r="126" spans="1:7" ht="31.5">
      <c r="A126" s="79" t="s">
        <v>643</v>
      </c>
      <c r="B126" s="80">
        <v>946</v>
      </c>
      <c r="C126" s="80" t="s">
        <v>130</v>
      </c>
      <c r="D126" s="80" t="s">
        <v>131</v>
      </c>
      <c r="E126" s="80" t="s">
        <v>580</v>
      </c>
      <c r="F126" s="83"/>
      <c r="G126" s="81">
        <f>G127</f>
        <v>1426.5</v>
      </c>
    </row>
    <row r="127" spans="1:7" ht="22.5">
      <c r="A127" s="247" t="s">
        <v>99</v>
      </c>
      <c r="B127" s="83">
        <v>946</v>
      </c>
      <c r="C127" s="83" t="s">
        <v>130</v>
      </c>
      <c r="D127" s="83" t="s">
        <v>131</v>
      </c>
      <c r="E127" s="83" t="s">
        <v>581</v>
      </c>
      <c r="F127" s="83">
        <v>200</v>
      </c>
      <c r="G127" s="78">
        <f>G128</f>
        <v>1426.5</v>
      </c>
    </row>
    <row r="128" spans="1:7" ht="33.75">
      <c r="A128" s="140" t="s">
        <v>566</v>
      </c>
      <c r="B128" s="83">
        <v>946</v>
      </c>
      <c r="C128" s="83" t="s">
        <v>130</v>
      </c>
      <c r="D128" s="83" t="s">
        <v>131</v>
      </c>
      <c r="E128" s="83" t="s">
        <v>581</v>
      </c>
      <c r="F128" s="83">
        <v>240</v>
      </c>
      <c r="G128" s="78">
        <v>1426.5</v>
      </c>
    </row>
    <row r="129" spans="1:7" ht="52.5">
      <c r="A129" s="79" t="s">
        <v>310</v>
      </c>
      <c r="B129" s="80">
        <v>946</v>
      </c>
      <c r="C129" s="80" t="s">
        <v>46</v>
      </c>
      <c r="D129" s="80" t="s">
        <v>47</v>
      </c>
      <c r="E129" s="80" t="s">
        <v>239</v>
      </c>
      <c r="F129" s="80"/>
      <c r="G129" s="81">
        <f>G130</f>
        <v>50</v>
      </c>
    </row>
    <row r="130" spans="1:7" ht="22.5">
      <c r="A130" s="247" t="s">
        <v>99</v>
      </c>
      <c r="B130" s="83">
        <v>946</v>
      </c>
      <c r="C130" s="83" t="s">
        <v>46</v>
      </c>
      <c r="D130" s="83" t="s">
        <v>47</v>
      </c>
      <c r="E130" s="83" t="s">
        <v>311</v>
      </c>
      <c r="F130" s="83">
        <v>200</v>
      </c>
      <c r="G130" s="78">
        <f>G131</f>
        <v>50</v>
      </c>
    </row>
    <row r="131" spans="1:7" ht="33.75">
      <c r="A131" s="140" t="s">
        <v>566</v>
      </c>
      <c r="B131" s="77">
        <v>946</v>
      </c>
      <c r="C131" s="83" t="s">
        <v>46</v>
      </c>
      <c r="D131" s="83" t="s">
        <v>47</v>
      </c>
      <c r="E131" s="83" t="s">
        <v>311</v>
      </c>
      <c r="F131" s="83">
        <v>240</v>
      </c>
      <c r="G131" s="78">
        <v>50</v>
      </c>
    </row>
    <row r="132" spans="1:7" ht="31.5">
      <c r="A132" s="79" t="s">
        <v>660</v>
      </c>
      <c r="B132" s="80">
        <v>946</v>
      </c>
      <c r="C132" s="80" t="s">
        <v>46</v>
      </c>
      <c r="D132" s="80" t="s">
        <v>46</v>
      </c>
      <c r="E132" s="80" t="s">
        <v>232</v>
      </c>
      <c r="F132" s="80"/>
      <c r="G132" s="81">
        <f>G133</f>
        <v>90</v>
      </c>
    </row>
    <row r="133" spans="1:7" ht="22.5">
      <c r="A133" s="247" t="s">
        <v>99</v>
      </c>
      <c r="B133" s="77">
        <v>946</v>
      </c>
      <c r="C133" s="83" t="s">
        <v>46</v>
      </c>
      <c r="D133" s="83" t="s">
        <v>46</v>
      </c>
      <c r="E133" s="83" t="s">
        <v>312</v>
      </c>
      <c r="F133" s="83">
        <v>200</v>
      </c>
      <c r="G133" s="78">
        <f>G134</f>
        <v>90</v>
      </c>
    </row>
    <row r="134" spans="1:7" ht="33.75">
      <c r="A134" s="140" t="s">
        <v>566</v>
      </c>
      <c r="B134" s="77">
        <v>946</v>
      </c>
      <c r="C134" s="83" t="s">
        <v>46</v>
      </c>
      <c r="D134" s="83" t="s">
        <v>46</v>
      </c>
      <c r="E134" s="83" t="s">
        <v>312</v>
      </c>
      <c r="F134" s="83">
        <v>240</v>
      </c>
      <c r="G134" s="78">
        <v>90</v>
      </c>
    </row>
    <row r="135" spans="1:7" ht="42">
      <c r="A135" s="79" t="s">
        <v>661</v>
      </c>
      <c r="B135" s="80">
        <v>946</v>
      </c>
      <c r="C135" s="80" t="s">
        <v>46</v>
      </c>
      <c r="D135" s="80" t="s">
        <v>73</v>
      </c>
      <c r="E135" s="80" t="s">
        <v>233</v>
      </c>
      <c r="F135" s="80" t="s">
        <v>31</v>
      </c>
      <c r="G135" s="81">
        <f>G136</f>
        <v>40</v>
      </c>
    </row>
    <row r="136" spans="1:7" ht="22.5">
      <c r="A136" s="247" t="s">
        <v>99</v>
      </c>
      <c r="B136" s="77">
        <v>946</v>
      </c>
      <c r="C136" s="83" t="s">
        <v>46</v>
      </c>
      <c r="D136" s="83" t="s">
        <v>73</v>
      </c>
      <c r="E136" s="83" t="s">
        <v>316</v>
      </c>
      <c r="F136" s="83">
        <v>200</v>
      </c>
      <c r="G136" s="78">
        <f>G137</f>
        <v>40</v>
      </c>
    </row>
    <row r="137" spans="1:7" ht="33.75">
      <c r="A137" s="140" t="s">
        <v>566</v>
      </c>
      <c r="B137" s="77">
        <v>946</v>
      </c>
      <c r="C137" s="83" t="s">
        <v>46</v>
      </c>
      <c r="D137" s="83" t="s">
        <v>73</v>
      </c>
      <c r="E137" s="83" t="s">
        <v>316</v>
      </c>
      <c r="F137" s="83">
        <v>240</v>
      </c>
      <c r="G137" s="78">
        <v>40</v>
      </c>
    </row>
    <row r="138" spans="1:7" ht="12.75">
      <c r="A138" s="79" t="s">
        <v>651</v>
      </c>
      <c r="B138" s="80">
        <v>946</v>
      </c>
      <c r="C138" s="80" t="s">
        <v>46</v>
      </c>
      <c r="D138" s="80" t="s">
        <v>73</v>
      </c>
      <c r="E138" s="80" t="s">
        <v>317</v>
      </c>
      <c r="F138" s="80" t="s">
        <v>31</v>
      </c>
      <c r="G138" s="81">
        <f>G139</f>
        <v>4931.9</v>
      </c>
    </row>
    <row r="139" spans="1:7" ht="56.25">
      <c r="A139" s="82" t="s">
        <v>75</v>
      </c>
      <c r="B139" s="77">
        <v>946</v>
      </c>
      <c r="C139" s="83" t="s">
        <v>46</v>
      </c>
      <c r="D139" s="83" t="s">
        <v>73</v>
      </c>
      <c r="E139" s="83" t="s">
        <v>318</v>
      </c>
      <c r="F139" s="83">
        <v>100</v>
      </c>
      <c r="G139" s="78">
        <f>G140</f>
        <v>4931.9</v>
      </c>
    </row>
    <row r="140" spans="1:7" ht="22.5">
      <c r="A140" s="82" t="s">
        <v>197</v>
      </c>
      <c r="B140" s="77">
        <v>946</v>
      </c>
      <c r="C140" s="83" t="s">
        <v>46</v>
      </c>
      <c r="D140" s="83" t="s">
        <v>73</v>
      </c>
      <c r="E140" s="83" t="s">
        <v>318</v>
      </c>
      <c r="F140" s="83">
        <v>110</v>
      </c>
      <c r="G140" s="78">
        <v>4931.9</v>
      </c>
    </row>
    <row r="141" spans="1:7" ht="21">
      <c r="A141" s="79" t="s">
        <v>198</v>
      </c>
      <c r="B141" s="80">
        <v>946</v>
      </c>
      <c r="C141" s="80" t="s">
        <v>46</v>
      </c>
      <c r="D141" s="80" t="s">
        <v>73</v>
      </c>
      <c r="E141" s="80" t="s">
        <v>211</v>
      </c>
      <c r="F141" s="80"/>
      <c r="G141" s="81">
        <f>G142+G144</f>
        <v>491.4</v>
      </c>
    </row>
    <row r="142" spans="1:7" ht="56.25">
      <c r="A142" s="82" t="s">
        <v>75</v>
      </c>
      <c r="B142" s="77">
        <v>946</v>
      </c>
      <c r="C142" s="83" t="s">
        <v>46</v>
      </c>
      <c r="D142" s="83" t="s">
        <v>73</v>
      </c>
      <c r="E142" s="83" t="s">
        <v>211</v>
      </c>
      <c r="F142" s="83">
        <v>100</v>
      </c>
      <c r="G142" s="78">
        <f>G143</f>
        <v>459.2</v>
      </c>
    </row>
    <row r="143" spans="1:7" ht="22.5">
      <c r="A143" s="140" t="s">
        <v>103</v>
      </c>
      <c r="B143" s="77">
        <v>946</v>
      </c>
      <c r="C143" s="83" t="s">
        <v>46</v>
      </c>
      <c r="D143" s="83" t="s">
        <v>73</v>
      </c>
      <c r="E143" s="83" t="s">
        <v>211</v>
      </c>
      <c r="F143" s="83">
        <v>120</v>
      </c>
      <c r="G143" s="78">
        <v>459.2</v>
      </c>
    </row>
    <row r="144" spans="1:7" ht="22.5">
      <c r="A144" s="247" t="s">
        <v>99</v>
      </c>
      <c r="B144" s="77">
        <v>946</v>
      </c>
      <c r="C144" s="83" t="s">
        <v>46</v>
      </c>
      <c r="D144" s="83" t="s">
        <v>73</v>
      </c>
      <c r="E144" s="83" t="s">
        <v>211</v>
      </c>
      <c r="F144" s="83">
        <v>200</v>
      </c>
      <c r="G144" s="78">
        <f>G145</f>
        <v>32.2</v>
      </c>
    </row>
    <row r="145" spans="1:7" ht="33.75">
      <c r="A145" s="140" t="s">
        <v>566</v>
      </c>
      <c r="B145" s="77">
        <v>946</v>
      </c>
      <c r="C145" s="83" t="s">
        <v>46</v>
      </c>
      <c r="D145" s="83" t="s">
        <v>73</v>
      </c>
      <c r="E145" s="83" t="s">
        <v>211</v>
      </c>
      <c r="F145" s="83">
        <v>240</v>
      </c>
      <c r="G145" s="78">
        <v>32.2</v>
      </c>
    </row>
    <row r="146" spans="1:7" ht="21">
      <c r="A146" s="79" t="s">
        <v>330</v>
      </c>
      <c r="B146" s="80">
        <v>946</v>
      </c>
      <c r="C146" s="123" t="s">
        <v>73</v>
      </c>
      <c r="D146" s="123" t="s">
        <v>73</v>
      </c>
      <c r="E146" s="80" t="s">
        <v>333</v>
      </c>
      <c r="F146" s="80"/>
      <c r="G146" s="81">
        <f>G147</f>
        <v>100</v>
      </c>
    </row>
    <row r="147" spans="1:7" ht="33.75">
      <c r="A147" s="136" t="s">
        <v>332</v>
      </c>
      <c r="B147" s="137">
        <v>946</v>
      </c>
      <c r="C147" s="139" t="s">
        <v>73</v>
      </c>
      <c r="D147" s="139" t="s">
        <v>73</v>
      </c>
      <c r="E147" s="137" t="s">
        <v>334</v>
      </c>
      <c r="F147" s="137"/>
      <c r="G147" s="135">
        <f>G148</f>
        <v>100</v>
      </c>
    </row>
    <row r="148" spans="1:7" ht="22.5">
      <c r="A148" s="247" t="s">
        <v>99</v>
      </c>
      <c r="B148" s="77">
        <v>946</v>
      </c>
      <c r="C148" s="122" t="s">
        <v>73</v>
      </c>
      <c r="D148" s="122" t="s">
        <v>73</v>
      </c>
      <c r="E148" s="83" t="s">
        <v>343</v>
      </c>
      <c r="F148" s="83">
        <v>200</v>
      </c>
      <c r="G148" s="78">
        <f>G149</f>
        <v>100</v>
      </c>
    </row>
    <row r="149" spans="1:7" ht="33.75">
      <c r="A149" s="140" t="s">
        <v>566</v>
      </c>
      <c r="B149" s="77">
        <v>946</v>
      </c>
      <c r="C149" s="122" t="s">
        <v>73</v>
      </c>
      <c r="D149" s="122" t="s">
        <v>73</v>
      </c>
      <c r="E149" s="83" t="s">
        <v>343</v>
      </c>
      <c r="F149" s="83">
        <v>240</v>
      </c>
      <c r="G149" s="78">
        <v>100</v>
      </c>
    </row>
    <row r="150" spans="1:7" ht="21">
      <c r="A150" s="79" t="s">
        <v>644</v>
      </c>
      <c r="B150" s="80">
        <v>946</v>
      </c>
      <c r="C150" s="80" t="s">
        <v>56</v>
      </c>
      <c r="D150" s="80" t="s">
        <v>55</v>
      </c>
      <c r="E150" s="80" t="s">
        <v>342</v>
      </c>
      <c r="F150" s="80"/>
      <c r="G150" s="81">
        <f>G151</f>
        <v>5913.9</v>
      </c>
    </row>
    <row r="151" spans="1:7" ht="12.75">
      <c r="A151" s="82" t="s">
        <v>100</v>
      </c>
      <c r="B151" s="77">
        <v>946</v>
      </c>
      <c r="C151" s="83" t="s">
        <v>56</v>
      </c>
      <c r="D151" s="83" t="s">
        <v>55</v>
      </c>
      <c r="E151" s="83" t="s">
        <v>595</v>
      </c>
      <c r="F151" s="83">
        <v>300</v>
      </c>
      <c r="G151" s="78">
        <f>G152</f>
        <v>5913.9</v>
      </c>
    </row>
    <row r="152" spans="1:7" ht="22.5">
      <c r="A152" s="82" t="s">
        <v>612</v>
      </c>
      <c r="B152" s="77">
        <v>946</v>
      </c>
      <c r="C152" s="83" t="s">
        <v>56</v>
      </c>
      <c r="D152" s="83" t="s">
        <v>55</v>
      </c>
      <c r="E152" s="83" t="s">
        <v>595</v>
      </c>
      <c r="F152" s="83">
        <v>320</v>
      </c>
      <c r="G152" s="78">
        <v>5913.9</v>
      </c>
    </row>
    <row r="153" spans="1:7" ht="21">
      <c r="A153" s="79" t="s">
        <v>665</v>
      </c>
      <c r="B153" s="80">
        <v>946</v>
      </c>
      <c r="C153" s="80" t="s">
        <v>66</v>
      </c>
      <c r="D153" s="80" t="s">
        <v>32</v>
      </c>
      <c r="E153" s="80" t="s">
        <v>350</v>
      </c>
      <c r="F153" s="80" t="s">
        <v>31</v>
      </c>
      <c r="G153" s="81">
        <f>G154</f>
        <v>378</v>
      </c>
    </row>
    <row r="154" spans="1:7" ht="22.5">
      <c r="A154" s="247" t="s">
        <v>99</v>
      </c>
      <c r="B154" s="77">
        <v>946</v>
      </c>
      <c r="C154" s="83" t="s">
        <v>66</v>
      </c>
      <c r="D154" s="83" t="s">
        <v>32</v>
      </c>
      <c r="E154" s="83" t="s">
        <v>351</v>
      </c>
      <c r="F154" s="83">
        <v>200</v>
      </c>
      <c r="G154" s="78">
        <f>G155</f>
        <v>378</v>
      </c>
    </row>
    <row r="155" spans="1:7" ht="33.75">
      <c r="A155" s="140" t="s">
        <v>566</v>
      </c>
      <c r="B155" s="77">
        <v>946</v>
      </c>
      <c r="C155" s="83" t="s">
        <v>66</v>
      </c>
      <c r="D155" s="83" t="s">
        <v>32</v>
      </c>
      <c r="E155" s="83" t="s">
        <v>351</v>
      </c>
      <c r="F155" s="83">
        <v>240</v>
      </c>
      <c r="G155" s="78">
        <v>378</v>
      </c>
    </row>
    <row r="156" spans="1:7" ht="21">
      <c r="A156" s="74" t="s">
        <v>650</v>
      </c>
      <c r="B156" s="80">
        <v>946</v>
      </c>
      <c r="C156" s="76" t="s">
        <v>60</v>
      </c>
      <c r="D156" s="76" t="s">
        <v>45</v>
      </c>
      <c r="E156" s="80" t="s">
        <v>472</v>
      </c>
      <c r="F156" s="76" t="s">
        <v>31</v>
      </c>
      <c r="G156" s="75">
        <f>G157</f>
        <v>210</v>
      </c>
    </row>
    <row r="157" spans="1:7" ht="22.5">
      <c r="A157" s="247" t="s">
        <v>99</v>
      </c>
      <c r="B157" s="77">
        <v>946</v>
      </c>
      <c r="C157" s="83" t="s">
        <v>60</v>
      </c>
      <c r="D157" s="83" t="s">
        <v>45</v>
      </c>
      <c r="E157" s="83" t="s">
        <v>226</v>
      </c>
      <c r="F157" s="83">
        <v>200</v>
      </c>
      <c r="G157" s="78">
        <f>G158</f>
        <v>210</v>
      </c>
    </row>
    <row r="158" spans="1:7" ht="33.75">
      <c r="A158" s="140" t="s">
        <v>566</v>
      </c>
      <c r="B158" s="77">
        <v>946</v>
      </c>
      <c r="C158" s="83" t="s">
        <v>60</v>
      </c>
      <c r="D158" s="83" t="s">
        <v>45</v>
      </c>
      <c r="E158" s="83" t="s">
        <v>226</v>
      </c>
      <c r="F158" s="83">
        <v>240</v>
      </c>
      <c r="G158" s="78">
        <v>210</v>
      </c>
    </row>
    <row r="159" spans="1:7" ht="42.75">
      <c r="A159" s="225" t="s">
        <v>112</v>
      </c>
      <c r="B159" s="226">
        <v>945</v>
      </c>
      <c r="C159" s="226" t="s">
        <v>29</v>
      </c>
      <c r="D159" s="226" t="s">
        <v>29</v>
      </c>
      <c r="E159" s="226" t="s">
        <v>30</v>
      </c>
      <c r="F159" s="226" t="s">
        <v>31</v>
      </c>
      <c r="G159" s="124">
        <f>G160+G168+G171+G175+G179</f>
        <v>28612.600000000002</v>
      </c>
    </row>
    <row r="160" spans="1:7" ht="15.75" customHeight="1">
      <c r="A160" s="79" t="s">
        <v>194</v>
      </c>
      <c r="B160" s="80">
        <v>945</v>
      </c>
      <c r="C160" s="80" t="s">
        <v>32</v>
      </c>
      <c r="D160" s="80" t="s">
        <v>43</v>
      </c>
      <c r="E160" s="80" t="s">
        <v>260</v>
      </c>
      <c r="F160" s="80" t="s">
        <v>31</v>
      </c>
      <c r="G160" s="81">
        <f>G161+G164</f>
        <v>7626.3</v>
      </c>
    </row>
    <row r="161" spans="1:9" ht="56.25">
      <c r="A161" s="82" t="s">
        <v>75</v>
      </c>
      <c r="B161" s="77">
        <v>945</v>
      </c>
      <c r="C161" s="83" t="s">
        <v>32</v>
      </c>
      <c r="D161" s="83" t="s">
        <v>43</v>
      </c>
      <c r="E161" s="83" t="s">
        <v>261</v>
      </c>
      <c r="F161" s="83" t="s">
        <v>102</v>
      </c>
      <c r="G161" s="78">
        <f>G162+G163</f>
        <v>6761.2</v>
      </c>
      <c r="I161" s="87"/>
    </row>
    <row r="162" spans="1:7" ht="22.5">
      <c r="A162" s="140" t="s">
        <v>103</v>
      </c>
      <c r="B162" s="77">
        <v>945</v>
      </c>
      <c r="C162" s="83" t="s">
        <v>32</v>
      </c>
      <c r="D162" s="83" t="s">
        <v>43</v>
      </c>
      <c r="E162" s="83" t="s">
        <v>261</v>
      </c>
      <c r="F162" s="83" t="s">
        <v>104</v>
      </c>
      <c r="G162" s="78">
        <v>6756.2</v>
      </c>
    </row>
    <row r="163" spans="1:7" ht="22.5">
      <c r="A163" s="82" t="s">
        <v>125</v>
      </c>
      <c r="B163" s="77">
        <v>945</v>
      </c>
      <c r="C163" s="83" t="s">
        <v>32</v>
      </c>
      <c r="D163" s="83" t="s">
        <v>43</v>
      </c>
      <c r="E163" s="83" t="s">
        <v>261</v>
      </c>
      <c r="F163" s="83" t="s">
        <v>17</v>
      </c>
      <c r="G163" s="78">
        <v>5</v>
      </c>
    </row>
    <row r="164" spans="1:7" ht="22.5">
      <c r="A164" s="82" t="s">
        <v>195</v>
      </c>
      <c r="B164" s="77">
        <v>945</v>
      </c>
      <c r="C164" s="83" t="s">
        <v>32</v>
      </c>
      <c r="D164" s="83" t="s">
        <v>43</v>
      </c>
      <c r="E164" s="83" t="s">
        <v>262</v>
      </c>
      <c r="F164" s="83"/>
      <c r="G164" s="78">
        <f>G165+G167</f>
        <v>865.1</v>
      </c>
    </row>
    <row r="165" spans="1:7" ht="22.5">
      <c r="A165" s="140" t="s">
        <v>99</v>
      </c>
      <c r="B165" s="77">
        <v>945</v>
      </c>
      <c r="C165" s="83" t="s">
        <v>32</v>
      </c>
      <c r="D165" s="83" t="s">
        <v>43</v>
      </c>
      <c r="E165" s="83" t="s">
        <v>262</v>
      </c>
      <c r="F165" s="83">
        <v>200</v>
      </c>
      <c r="G165" s="78">
        <f>G166</f>
        <v>861.1</v>
      </c>
    </row>
    <row r="166" spans="1:7" ht="33.75">
      <c r="A166" s="140" t="s">
        <v>566</v>
      </c>
      <c r="B166" s="77">
        <v>945</v>
      </c>
      <c r="C166" s="83" t="s">
        <v>32</v>
      </c>
      <c r="D166" s="83" t="s">
        <v>43</v>
      </c>
      <c r="E166" s="83" t="s">
        <v>262</v>
      </c>
      <c r="F166" s="83">
        <v>240</v>
      </c>
      <c r="G166" s="78">
        <v>861.1</v>
      </c>
    </row>
    <row r="167" spans="1:7" ht="12.75">
      <c r="A167" s="82" t="s">
        <v>105</v>
      </c>
      <c r="B167" s="77">
        <v>945</v>
      </c>
      <c r="C167" s="83" t="s">
        <v>32</v>
      </c>
      <c r="D167" s="83" t="s">
        <v>43</v>
      </c>
      <c r="E167" s="83" t="s">
        <v>262</v>
      </c>
      <c r="F167" s="83">
        <v>800</v>
      </c>
      <c r="G167" s="78">
        <v>4</v>
      </c>
    </row>
    <row r="168" spans="1:7" ht="21">
      <c r="A168" s="79" t="s">
        <v>570</v>
      </c>
      <c r="B168" s="80">
        <v>945</v>
      </c>
      <c r="C168" s="80" t="s">
        <v>32</v>
      </c>
      <c r="D168" s="80">
        <v>13</v>
      </c>
      <c r="E168" s="80" t="s">
        <v>212</v>
      </c>
      <c r="F168" s="80"/>
      <c r="G168" s="81">
        <f>G169</f>
        <v>6</v>
      </c>
    </row>
    <row r="169" spans="1:7" ht="12.75">
      <c r="A169" s="82" t="s">
        <v>607</v>
      </c>
      <c r="B169" s="77">
        <v>945</v>
      </c>
      <c r="C169" s="83" t="s">
        <v>32</v>
      </c>
      <c r="D169" s="83">
        <v>13</v>
      </c>
      <c r="E169" s="83" t="s">
        <v>212</v>
      </c>
      <c r="F169" s="83">
        <v>500</v>
      </c>
      <c r="G169" s="78">
        <f>G170</f>
        <v>6</v>
      </c>
    </row>
    <row r="170" spans="1:7" ht="12.75">
      <c r="A170" s="82" t="s">
        <v>19</v>
      </c>
      <c r="B170" s="77">
        <v>945</v>
      </c>
      <c r="C170" s="83" t="s">
        <v>32</v>
      </c>
      <c r="D170" s="83">
        <v>13</v>
      </c>
      <c r="E170" s="83" t="s">
        <v>212</v>
      </c>
      <c r="F170" s="83">
        <v>530</v>
      </c>
      <c r="G170" s="78">
        <v>6</v>
      </c>
    </row>
    <row r="171" spans="1:7" ht="12.75">
      <c r="A171" s="74" t="s">
        <v>61</v>
      </c>
      <c r="B171" s="77">
        <v>945</v>
      </c>
      <c r="C171" s="76" t="s">
        <v>45</v>
      </c>
      <c r="D171" s="76" t="s">
        <v>34</v>
      </c>
      <c r="E171" s="80" t="s">
        <v>471</v>
      </c>
      <c r="F171" s="76" t="s">
        <v>31</v>
      </c>
      <c r="G171" s="75">
        <f>G172</f>
        <v>918.1</v>
      </c>
    </row>
    <row r="172" spans="1:7" ht="33.75">
      <c r="A172" s="82" t="s">
        <v>129</v>
      </c>
      <c r="B172" s="77">
        <v>945</v>
      </c>
      <c r="C172" s="83" t="s">
        <v>45</v>
      </c>
      <c r="D172" s="83" t="s">
        <v>34</v>
      </c>
      <c r="E172" s="83" t="s">
        <v>213</v>
      </c>
      <c r="F172" s="83" t="s">
        <v>31</v>
      </c>
      <c r="G172" s="78">
        <f>G173</f>
        <v>918.1</v>
      </c>
    </row>
    <row r="173" spans="1:7" ht="12.75">
      <c r="A173" s="82" t="s">
        <v>607</v>
      </c>
      <c r="B173" s="77">
        <v>945</v>
      </c>
      <c r="C173" s="83" t="s">
        <v>45</v>
      </c>
      <c r="D173" s="83" t="s">
        <v>34</v>
      </c>
      <c r="E173" s="83" t="s">
        <v>213</v>
      </c>
      <c r="F173" s="83" t="s">
        <v>101</v>
      </c>
      <c r="G173" s="78">
        <f>G174</f>
        <v>918.1</v>
      </c>
    </row>
    <row r="174" spans="1:7" ht="12.75">
      <c r="A174" s="82" t="s">
        <v>19</v>
      </c>
      <c r="B174" s="77">
        <v>945</v>
      </c>
      <c r="C174" s="83" t="s">
        <v>45</v>
      </c>
      <c r="D174" s="83" t="s">
        <v>34</v>
      </c>
      <c r="E174" s="83" t="s">
        <v>213</v>
      </c>
      <c r="F174" s="83" t="s">
        <v>20</v>
      </c>
      <c r="G174" s="78">
        <v>918.1</v>
      </c>
    </row>
    <row r="175" spans="1:7" ht="31.5">
      <c r="A175" s="74" t="s">
        <v>82</v>
      </c>
      <c r="B175" s="80">
        <v>945</v>
      </c>
      <c r="C175" s="76" t="s">
        <v>72</v>
      </c>
      <c r="D175" s="76" t="s">
        <v>32</v>
      </c>
      <c r="E175" s="76" t="s">
        <v>473</v>
      </c>
      <c r="F175" s="76" t="s">
        <v>31</v>
      </c>
      <c r="G175" s="75">
        <f>G176</f>
        <v>19188.4</v>
      </c>
    </row>
    <row r="176" spans="1:7" ht="12.75">
      <c r="A176" s="82" t="s">
        <v>607</v>
      </c>
      <c r="B176" s="77">
        <v>945</v>
      </c>
      <c r="C176" s="83" t="s">
        <v>72</v>
      </c>
      <c r="D176" s="83" t="s">
        <v>32</v>
      </c>
      <c r="E176" s="83" t="s">
        <v>227</v>
      </c>
      <c r="F176" s="83">
        <v>500</v>
      </c>
      <c r="G176" s="78">
        <f>G177</f>
        <v>19188.4</v>
      </c>
    </row>
    <row r="177" spans="1:7" ht="12.75">
      <c r="A177" s="82" t="s">
        <v>637</v>
      </c>
      <c r="B177" s="77">
        <v>945</v>
      </c>
      <c r="C177" s="83" t="s">
        <v>72</v>
      </c>
      <c r="D177" s="83" t="s">
        <v>32</v>
      </c>
      <c r="E177" s="83" t="s">
        <v>227</v>
      </c>
      <c r="F177" s="83" t="s">
        <v>78</v>
      </c>
      <c r="G177" s="78">
        <f>G178</f>
        <v>19188.4</v>
      </c>
    </row>
    <row r="178" spans="1:7" ht="22.5">
      <c r="A178" s="82" t="s">
        <v>638</v>
      </c>
      <c r="B178" s="77">
        <v>945</v>
      </c>
      <c r="C178" s="83" t="s">
        <v>72</v>
      </c>
      <c r="D178" s="83" t="s">
        <v>32</v>
      </c>
      <c r="E178" s="83" t="s">
        <v>227</v>
      </c>
      <c r="F178" s="83" t="s">
        <v>79</v>
      </c>
      <c r="G178" s="78">
        <v>19188.4</v>
      </c>
    </row>
    <row r="179" spans="1:7" ht="21">
      <c r="A179" s="79" t="s">
        <v>593</v>
      </c>
      <c r="B179" s="77">
        <v>945</v>
      </c>
      <c r="C179" s="80" t="s">
        <v>72</v>
      </c>
      <c r="D179" s="123" t="s">
        <v>34</v>
      </c>
      <c r="E179" s="80" t="s">
        <v>594</v>
      </c>
      <c r="F179" s="80" t="s">
        <v>31</v>
      </c>
      <c r="G179" s="251">
        <f>G180</f>
        <v>873.8</v>
      </c>
    </row>
    <row r="180" spans="1:7" ht="12.75">
      <c r="A180" s="82" t="s">
        <v>607</v>
      </c>
      <c r="B180" s="80">
        <v>945</v>
      </c>
      <c r="C180" s="83" t="s">
        <v>72</v>
      </c>
      <c r="D180" s="122" t="s">
        <v>34</v>
      </c>
      <c r="E180" s="83" t="s">
        <v>594</v>
      </c>
      <c r="F180" s="83">
        <v>500</v>
      </c>
      <c r="G180" s="248">
        <f>G181</f>
        <v>873.8</v>
      </c>
    </row>
    <row r="181" spans="1:7" ht="12.75">
      <c r="A181" s="82" t="s">
        <v>62</v>
      </c>
      <c r="B181" s="77">
        <v>945</v>
      </c>
      <c r="C181" s="83" t="s">
        <v>72</v>
      </c>
      <c r="D181" s="122" t="s">
        <v>34</v>
      </c>
      <c r="E181" s="83" t="s">
        <v>594</v>
      </c>
      <c r="F181" s="83">
        <v>540</v>
      </c>
      <c r="G181" s="248">
        <v>873.8</v>
      </c>
    </row>
    <row r="182" spans="1:7" ht="28.5">
      <c r="A182" s="142" t="s">
        <v>143</v>
      </c>
      <c r="B182" s="262" t="s">
        <v>144</v>
      </c>
      <c r="C182" s="224"/>
      <c r="D182" s="224"/>
      <c r="E182" s="224"/>
      <c r="F182" s="224"/>
      <c r="G182" s="125">
        <f>G183+G208+G215</f>
        <v>78818.2</v>
      </c>
    </row>
    <row r="183" spans="1:7" ht="21">
      <c r="A183" s="79" t="s">
        <v>664</v>
      </c>
      <c r="B183" s="76" t="s">
        <v>144</v>
      </c>
      <c r="C183" s="76"/>
      <c r="E183" s="80" t="s">
        <v>338</v>
      </c>
      <c r="F183" s="76" t="s">
        <v>31</v>
      </c>
      <c r="G183" s="75">
        <f>G184+G186+G188+G190+G193+G195+G198+G201+G203+G205</f>
        <v>73213.7</v>
      </c>
    </row>
    <row r="184" spans="1:7" ht="22.5">
      <c r="A184" s="82" t="s">
        <v>135</v>
      </c>
      <c r="B184" s="83" t="s">
        <v>144</v>
      </c>
      <c r="C184" s="83" t="s">
        <v>56</v>
      </c>
      <c r="D184" s="83" t="s">
        <v>34</v>
      </c>
      <c r="E184" s="83" t="s">
        <v>344</v>
      </c>
      <c r="F184" s="83"/>
      <c r="G184" s="78">
        <f>G185</f>
        <v>143.4</v>
      </c>
    </row>
    <row r="185" spans="1:7" ht="12.75">
      <c r="A185" s="82" t="s">
        <v>100</v>
      </c>
      <c r="B185" s="83" t="s">
        <v>144</v>
      </c>
      <c r="C185" s="83" t="s">
        <v>56</v>
      </c>
      <c r="D185" s="83" t="s">
        <v>34</v>
      </c>
      <c r="E185" s="83" t="s">
        <v>344</v>
      </c>
      <c r="F185" s="83">
        <v>300</v>
      </c>
      <c r="G185" s="78">
        <v>143.4</v>
      </c>
    </row>
    <row r="186" spans="1:7" ht="67.5">
      <c r="A186" s="82" t="s">
        <v>136</v>
      </c>
      <c r="B186" s="83" t="s">
        <v>144</v>
      </c>
      <c r="C186" s="83" t="s">
        <v>56</v>
      </c>
      <c r="D186" s="83" t="s">
        <v>34</v>
      </c>
      <c r="E186" s="141" t="s">
        <v>463</v>
      </c>
      <c r="F186" s="83"/>
      <c r="G186" s="78">
        <f>G187</f>
        <v>78.8</v>
      </c>
    </row>
    <row r="187" spans="1:7" ht="12.75">
      <c r="A187" s="82" t="s">
        <v>100</v>
      </c>
      <c r="B187" s="83" t="s">
        <v>144</v>
      </c>
      <c r="C187" s="83" t="s">
        <v>56</v>
      </c>
      <c r="D187" s="83" t="s">
        <v>34</v>
      </c>
      <c r="E187" s="141" t="s">
        <v>463</v>
      </c>
      <c r="F187" s="83">
        <v>300</v>
      </c>
      <c r="G187" s="78">
        <v>78.8</v>
      </c>
    </row>
    <row r="188" spans="1:7" ht="22.5">
      <c r="A188" s="82" t="s">
        <v>92</v>
      </c>
      <c r="B188" s="83" t="s">
        <v>144</v>
      </c>
      <c r="C188" s="83" t="s">
        <v>56</v>
      </c>
      <c r="D188" s="83" t="s">
        <v>34</v>
      </c>
      <c r="E188" s="83" t="s">
        <v>345</v>
      </c>
      <c r="F188" s="83" t="s">
        <v>31</v>
      </c>
      <c r="G188" s="78">
        <f>G189</f>
        <v>3689</v>
      </c>
    </row>
    <row r="189" spans="1:7" ht="12.75">
      <c r="A189" s="82" t="s">
        <v>100</v>
      </c>
      <c r="B189" s="83" t="s">
        <v>144</v>
      </c>
      <c r="C189" s="83" t="s">
        <v>56</v>
      </c>
      <c r="D189" s="83" t="s">
        <v>34</v>
      </c>
      <c r="E189" s="83" t="s">
        <v>345</v>
      </c>
      <c r="F189" s="83">
        <v>300</v>
      </c>
      <c r="G189" s="78">
        <v>3689</v>
      </c>
    </row>
    <row r="190" spans="1:7" ht="22.5">
      <c r="A190" s="82" t="s">
        <v>137</v>
      </c>
      <c r="B190" s="83" t="s">
        <v>144</v>
      </c>
      <c r="C190" s="83" t="s">
        <v>56</v>
      </c>
      <c r="D190" s="83" t="s">
        <v>34</v>
      </c>
      <c r="E190" s="83" t="s">
        <v>346</v>
      </c>
      <c r="F190" s="83"/>
      <c r="G190" s="78">
        <f>G191+G192</f>
        <v>6308.2</v>
      </c>
    </row>
    <row r="191" spans="1:7" ht="12.75">
      <c r="A191" s="82" t="s">
        <v>100</v>
      </c>
      <c r="B191" s="83" t="s">
        <v>144</v>
      </c>
      <c r="C191" s="83" t="s">
        <v>56</v>
      </c>
      <c r="D191" s="83" t="s">
        <v>34</v>
      </c>
      <c r="E191" s="83" t="s">
        <v>346</v>
      </c>
      <c r="F191" s="83">
        <v>300</v>
      </c>
      <c r="G191" s="78">
        <v>6293.2</v>
      </c>
    </row>
    <row r="192" spans="1:7" ht="33.75">
      <c r="A192" s="140" t="s">
        <v>566</v>
      </c>
      <c r="B192" s="83" t="s">
        <v>144</v>
      </c>
      <c r="C192" s="83" t="s">
        <v>56</v>
      </c>
      <c r="D192" s="83" t="s">
        <v>34</v>
      </c>
      <c r="E192" s="83" t="s">
        <v>346</v>
      </c>
      <c r="F192" s="83">
        <v>240</v>
      </c>
      <c r="G192" s="78">
        <v>15</v>
      </c>
    </row>
    <row r="193" spans="1:7" ht="12.75">
      <c r="A193" s="82" t="s">
        <v>138</v>
      </c>
      <c r="B193" s="83" t="s">
        <v>144</v>
      </c>
      <c r="C193" s="83" t="s">
        <v>56</v>
      </c>
      <c r="D193" s="83" t="s">
        <v>34</v>
      </c>
      <c r="E193" s="83" t="s">
        <v>347</v>
      </c>
      <c r="F193" s="83" t="s">
        <v>31</v>
      </c>
      <c r="G193" s="78">
        <f>G194</f>
        <v>7037.4</v>
      </c>
    </row>
    <row r="194" spans="1:7" ht="12.75">
      <c r="A194" s="82" t="s">
        <v>100</v>
      </c>
      <c r="B194" s="83" t="s">
        <v>144</v>
      </c>
      <c r="C194" s="83" t="s">
        <v>56</v>
      </c>
      <c r="D194" s="83" t="s">
        <v>34</v>
      </c>
      <c r="E194" s="83" t="s">
        <v>347</v>
      </c>
      <c r="F194" s="83">
        <v>300</v>
      </c>
      <c r="G194" s="78">
        <v>7037.4</v>
      </c>
    </row>
    <row r="195" spans="1:7" ht="22.5">
      <c r="A195" s="82" t="s">
        <v>139</v>
      </c>
      <c r="B195" s="83" t="s">
        <v>144</v>
      </c>
      <c r="C195" s="83" t="s">
        <v>56</v>
      </c>
      <c r="D195" s="83" t="s">
        <v>34</v>
      </c>
      <c r="E195" s="83" t="s">
        <v>348</v>
      </c>
      <c r="F195" s="83" t="s">
        <v>31</v>
      </c>
      <c r="G195" s="78">
        <f>G196+G197</f>
        <v>3293.7</v>
      </c>
    </row>
    <row r="196" spans="1:7" ht="12.75">
      <c r="A196" s="82" t="s">
        <v>100</v>
      </c>
      <c r="B196" s="83" t="s">
        <v>144</v>
      </c>
      <c r="C196" s="83" t="s">
        <v>56</v>
      </c>
      <c r="D196" s="83" t="s">
        <v>34</v>
      </c>
      <c r="E196" s="83" t="s">
        <v>348</v>
      </c>
      <c r="F196" s="83">
        <v>300</v>
      </c>
      <c r="G196" s="78">
        <v>3288.7</v>
      </c>
    </row>
    <row r="197" spans="1:7" ht="33.75">
      <c r="A197" s="140" t="s">
        <v>566</v>
      </c>
      <c r="B197" s="83" t="s">
        <v>144</v>
      </c>
      <c r="C197" s="83" t="s">
        <v>56</v>
      </c>
      <c r="D197" s="83" t="s">
        <v>34</v>
      </c>
      <c r="E197" s="83" t="s">
        <v>348</v>
      </c>
      <c r="F197" s="83">
        <v>240</v>
      </c>
      <c r="G197" s="78">
        <v>5</v>
      </c>
    </row>
    <row r="198" spans="1:7" ht="56.25">
      <c r="A198" s="82" t="s">
        <v>146</v>
      </c>
      <c r="B198" s="83" t="s">
        <v>144</v>
      </c>
      <c r="C198" s="83" t="s">
        <v>56</v>
      </c>
      <c r="D198" s="83" t="s">
        <v>55</v>
      </c>
      <c r="E198" s="83" t="s">
        <v>587</v>
      </c>
      <c r="F198" s="83"/>
      <c r="G198" s="78">
        <f>G199+G200</f>
        <v>27375.5</v>
      </c>
    </row>
    <row r="199" spans="1:7" ht="12.75">
      <c r="A199" s="82" t="s">
        <v>100</v>
      </c>
      <c r="B199" s="83" t="s">
        <v>144</v>
      </c>
      <c r="C199" s="83" t="s">
        <v>56</v>
      </c>
      <c r="D199" s="83" t="s">
        <v>55</v>
      </c>
      <c r="E199" s="83" t="s">
        <v>349</v>
      </c>
      <c r="F199" s="83">
        <v>300</v>
      </c>
      <c r="G199" s="78">
        <v>27375.5</v>
      </c>
    </row>
    <row r="200" spans="1:7" ht="12.75">
      <c r="A200" s="82" t="s">
        <v>100</v>
      </c>
      <c r="B200" s="83" t="s">
        <v>144</v>
      </c>
      <c r="C200" s="83" t="s">
        <v>56</v>
      </c>
      <c r="D200" s="83" t="s">
        <v>55</v>
      </c>
      <c r="E200" s="83" t="s">
        <v>588</v>
      </c>
      <c r="F200" s="83">
        <v>300</v>
      </c>
      <c r="G200" s="78">
        <v>0</v>
      </c>
    </row>
    <row r="201" spans="1:7" ht="56.25">
      <c r="A201" s="82" t="s">
        <v>335</v>
      </c>
      <c r="B201" s="83" t="s">
        <v>144</v>
      </c>
      <c r="C201" s="83" t="s">
        <v>56</v>
      </c>
      <c r="D201" s="83" t="s">
        <v>55</v>
      </c>
      <c r="E201" s="83" t="s">
        <v>589</v>
      </c>
      <c r="F201" s="83"/>
      <c r="G201" s="78">
        <f>G202</f>
        <v>24410.2</v>
      </c>
    </row>
    <row r="202" spans="1:7" ht="12.75">
      <c r="A202" s="82" t="s">
        <v>100</v>
      </c>
      <c r="B202" s="83" t="s">
        <v>144</v>
      </c>
      <c r="C202" s="83" t="s">
        <v>56</v>
      </c>
      <c r="D202" s="83" t="s">
        <v>55</v>
      </c>
      <c r="E202" s="83" t="s">
        <v>589</v>
      </c>
      <c r="F202" s="83">
        <v>300</v>
      </c>
      <c r="G202" s="78">
        <v>24410.2</v>
      </c>
    </row>
    <row r="203" spans="1:7" ht="45">
      <c r="A203" s="250" t="s">
        <v>562</v>
      </c>
      <c r="B203" s="83" t="s">
        <v>144</v>
      </c>
      <c r="C203" s="83" t="s">
        <v>56</v>
      </c>
      <c r="D203" s="83" t="s">
        <v>55</v>
      </c>
      <c r="E203" s="83" t="s">
        <v>590</v>
      </c>
      <c r="F203" s="83"/>
      <c r="G203" s="78">
        <f>G204</f>
        <v>177.5</v>
      </c>
    </row>
    <row r="204" spans="1:7" ht="12.75">
      <c r="A204" s="82" t="s">
        <v>100</v>
      </c>
      <c r="B204" s="83" t="s">
        <v>144</v>
      </c>
      <c r="C204" s="83" t="s">
        <v>56</v>
      </c>
      <c r="D204" s="83" t="s">
        <v>55</v>
      </c>
      <c r="E204" s="83" t="s">
        <v>590</v>
      </c>
      <c r="F204" s="83">
        <v>300</v>
      </c>
      <c r="G204" s="78">
        <v>177.5</v>
      </c>
    </row>
    <row r="205" spans="1:7" ht="33.75">
      <c r="A205" s="250" t="s">
        <v>564</v>
      </c>
      <c r="B205" s="83" t="s">
        <v>144</v>
      </c>
      <c r="C205" s="83" t="s">
        <v>56</v>
      </c>
      <c r="D205" s="83" t="s">
        <v>55</v>
      </c>
      <c r="E205" s="83" t="s">
        <v>591</v>
      </c>
      <c r="F205" s="83"/>
      <c r="G205" s="78">
        <f>G206</f>
        <v>700</v>
      </c>
    </row>
    <row r="206" spans="1:7" ht="12.75">
      <c r="A206" s="82" t="s">
        <v>100</v>
      </c>
      <c r="B206" s="83" t="s">
        <v>144</v>
      </c>
      <c r="C206" s="83" t="s">
        <v>56</v>
      </c>
      <c r="D206" s="83" t="s">
        <v>55</v>
      </c>
      <c r="E206" s="83" t="s">
        <v>591</v>
      </c>
      <c r="F206" s="83">
        <v>300</v>
      </c>
      <c r="G206" s="78">
        <v>700</v>
      </c>
    </row>
    <row r="207" spans="1:7" ht="12.75">
      <c r="A207" s="82" t="s">
        <v>100</v>
      </c>
      <c r="B207" s="83" t="s">
        <v>144</v>
      </c>
      <c r="C207" s="83" t="s">
        <v>56</v>
      </c>
      <c r="D207" s="83" t="s">
        <v>55</v>
      </c>
      <c r="E207" s="83" t="s">
        <v>592</v>
      </c>
      <c r="F207" s="83"/>
      <c r="G207" s="78"/>
    </row>
    <row r="208" spans="1:7" ht="31.5">
      <c r="A208" s="79" t="s">
        <v>636</v>
      </c>
      <c r="B208" s="80" t="s">
        <v>144</v>
      </c>
      <c r="C208" s="80">
        <v>10</v>
      </c>
      <c r="D208" s="80" t="s">
        <v>43</v>
      </c>
      <c r="E208" s="80" t="s">
        <v>339</v>
      </c>
      <c r="F208" s="80" t="s">
        <v>31</v>
      </c>
      <c r="G208" s="81">
        <f>G209+G211</f>
        <v>5148.5</v>
      </c>
    </row>
    <row r="209" spans="1:7" ht="56.25">
      <c r="A209" s="82" t="s">
        <v>75</v>
      </c>
      <c r="B209" s="83" t="s">
        <v>144</v>
      </c>
      <c r="C209" s="83">
        <v>10</v>
      </c>
      <c r="D209" s="83" t="s">
        <v>43</v>
      </c>
      <c r="E209" s="83" t="s">
        <v>340</v>
      </c>
      <c r="F209" s="83" t="s">
        <v>102</v>
      </c>
      <c r="G209" s="78">
        <f>G210</f>
        <v>4946.4</v>
      </c>
    </row>
    <row r="210" spans="1:7" ht="22.5">
      <c r="A210" s="140" t="s">
        <v>103</v>
      </c>
      <c r="B210" s="83" t="s">
        <v>144</v>
      </c>
      <c r="C210" s="83">
        <v>10</v>
      </c>
      <c r="D210" s="83" t="s">
        <v>43</v>
      </c>
      <c r="E210" s="83" t="s">
        <v>340</v>
      </c>
      <c r="F210" s="83">
        <v>120</v>
      </c>
      <c r="G210" s="78">
        <v>4946.4</v>
      </c>
    </row>
    <row r="211" spans="1:7" ht="22.5">
      <c r="A211" s="82" t="s">
        <v>207</v>
      </c>
      <c r="B211" s="83" t="s">
        <v>144</v>
      </c>
      <c r="C211" s="83">
        <v>10</v>
      </c>
      <c r="D211" s="83" t="s">
        <v>43</v>
      </c>
      <c r="E211" s="83" t="s">
        <v>341</v>
      </c>
      <c r="F211" s="83"/>
      <c r="G211" s="78">
        <f>G212+G214</f>
        <v>202.1</v>
      </c>
    </row>
    <row r="212" spans="1:7" ht="22.5">
      <c r="A212" s="247" t="s">
        <v>99</v>
      </c>
      <c r="B212" s="83" t="s">
        <v>144</v>
      </c>
      <c r="C212" s="83">
        <v>10</v>
      </c>
      <c r="D212" s="83" t="s">
        <v>43</v>
      </c>
      <c r="E212" s="83" t="s">
        <v>341</v>
      </c>
      <c r="F212" s="83">
        <v>200</v>
      </c>
      <c r="G212" s="78">
        <f>G213</f>
        <v>200.6</v>
      </c>
    </row>
    <row r="213" spans="1:7" ht="33.75">
      <c r="A213" s="140" t="s">
        <v>566</v>
      </c>
      <c r="B213" s="83" t="s">
        <v>144</v>
      </c>
      <c r="C213" s="83">
        <v>10</v>
      </c>
      <c r="D213" s="83" t="s">
        <v>43</v>
      </c>
      <c r="E213" s="83" t="s">
        <v>341</v>
      </c>
      <c r="F213" s="83">
        <v>240</v>
      </c>
      <c r="G213" s="78">
        <v>200.6</v>
      </c>
    </row>
    <row r="214" spans="1:7" ht="12.75">
      <c r="A214" s="82" t="s">
        <v>105</v>
      </c>
      <c r="B214" s="83" t="s">
        <v>144</v>
      </c>
      <c r="C214" s="83">
        <v>10</v>
      </c>
      <c r="D214" s="83" t="s">
        <v>43</v>
      </c>
      <c r="E214" s="83" t="s">
        <v>341</v>
      </c>
      <c r="F214" s="83" t="s">
        <v>106</v>
      </c>
      <c r="G214" s="78">
        <v>1.5</v>
      </c>
    </row>
    <row r="215" spans="1:7" ht="21">
      <c r="A215" s="79" t="s">
        <v>80</v>
      </c>
      <c r="B215" s="80" t="s">
        <v>144</v>
      </c>
      <c r="C215" s="80" t="s">
        <v>56</v>
      </c>
      <c r="D215" s="80" t="s">
        <v>43</v>
      </c>
      <c r="E215" s="80" t="s">
        <v>352</v>
      </c>
      <c r="F215" s="80" t="s">
        <v>31</v>
      </c>
      <c r="G215" s="81">
        <f>G216</f>
        <v>456</v>
      </c>
    </row>
    <row r="216" spans="1:7" ht="22.5">
      <c r="A216" s="247" t="s">
        <v>99</v>
      </c>
      <c r="B216" s="83" t="s">
        <v>144</v>
      </c>
      <c r="C216" s="83" t="s">
        <v>56</v>
      </c>
      <c r="D216" s="83" t="s">
        <v>43</v>
      </c>
      <c r="E216" s="83" t="s">
        <v>352</v>
      </c>
      <c r="F216" s="83">
        <v>200</v>
      </c>
      <c r="G216" s="78">
        <f>G217</f>
        <v>456</v>
      </c>
    </row>
    <row r="217" spans="1:7" ht="33.75">
      <c r="A217" s="140" t="s">
        <v>566</v>
      </c>
      <c r="B217" s="83" t="s">
        <v>144</v>
      </c>
      <c r="C217" s="83" t="s">
        <v>56</v>
      </c>
      <c r="D217" s="83" t="s">
        <v>43</v>
      </c>
      <c r="E217" s="83" t="s">
        <v>352</v>
      </c>
      <c r="F217" s="83">
        <v>240</v>
      </c>
      <c r="G217" s="78">
        <v>456</v>
      </c>
    </row>
    <row r="218" spans="1:7" ht="28.5">
      <c r="A218" s="142" t="s">
        <v>353</v>
      </c>
      <c r="B218" s="221">
        <v>973</v>
      </c>
      <c r="C218" s="232"/>
      <c r="D218" s="232"/>
      <c r="E218" s="232" t="s">
        <v>30</v>
      </c>
      <c r="F218" s="232" t="s">
        <v>31</v>
      </c>
      <c r="G218" s="222">
        <f>G219+G255+G258+G266</f>
        <v>407733.20000000007</v>
      </c>
    </row>
    <row r="219" spans="1:7" ht="21">
      <c r="A219" s="79" t="s">
        <v>652</v>
      </c>
      <c r="B219" s="80">
        <v>973</v>
      </c>
      <c r="C219" s="80"/>
      <c r="D219" s="80"/>
      <c r="E219" s="80"/>
      <c r="F219" s="80"/>
      <c r="G219" s="81">
        <f>G220+G232+G245+G240+G250</f>
        <v>390744.80000000005</v>
      </c>
    </row>
    <row r="220" spans="1:7" ht="12.75">
      <c r="A220" s="136" t="s">
        <v>148</v>
      </c>
      <c r="B220" s="137">
        <v>973</v>
      </c>
      <c r="C220" s="137" t="s">
        <v>46</v>
      </c>
      <c r="D220" s="137" t="s">
        <v>132</v>
      </c>
      <c r="E220" s="137"/>
      <c r="F220" s="137"/>
      <c r="G220" s="135">
        <f>G221+G226+G229</f>
        <v>124146.79999999999</v>
      </c>
    </row>
    <row r="221" spans="1:7" ht="45">
      <c r="A221" s="82" t="s">
        <v>133</v>
      </c>
      <c r="B221" s="77">
        <v>973</v>
      </c>
      <c r="C221" s="83" t="s">
        <v>46</v>
      </c>
      <c r="D221" s="83" t="s">
        <v>132</v>
      </c>
      <c r="E221" s="83" t="s">
        <v>214</v>
      </c>
      <c r="F221" s="83" t="s">
        <v>96</v>
      </c>
      <c r="G221" s="78">
        <f>G222+G224</f>
        <v>123152.4</v>
      </c>
    </row>
    <row r="222" spans="1:7" ht="12.75">
      <c r="A222" s="82" t="s">
        <v>97</v>
      </c>
      <c r="B222" s="77">
        <v>973</v>
      </c>
      <c r="C222" s="83" t="s">
        <v>46</v>
      </c>
      <c r="D222" s="83" t="s">
        <v>132</v>
      </c>
      <c r="E222" s="83" t="s">
        <v>214</v>
      </c>
      <c r="F222" s="83" t="s">
        <v>98</v>
      </c>
      <c r="G222" s="78">
        <f>G223</f>
        <v>104550</v>
      </c>
    </row>
    <row r="223" spans="1:7" ht="45">
      <c r="A223" s="82" t="s">
        <v>90</v>
      </c>
      <c r="B223" s="77">
        <v>973</v>
      </c>
      <c r="C223" s="83" t="s">
        <v>46</v>
      </c>
      <c r="D223" s="83" t="s">
        <v>132</v>
      </c>
      <c r="E223" s="83" t="s">
        <v>214</v>
      </c>
      <c r="F223" s="83" t="s">
        <v>74</v>
      </c>
      <c r="G223" s="78">
        <f>104547.5+2.5</f>
        <v>104550</v>
      </c>
    </row>
    <row r="224" spans="1:7" ht="12.75">
      <c r="A224" s="82" t="s">
        <v>107</v>
      </c>
      <c r="B224" s="77">
        <v>973</v>
      </c>
      <c r="C224" s="83" t="s">
        <v>46</v>
      </c>
      <c r="D224" s="83" t="s">
        <v>132</v>
      </c>
      <c r="E224" s="83" t="s">
        <v>214</v>
      </c>
      <c r="F224" s="83" t="s">
        <v>108</v>
      </c>
      <c r="G224" s="78">
        <f>G225</f>
        <v>18602.4</v>
      </c>
    </row>
    <row r="225" spans="1:7" ht="45">
      <c r="A225" s="82" t="s">
        <v>91</v>
      </c>
      <c r="B225" s="77">
        <v>973</v>
      </c>
      <c r="C225" s="83" t="s">
        <v>46</v>
      </c>
      <c r="D225" s="83" t="s">
        <v>132</v>
      </c>
      <c r="E225" s="83" t="s">
        <v>214</v>
      </c>
      <c r="F225" s="83" t="s">
        <v>18</v>
      </c>
      <c r="G225" s="78">
        <v>18602.4</v>
      </c>
    </row>
    <row r="226" spans="1:7" ht="45">
      <c r="A226" s="82" t="s">
        <v>133</v>
      </c>
      <c r="B226" s="77">
        <v>973</v>
      </c>
      <c r="C226" s="83" t="s">
        <v>46</v>
      </c>
      <c r="D226" s="83" t="s">
        <v>132</v>
      </c>
      <c r="E226" s="83" t="s">
        <v>466</v>
      </c>
      <c r="F226" s="83">
        <v>600</v>
      </c>
      <c r="G226" s="78">
        <f>G227+G228</f>
        <v>646</v>
      </c>
    </row>
    <row r="227" spans="1:7" ht="45">
      <c r="A227" s="82" t="s">
        <v>90</v>
      </c>
      <c r="B227" s="77">
        <v>973</v>
      </c>
      <c r="C227" s="83" t="s">
        <v>46</v>
      </c>
      <c r="D227" s="83" t="s">
        <v>132</v>
      </c>
      <c r="E227" s="83" t="s">
        <v>466</v>
      </c>
      <c r="F227" s="83">
        <v>611</v>
      </c>
      <c r="G227" s="78">
        <v>544</v>
      </c>
    </row>
    <row r="228" spans="1:7" ht="45">
      <c r="A228" s="82" t="s">
        <v>91</v>
      </c>
      <c r="B228" s="77">
        <v>973</v>
      </c>
      <c r="C228" s="83" t="s">
        <v>46</v>
      </c>
      <c r="D228" s="83" t="s">
        <v>132</v>
      </c>
      <c r="E228" s="83" t="s">
        <v>466</v>
      </c>
      <c r="F228" s="83">
        <v>621</v>
      </c>
      <c r="G228" s="78">
        <v>102</v>
      </c>
    </row>
    <row r="229" spans="1:7" ht="45">
      <c r="A229" s="82" t="s">
        <v>133</v>
      </c>
      <c r="B229" s="77">
        <v>973</v>
      </c>
      <c r="C229" s="83" t="s">
        <v>46</v>
      </c>
      <c r="D229" s="83" t="s">
        <v>132</v>
      </c>
      <c r="E229" s="122" t="s">
        <v>465</v>
      </c>
      <c r="F229" s="83">
        <v>600</v>
      </c>
      <c r="G229" s="78">
        <f>G230+G231</f>
        <v>348.40000000000003</v>
      </c>
    </row>
    <row r="230" spans="1:7" ht="45">
      <c r="A230" s="82" t="s">
        <v>90</v>
      </c>
      <c r="B230" s="77">
        <v>973</v>
      </c>
      <c r="C230" s="83" t="s">
        <v>46</v>
      </c>
      <c r="D230" s="83" t="s">
        <v>132</v>
      </c>
      <c r="E230" s="122" t="s">
        <v>465</v>
      </c>
      <c r="F230" s="83">
        <v>611</v>
      </c>
      <c r="G230" s="78">
        <v>275.1</v>
      </c>
    </row>
    <row r="231" spans="1:7" ht="45">
      <c r="A231" s="82" t="s">
        <v>90</v>
      </c>
      <c r="B231" s="77">
        <v>973</v>
      </c>
      <c r="C231" s="83" t="s">
        <v>46</v>
      </c>
      <c r="D231" s="83" t="s">
        <v>132</v>
      </c>
      <c r="E231" s="122" t="s">
        <v>465</v>
      </c>
      <c r="F231" s="83">
        <v>621</v>
      </c>
      <c r="G231" s="78">
        <v>73.3</v>
      </c>
    </row>
    <row r="232" spans="1:7" ht="12.75">
      <c r="A232" s="136" t="s">
        <v>653</v>
      </c>
      <c r="B232" s="137">
        <v>973</v>
      </c>
      <c r="C232" s="137" t="s">
        <v>46</v>
      </c>
      <c r="D232" s="137" t="s">
        <v>45</v>
      </c>
      <c r="E232" s="137"/>
      <c r="F232" s="137" t="s">
        <v>31</v>
      </c>
      <c r="G232" s="135">
        <f>G233+G236+G238</f>
        <v>235152.2</v>
      </c>
    </row>
    <row r="233" spans="1:7" ht="45">
      <c r="A233" s="82" t="s">
        <v>133</v>
      </c>
      <c r="B233" s="77">
        <v>973</v>
      </c>
      <c r="C233" s="83" t="s">
        <v>46</v>
      </c>
      <c r="D233" s="83" t="s">
        <v>45</v>
      </c>
      <c r="E233" s="83" t="s">
        <v>220</v>
      </c>
      <c r="F233" s="83" t="s">
        <v>96</v>
      </c>
      <c r="G233" s="78">
        <f>G234</f>
        <v>232389</v>
      </c>
    </row>
    <row r="234" spans="1:7" ht="12.75">
      <c r="A234" s="82" t="s">
        <v>97</v>
      </c>
      <c r="B234" s="77">
        <v>973</v>
      </c>
      <c r="C234" s="83" t="s">
        <v>46</v>
      </c>
      <c r="D234" s="83" t="s">
        <v>45</v>
      </c>
      <c r="E234" s="83" t="s">
        <v>220</v>
      </c>
      <c r="F234" s="83" t="s">
        <v>98</v>
      </c>
      <c r="G234" s="78">
        <f>G235</f>
        <v>232389</v>
      </c>
    </row>
    <row r="235" spans="1:7" ht="45">
      <c r="A235" s="82" t="s">
        <v>90</v>
      </c>
      <c r="B235" s="77">
        <v>973</v>
      </c>
      <c r="C235" s="83" t="s">
        <v>46</v>
      </c>
      <c r="D235" s="83" t="s">
        <v>45</v>
      </c>
      <c r="E235" s="83" t="s">
        <v>220</v>
      </c>
      <c r="F235" s="83" t="s">
        <v>74</v>
      </c>
      <c r="G235" s="78">
        <v>232389</v>
      </c>
    </row>
    <row r="236" spans="1:7" ht="12.75">
      <c r="A236" s="82" t="s">
        <v>97</v>
      </c>
      <c r="B236" s="77">
        <v>973</v>
      </c>
      <c r="C236" s="83" t="s">
        <v>46</v>
      </c>
      <c r="D236" s="83" t="s">
        <v>45</v>
      </c>
      <c r="E236" s="83" t="s">
        <v>467</v>
      </c>
      <c r="F236" s="83">
        <v>610</v>
      </c>
      <c r="G236" s="78">
        <f>G237</f>
        <v>1879</v>
      </c>
    </row>
    <row r="237" spans="1:7" ht="45">
      <c r="A237" s="82" t="s">
        <v>90</v>
      </c>
      <c r="B237" s="77">
        <v>973</v>
      </c>
      <c r="C237" s="83" t="s">
        <v>46</v>
      </c>
      <c r="D237" s="83" t="s">
        <v>45</v>
      </c>
      <c r="E237" s="83" t="s">
        <v>467</v>
      </c>
      <c r="F237" s="83">
        <v>611</v>
      </c>
      <c r="G237" s="78">
        <v>1879</v>
      </c>
    </row>
    <row r="238" spans="1:7" ht="12.75">
      <c r="A238" s="82" t="s">
        <v>97</v>
      </c>
      <c r="B238" s="77">
        <v>973</v>
      </c>
      <c r="C238" s="83" t="s">
        <v>46</v>
      </c>
      <c r="D238" s="83" t="s">
        <v>45</v>
      </c>
      <c r="E238" s="122" t="s">
        <v>465</v>
      </c>
      <c r="F238" s="83">
        <v>610</v>
      </c>
      <c r="G238" s="78">
        <f>G239</f>
        <v>884.2</v>
      </c>
    </row>
    <row r="239" spans="1:7" ht="45">
      <c r="A239" s="82" t="s">
        <v>90</v>
      </c>
      <c r="B239" s="77">
        <v>973</v>
      </c>
      <c r="C239" s="83" t="s">
        <v>46</v>
      </c>
      <c r="D239" s="83" t="s">
        <v>45</v>
      </c>
      <c r="E239" s="122" t="s">
        <v>465</v>
      </c>
      <c r="F239" s="83" t="s">
        <v>74</v>
      </c>
      <c r="G239" s="78">
        <v>884.2</v>
      </c>
    </row>
    <row r="240" spans="1:7" ht="33.75">
      <c r="A240" s="263" t="s">
        <v>654</v>
      </c>
      <c r="B240" s="137">
        <v>973</v>
      </c>
      <c r="C240" s="137"/>
      <c r="D240" s="137"/>
      <c r="E240" s="139"/>
      <c r="F240" s="137"/>
      <c r="G240" s="135">
        <f>G241</f>
        <v>25721.7</v>
      </c>
    </row>
    <row r="241" spans="1:7" ht="56.25">
      <c r="A241" s="260" t="s">
        <v>545</v>
      </c>
      <c r="B241" s="77">
        <v>973</v>
      </c>
      <c r="C241" s="83" t="s">
        <v>46</v>
      </c>
      <c r="D241" s="83" t="s">
        <v>45</v>
      </c>
      <c r="E241" s="122" t="s">
        <v>658</v>
      </c>
      <c r="F241" s="83"/>
      <c r="G241" s="78">
        <f>G242</f>
        <v>25721.7</v>
      </c>
    </row>
    <row r="242" spans="1:7" ht="45">
      <c r="A242" s="82" t="s">
        <v>133</v>
      </c>
      <c r="B242" s="77">
        <v>973</v>
      </c>
      <c r="C242" s="83" t="s">
        <v>46</v>
      </c>
      <c r="D242" s="83" t="s">
        <v>45</v>
      </c>
      <c r="E242" s="122" t="s">
        <v>658</v>
      </c>
      <c r="F242" s="83" t="s">
        <v>96</v>
      </c>
      <c r="G242" s="78">
        <f>G243</f>
        <v>25721.7</v>
      </c>
    </row>
    <row r="243" spans="1:7" ht="12.75">
      <c r="A243" s="82" t="s">
        <v>97</v>
      </c>
      <c r="B243" s="77">
        <v>973</v>
      </c>
      <c r="C243" s="83" t="s">
        <v>46</v>
      </c>
      <c r="D243" s="83" t="s">
        <v>45</v>
      </c>
      <c r="E243" s="122" t="s">
        <v>658</v>
      </c>
      <c r="F243" s="83" t="s">
        <v>98</v>
      </c>
      <c r="G243" s="78">
        <f>G244</f>
        <v>25721.7</v>
      </c>
    </row>
    <row r="244" spans="1:7" ht="12.75">
      <c r="A244" s="261" t="s">
        <v>648</v>
      </c>
      <c r="B244" s="77">
        <v>973</v>
      </c>
      <c r="C244" s="83" t="s">
        <v>46</v>
      </c>
      <c r="D244" s="83" t="s">
        <v>45</v>
      </c>
      <c r="E244" s="122" t="s">
        <v>658</v>
      </c>
      <c r="F244" s="83">
        <v>612</v>
      </c>
      <c r="G244" s="78">
        <v>25721.7</v>
      </c>
    </row>
    <row r="245" spans="1:7" ht="12.75">
      <c r="A245" s="136" t="s">
        <v>149</v>
      </c>
      <c r="B245" s="137">
        <v>973</v>
      </c>
      <c r="C245" s="137" t="s">
        <v>46</v>
      </c>
      <c r="D245" s="137" t="s">
        <v>46</v>
      </c>
      <c r="E245" s="137" t="s">
        <v>309</v>
      </c>
      <c r="F245" s="137" t="s">
        <v>31</v>
      </c>
      <c r="G245" s="135">
        <f>G246</f>
        <v>5446.9</v>
      </c>
    </row>
    <row r="246" spans="1:7" ht="22.5">
      <c r="A246" s="82" t="s">
        <v>134</v>
      </c>
      <c r="B246" s="77">
        <v>973</v>
      </c>
      <c r="C246" s="83" t="s">
        <v>46</v>
      </c>
      <c r="D246" s="83" t="s">
        <v>46</v>
      </c>
      <c r="E246" s="83" t="s">
        <v>225</v>
      </c>
      <c r="F246" s="83" t="s">
        <v>31</v>
      </c>
      <c r="G246" s="78">
        <f>G247</f>
        <v>5446.9</v>
      </c>
    </row>
    <row r="247" spans="1:7" ht="45">
      <c r="A247" s="82" t="s">
        <v>133</v>
      </c>
      <c r="B247" s="77">
        <v>973</v>
      </c>
      <c r="C247" s="83" t="s">
        <v>46</v>
      </c>
      <c r="D247" s="83" t="s">
        <v>46</v>
      </c>
      <c r="E247" s="83" t="s">
        <v>225</v>
      </c>
      <c r="F247" s="83">
        <v>600</v>
      </c>
      <c r="G247" s="78">
        <f>G248</f>
        <v>5446.9</v>
      </c>
    </row>
    <row r="248" spans="1:7" ht="12.75">
      <c r="A248" s="82" t="s">
        <v>97</v>
      </c>
      <c r="B248" s="77">
        <v>973</v>
      </c>
      <c r="C248" s="83" t="s">
        <v>46</v>
      </c>
      <c r="D248" s="83" t="s">
        <v>46</v>
      </c>
      <c r="E248" s="83" t="s">
        <v>225</v>
      </c>
      <c r="F248" s="83">
        <v>610</v>
      </c>
      <c r="G248" s="78">
        <f>G249</f>
        <v>5446.9</v>
      </c>
    </row>
    <row r="249" spans="1:7" ht="45">
      <c r="A249" s="82" t="s">
        <v>90</v>
      </c>
      <c r="B249" s="77">
        <v>973</v>
      </c>
      <c r="C249" s="83" t="s">
        <v>46</v>
      </c>
      <c r="D249" s="83" t="s">
        <v>46</v>
      </c>
      <c r="E249" s="83" t="s">
        <v>225</v>
      </c>
      <c r="F249" s="83">
        <v>611</v>
      </c>
      <c r="G249" s="78">
        <v>5446.9</v>
      </c>
    </row>
    <row r="250" spans="1:7" ht="22.5">
      <c r="A250" s="136" t="s">
        <v>655</v>
      </c>
      <c r="B250" s="137">
        <v>973</v>
      </c>
      <c r="C250" s="137" t="s">
        <v>46</v>
      </c>
      <c r="D250" s="137" t="s">
        <v>73</v>
      </c>
      <c r="E250" s="137"/>
      <c r="F250" s="137"/>
      <c r="G250" s="135">
        <f>G251+G253</f>
        <v>277.2</v>
      </c>
    </row>
    <row r="251" spans="1:7" ht="56.25">
      <c r="A251" s="82" t="s">
        <v>75</v>
      </c>
      <c r="B251" s="77">
        <v>973</v>
      </c>
      <c r="C251" s="83" t="s">
        <v>46</v>
      </c>
      <c r="D251" s="83" t="s">
        <v>73</v>
      </c>
      <c r="E251" s="83" t="s">
        <v>656</v>
      </c>
      <c r="F251" s="83">
        <v>100</v>
      </c>
      <c r="G251" s="78">
        <f>G252</f>
        <v>227.2</v>
      </c>
    </row>
    <row r="252" spans="1:7" ht="22.5">
      <c r="A252" s="82" t="s">
        <v>224</v>
      </c>
      <c r="B252" s="77">
        <v>973</v>
      </c>
      <c r="C252" s="83" t="s">
        <v>46</v>
      </c>
      <c r="D252" s="83" t="s">
        <v>73</v>
      </c>
      <c r="E252" s="83" t="s">
        <v>656</v>
      </c>
      <c r="F252" s="83">
        <v>112</v>
      </c>
      <c r="G252" s="78">
        <v>227.2</v>
      </c>
    </row>
    <row r="253" spans="1:7" ht="22.5">
      <c r="A253" s="247" t="s">
        <v>99</v>
      </c>
      <c r="B253" s="77">
        <v>973</v>
      </c>
      <c r="C253" s="83" t="s">
        <v>46</v>
      </c>
      <c r="D253" s="83" t="s">
        <v>73</v>
      </c>
      <c r="E253" s="83" t="s">
        <v>656</v>
      </c>
      <c r="F253" s="83">
        <v>200</v>
      </c>
      <c r="G253" s="78">
        <f>G254</f>
        <v>50</v>
      </c>
    </row>
    <row r="254" spans="1:7" ht="33.75">
      <c r="A254" s="140" t="s">
        <v>566</v>
      </c>
      <c r="B254" s="77">
        <v>973</v>
      </c>
      <c r="C254" s="83" t="s">
        <v>46</v>
      </c>
      <c r="D254" s="83" t="s">
        <v>73</v>
      </c>
      <c r="E254" s="83" t="s">
        <v>656</v>
      </c>
      <c r="F254" s="83">
        <v>240</v>
      </c>
      <c r="G254" s="78">
        <v>50</v>
      </c>
    </row>
    <row r="255" spans="1:7" ht="21">
      <c r="A255" s="79" t="s">
        <v>313</v>
      </c>
      <c r="B255" s="80">
        <v>973</v>
      </c>
      <c r="C255" s="123" t="s">
        <v>46</v>
      </c>
      <c r="D255" s="123" t="s">
        <v>73</v>
      </c>
      <c r="E255" s="80" t="s">
        <v>314</v>
      </c>
      <c r="F255" s="80"/>
      <c r="G255" s="81">
        <f>G256</f>
        <v>1434.3</v>
      </c>
    </row>
    <row r="256" spans="1:7" ht="56.25">
      <c r="A256" s="82" t="s">
        <v>75</v>
      </c>
      <c r="B256" s="77">
        <v>973</v>
      </c>
      <c r="C256" s="83" t="s">
        <v>46</v>
      </c>
      <c r="D256" s="83" t="s">
        <v>73</v>
      </c>
      <c r="E256" s="83" t="s">
        <v>315</v>
      </c>
      <c r="F256" s="83" t="s">
        <v>102</v>
      </c>
      <c r="G256" s="78">
        <f>G257</f>
        <v>1434.3</v>
      </c>
    </row>
    <row r="257" spans="1:7" ht="22.5">
      <c r="A257" s="140" t="s">
        <v>103</v>
      </c>
      <c r="B257" s="77">
        <v>973</v>
      </c>
      <c r="C257" s="83" t="s">
        <v>46</v>
      </c>
      <c r="D257" s="83" t="s">
        <v>73</v>
      </c>
      <c r="E257" s="83" t="s">
        <v>315</v>
      </c>
      <c r="F257" s="83">
        <v>120</v>
      </c>
      <c r="G257" s="78">
        <v>1434.3</v>
      </c>
    </row>
    <row r="258" spans="1:7" ht="63">
      <c r="A258" s="79" t="s">
        <v>95</v>
      </c>
      <c r="B258" s="80">
        <v>973</v>
      </c>
      <c r="C258" s="80" t="s">
        <v>46</v>
      </c>
      <c r="D258" s="80" t="s">
        <v>73</v>
      </c>
      <c r="E258" s="80" t="s">
        <v>317</v>
      </c>
      <c r="F258" s="80" t="s">
        <v>31</v>
      </c>
      <c r="G258" s="81">
        <f>G259+G262</f>
        <v>12978.2</v>
      </c>
    </row>
    <row r="259" spans="1:7" ht="56.25">
      <c r="A259" s="82" t="s">
        <v>75</v>
      </c>
      <c r="B259" s="77">
        <v>973</v>
      </c>
      <c r="C259" s="83" t="s">
        <v>46</v>
      </c>
      <c r="D259" s="83" t="s">
        <v>73</v>
      </c>
      <c r="E259" s="83" t="s">
        <v>318</v>
      </c>
      <c r="F259" s="83">
        <v>100</v>
      </c>
      <c r="G259" s="78">
        <f>G260+G261</f>
        <v>12096.800000000001</v>
      </c>
    </row>
    <row r="260" spans="1:7" ht="22.5">
      <c r="A260" s="82" t="s">
        <v>197</v>
      </c>
      <c r="B260" s="83">
        <v>973</v>
      </c>
      <c r="C260" s="83" t="s">
        <v>46</v>
      </c>
      <c r="D260" s="83" t="s">
        <v>73</v>
      </c>
      <c r="E260" s="83" t="s">
        <v>318</v>
      </c>
      <c r="F260" s="83">
        <v>110</v>
      </c>
      <c r="G260" s="78">
        <v>12073.7</v>
      </c>
    </row>
    <row r="261" spans="1:7" ht="22.5">
      <c r="A261" s="82" t="s">
        <v>224</v>
      </c>
      <c r="B261" s="83">
        <v>973</v>
      </c>
      <c r="C261" s="83" t="s">
        <v>46</v>
      </c>
      <c r="D261" s="83" t="s">
        <v>73</v>
      </c>
      <c r="E261" s="122" t="s">
        <v>465</v>
      </c>
      <c r="F261" s="83">
        <v>112</v>
      </c>
      <c r="G261" s="78">
        <v>23.1</v>
      </c>
    </row>
    <row r="262" spans="1:7" ht="22.5">
      <c r="A262" s="82" t="s">
        <v>272</v>
      </c>
      <c r="B262" s="77">
        <v>973</v>
      </c>
      <c r="C262" s="83" t="s">
        <v>46</v>
      </c>
      <c r="D262" s="83" t="s">
        <v>73</v>
      </c>
      <c r="E262" s="83" t="s">
        <v>319</v>
      </c>
      <c r="F262" s="83"/>
      <c r="G262" s="78">
        <f>G263+G265</f>
        <v>881.4</v>
      </c>
    </row>
    <row r="263" spans="1:7" ht="22.5">
      <c r="A263" s="247" t="s">
        <v>99</v>
      </c>
      <c r="B263" s="77">
        <v>973</v>
      </c>
      <c r="C263" s="83" t="s">
        <v>46</v>
      </c>
      <c r="D263" s="83" t="s">
        <v>73</v>
      </c>
      <c r="E263" s="83" t="s">
        <v>319</v>
      </c>
      <c r="F263" s="83">
        <v>200</v>
      </c>
      <c r="G263" s="78">
        <f>G264</f>
        <v>772.5</v>
      </c>
    </row>
    <row r="264" spans="1:7" ht="33.75">
      <c r="A264" s="140" t="s">
        <v>566</v>
      </c>
      <c r="B264" s="77">
        <v>973</v>
      </c>
      <c r="C264" s="83" t="s">
        <v>46</v>
      </c>
      <c r="D264" s="83" t="s">
        <v>73</v>
      </c>
      <c r="E264" s="83" t="s">
        <v>319</v>
      </c>
      <c r="F264" s="83">
        <v>240</v>
      </c>
      <c r="G264" s="78">
        <v>772.5</v>
      </c>
    </row>
    <row r="265" spans="1:7" ht="12.75">
      <c r="A265" s="82" t="s">
        <v>105</v>
      </c>
      <c r="B265" s="77">
        <v>973</v>
      </c>
      <c r="C265" s="83" t="s">
        <v>46</v>
      </c>
      <c r="D265" s="83" t="s">
        <v>73</v>
      </c>
      <c r="E265" s="83" t="s">
        <v>319</v>
      </c>
      <c r="F265" s="83">
        <v>800</v>
      </c>
      <c r="G265" s="78">
        <v>108.9</v>
      </c>
    </row>
    <row r="266" spans="1:7" ht="63">
      <c r="A266" s="79" t="s">
        <v>140</v>
      </c>
      <c r="B266" s="80">
        <v>973</v>
      </c>
      <c r="C266" s="80" t="s">
        <v>56</v>
      </c>
      <c r="D266" s="80" t="s">
        <v>55</v>
      </c>
      <c r="E266" s="80" t="s">
        <v>215</v>
      </c>
      <c r="F266" s="80" t="s">
        <v>31</v>
      </c>
      <c r="G266" s="81">
        <f>G267</f>
        <v>2575.9</v>
      </c>
    </row>
    <row r="267" spans="1:7" ht="12.75">
      <c r="A267" s="82" t="s">
        <v>100</v>
      </c>
      <c r="B267" s="77">
        <v>973</v>
      </c>
      <c r="C267" s="83" t="s">
        <v>56</v>
      </c>
      <c r="D267" s="83" t="s">
        <v>55</v>
      </c>
      <c r="E267" s="83" t="s">
        <v>215</v>
      </c>
      <c r="F267" s="83">
        <v>300</v>
      </c>
      <c r="G267" s="78">
        <v>2575.9</v>
      </c>
    </row>
    <row r="268" spans="1:7" ht="28.5">
      <c r="A268" s="142" t="s">
        <v>145</v>
      </c>
      <c r="B268" s="221">
        <v>974</v>
      </c>
      <c r="C268" s="223"/>
      <c r="D268" s="223"/>
      <c r="E268" s="223"/>
      <c r="F268" s="223"/>
      <c r="G268" s="125">
        <f>G269+G293+G296</f>
        <v>60945.7</v>
      </c>
    </row>
    <row r="269" spans="1:7" ht="21">
      <c r="A269" s="79" t="s">
        <v>662</v>
      </c>
      <c r="B269" s="80">
        <v>974</v>
      </c>
      <c r="C269" s="80"/>
      <c r="D269" s="80"/>
      <c r="E269" s="80" t="s">
        <v>234</v>
      </c>
      <c r="F269" s="80" t="s">
        <v>31</v>
      </c>
      <c r="G269" s="81">
        <f>G270+G274+G278+G284+G287</f>
        <v>60034.899999999994</v>
      </c>
    </row>
    <row r="270" spans="1:7" ht="22.5">
      <c r="A270" s="136" t="s">
        <v>150</v>
      </c>
      <c r="B270" s="137">
        <v>974</v>
      </c>
      <c r="C270" s="137" t="s">
        <v>59</v>
      </c>
      <c r="D270" s="137" t="s">
        <v>32</v>
      </c>
      <c r="E270" s="137" t="s">
        <v>323</v>
      </c>
      <c r="F270" s="137"/>
      <c r="G270" s="135">
        <f>G271</f>
        <v>19290.3</v>
      </c>
    </row>
    <row r="271" spans="1:7" ht="45">
      <c r="A271" s="82" t="s">
        <v>133</v>
      </c>
      <c r="B271" s="83">
        <v>974</v>
      </c>
      <c r="C271" s="83" t="s">
        <v>59</v>
      </c>
      <c r="D271" s="83" t="s">
        <v>32</v>
      </c>
      <c r="E271" s="83" t="s">
        <v>322</v>
      </c>
      <c r="F271" s="83" t="s">
        <v>96</v>
      </c>
      <c r="G271" s="78">
        <f>G272</f>
        <v>19290.3</v>
      </c>
    </row>
    <row r="272" spans="1:7" ht="12.75">
      <c r="A272" s="82" t="s">
        <v>97</v>
      </c>
      <c r="B272" s="77">
        <v>974</v>
      </c>
      <c r="C272" s="83" t="s">
        <v>59</v>
      </c>
      <c r="D272" s="83" t="s">
        <v>32</v>
      </c>
      <c r="E272" s="83" t="s">
        <v>322</v>
      </c>
      <c r="F272" s="83" t="s">
        <v>98</v>
      </c>
      <c r="G272" s="78">
        <f>G273</f>
        <v>19290.3</v>
      </c>
    </row>
    <row r="273" spans="1:7" ht="45">
      <c r="A273" s="82" t="s">
        <v>90</v>
      </c>
      <c r="B273" s="77">
        <v>974</v>
      </c>
      <c r="C273" s="83" t="s">
        <v>59</v>
      </c>
      <c r="D273" s="83" t="s">
        <v>32</v>
      </c>
      <c r="E273" s="83" t="s">
        <v>322</v>
      </c>
      <c r="F273" s="83" t="s">
        <v>74</v>
      </c>
      <c r="G273" s="78">
        <v>19290.3</v>
      </c>
    </row>
    <row r="274" spans="1:7" ht="12.75">
      <c r="A274" s="136" t="s">
        <v>151</v>
      </c>
      <c r="B274" s="137">
        <v>974</v>
      </c>
      <c r="C274" s="137" t="s">
        <v>59</v>
      </c>
      <c r="D274" s="137" t="s">
        <v>32</v>
      </c>
      <c r="E274" s="137" t="s">
        <v>325</v>
      </c>
      <c r="F274" s="137" t="s">
        <v>31</v>
      </c>
      <c r="G274" s="135">
        <f>G275</f>
        <v>8215.6</v>
      </c>
    </row>
    <row r="275" spans="1:7" ht="45">
      <c r="A275" s="82" t="s">
        <v>133</v>
      </c>
      <c r="B275" s="83">
        <v>974</v>
      </c>
      <c r="C275" s="83" t="s">
        <v>59</v>
      </c>
      <c r="D275" s="83" t="s">
        <v>32</v>
      </c>
      <c r="E275" s="83" t="s">
        <v>325</v>
      </c>
      <c r="F275" s="83" t="s">
        <v>96</v>
      </c>
      <c r="G275" s="78">
        <f>G276</f>
        <v>8215.6</v>
      </c>
    </row>
    <row r="276" spans="1:7" ht="12.75">
      <c r="A276" s="82" t="s">
        <v>97</v>
      </c>
      <c r="B276" s="77">
        <v>974</v>
      </c>
      <c r="C276" s="83" t="s">
        <v>59</v>
      </c>
      <c r="D276" s="83" t="s">
        <v>32</v>
      </c>
      <c r="E276" s="83" t="s">
        <v>324</v>
      </c>
      <c r="F276" s="83" t="s">
        <v>98</v>
      </c>
      <c r="G276" s="78">
        <f>G277</f>
        <v>8215.6</v>
      </c>
    </row>
    <row r="277" spans="1:7" ht="45">
      <c r="A277" s="82" t="s">
        <v>90</v>
      </c>
      <c r="B277" s="77">
        <v>974</v>
      </c>
      <c r="C277" s="83" t="s">
        <v>59</v>
      </c>
      <c r="D277" s="83" t="s">
        <v>32</v>
      </c>
      <c r="E277" s="83" t="s">
        <v>324</v>
      </c>
      <c r="F277" s="83" t="s">
        <v>74</v>
      </c>
      <c r="G277" s="78">
        <v>8215.6</v>
      </c>
    </row>
    <row r="278" spans="1:7" ht="22.5">
      <c r="A278" s="136" t="s">
        <v>222</v>
      </c>
      <c r="B278" s="137">
        <v>974</v>
      </c>
      <c r="C278" s="137" t="s">
        <v>46</v>
      </c>
      <c r="D278" s="139" t="s">
        <v>34</v>
      </c>
      <c r="E278" s="137" t="s">
        <v>326</v>
      </c>
      <c r="F278" s="137" t="s">
        <v>31</v>
      </c>
      <c r="G278" s="135">
        <f>G279+G282</f>
        <v>13008.699999999999</v>
      </c>
    </row>
    <row r="279" spans="1:7" ht="45">
      <c r="A279" s="82" t="s">
        <v>133</v>
      </c>
      <c r="B279" s="77">
        <v>974</v>
      </c>
      <c r="C279" s="83" t="s">
        <v>46</v>
      </c>
      <c r="D279" s="122" t="s">
        <v>34</v>
      </c>
      <c r="E279" s="83" t="s">
        <v>326</v>
      </c>
      <c r="F279" s="83" t="s">
        <v>96</v>
      </c>
      <c r="G279" s="78">
        <f>G280</f>
        <v>12945.4</v>
      </c>
    </row>
    <row r="280" spans="1:7" ht="12.75">
      <c r="A280" s="82" t="s">
        <v>97</v>
      </c>
      <c r="B280" s="77">
        <v>974</v>
      </c>
      <c r="C280" s="83" t="s">
        <v>46</v>
      </c>
      <c r="D280" s="122" t="s">
        <v>34</v>
      </c>
      <c r="E280" s="83" t="s">
        <v>327</v>
      </c>
      <c r="F280" s="83" t="s">
        <v>98</v>
      </c>
      <c r="G280" s="78">
        <f>G281</f>
        <v>12945.4</v>
      </c>
    </row>
    <row r="281" spans="1:7" ht="45">
      <c r="A281" s="82" t="s">
        <v>90</v>
      </c>
      <c r="B281" s="77">
        <v>974</v>
      </c>
      <c r="C281" s="83" t="s">
        <v>46</v>
      </c>
      <c r="D281" s="122" t="s">
        <v>34</v>
      </c>
      <c r="E281" s="83" t="s">
        <v>327</v>
      </c>
      <c r="F281" s="83" t="s">
        <v>74</v>
      </c>
      <c r="G281" s="78">
        <v>12945.4</v>
      </c>
    </row>
    <row r="282" spans="1:7" ht="45">
      <c r="A282" s="82" t="s">
        <v>133</v>
      </c>
      <c r="B282" s="77">
        <v>974</v>
      </c>
      <c r="C282" s="83" t="s">
        <v>46</v>
      </c>
      <c r="D282" s="122" t="s">
        <v>34</v>
      </c>
      <c r="E282" s="122" t="s">
        <v>465</v>
      </c>
      <c r="F282" s="83">
        <v>600</v>
      </c>
      <c r="G282" s="78">
        <f>G283</f>
        <v>63.3</v>
      </c>
    </row>
    <row r="283" spans="1:7" ht="45">
      <c r="A283" s="82" t="s">
        <v>90</v>
      </c>
      <c r="B283" s="77">
        <v>974</v>
      </c>
      <c r="C283" s="83" t="s">
        <v>46</v>
      </c>
      <c r="D283" s="122" t="s">
        <v>34</v>
      </c>
      <c r="E283" s="122" t="s">
        <v>465</v>
      </c>
      <c r="F283" s="83" t="s">
        <v>74</v>
      </c>
      <c r="G283" s="78">
        <v>63.3</v>
      </c>
    </row>
    <row r="284" spans="1:7" ht="20.25" customHeight="1">
      <c r="A284" s="136" t="s">
        <v>223</v>
      </c>
      <c r="B284" s="137">
        <v>974</v>
      </c>
      <c r="C284" s="137" t="s">
        <v>59</v>
      </c>
      <c r="D284" s="139" t="s">
        <v>55</v>
      </c>
      <c r="E284" s="137" t="s">
        <v>328</v>
      </c>
      <c r="F284" s="137"/>
      <c r="G284" s="135">
        <f>G285</f>
        <v>211</v>
      </c>
    </row>
    <row r="285" spans="1:7" ht="22.5">
      <c r="A285" s="247" t="s">
        <v>99</v>
      </c>
      <c r="B285" s="77">
        <v>974</v>
      </c>
      <c r="C285" s="83" t="s">
        <v>59</v>
      </c>
      <c r="D285" s="83" t="s">
        <v>55</v>
      </c>
      <c r="E285" s="83" t="s">
        <v>583</v>
      </c>
      <c r="F285" s="83">
        <v>200</v>
      </c>
      <c r="G285" s="78">
        <f>G286</f>
        <v>211</v>
      </c>
    </row>
    <row r="286" spans="1:7" ht="37.5" customHeight="1">
      <c r="A286" s="82" t="s">
        <v>99</v>
      </c>
      <c r="B286" s="77">
        <v>974</v>
      </c>
      <c r="C286" s="83" t="s">
        <v>59</v>
      </c>
      <c r="D286" s="83" t="s">
        <v>55</v>
      </c>
      <c r="E286" s="83" t="s">
        <v>583</v>
      </c>
      <c r="F286" s="83">
        <v>240</v>
      </c>
      <c r="G286" s="78">
        <v>211</v>
      </c>
    </row>
    <row r="287" spans="1:7" ht="22.5">
      <c r="A287" s="136" t="s">
        <v>321</v>
      </c>
      <c r="B287" s="137">
        <v>974</v>
      </c>
      <c r="C287" s="137" t="s">
        <v>59</v>
      </c>
      <c r="D287" s="137" t="s">
        <v>55</v>
      </c>
      <c r="E287" s="137" t="s">
        <v>329</v>
      </c>
      <c r="F287" s="137"/>
      <c r="G287" s="135">
        <f>G288+G290+G292</f>
        <v>19309.3</v>
      </c>
    </row>
    <row r="288" spans="1:7" ht="56.25">
      <c r="A288" s="82" t="s">
        <v>75</v>
      </c>
      <c r="B288" s="77">
        <v>974</v>
      </c>
      <c r="C288" s="83" t="s">
        <v>59</v>
      </c>
      <c r="D288" s="83" t="s">
        <v>55</v>
      </c>
      <c r="E288" s="83" t="s">
        <v>584</v>
      </c>
      <c r="F288" s="83">
        <v>100</v>
      </c>
      <c r="G288" s="78">
        <f>G289</f>
        <v>19093.2</v>
      </c>
    </row>
    <row r="289" spans="1:7" ht="22.5">
      <c r="A289" s="82" t="s">
        <v>197</v>
      </c>
      <c r="B289" s="83">
        <v>946</v>
      </c>
      <c r="C289" s="83" t="s">
        <v>59</v>
      </c>
      <c r="D289" s="83" t="s">
        <v>55</v>
      </c>
      <c r="E289" s="83" t="s">
        <v>584</v>
      </c>
      <c r="F289" s="83">
        <v>110</v>
      </c>
      <c r="G289" s="78">
        <v>19093.2</v>
      </c>
    </row>
    <row r="290" spans="1:7" ht="22.5">
      <c r="A290" s="247" t="s">
        <v>99</v>
      </c>
      <c r="B290" s="77">
        <v>974</v>
      </c>
      <c r="C290" s="83" t="s">
        <v>59</v>
      </c>
      <c r="D290" s="83" t="s">
        <v>55</v>
      </c>
      <c r="E290" s="83" t="s">
        <v>584</v>
      </c>
      <c r="F290" s="83">
        <v>200</v>
      </c>
      <c r="G290" s="78">
        <f>G291</f>
        <v>202.3</v>
      </c>
    </row>
    <row r="291" spans="1:7" ht="33.75">
      <c r="A291" s="140" t="s">
        <v>566</v>
      </c>
      <c r="B291" s="77">
        <v>974</v>
      </c>
      <c r="C291" s="83" t="s">
        <v>59</v>
      </c>
      <c r="D291" s="83" t="s">
        <v>55</v>
      </c>
      <c r="E291" s="83" t="s">
        <v>584</v>
      </c>
      <c r="F291" s="83">
        <v>240</v>
      </c>
      <c r="G291" s="78">
        <v>202.3</v>
      </c>
    </row>
    <row r="292" spans="1:7" ht="12.75">
      <c r="A292" s="82" t="s">
        <v>105</v>
      </c>
      <c r="B292" s="83">
        <v>974</v>
      </c>
      <c r="C292" s="83" t="s">
        <v>59</v>
      </c>
      <c r="D292" s="83" t="s">
        <v>55</v>
      </c>
      <c r="E292" s="83" t="s">
        <v>584</v>
      </c>
      <c r="F292" s="83">
        <v>800</v>
      </c>
      <c r="G292" s="78">
        <v>13.8</v>
      </c>
    </row>
    <row r="293" spans="1:7" s="121" customFormat="1" ht="42">
      <c r="A293" s="79" t="s">
        <v>663</v>
      </c>
      <c r="B293" s="80">
        <v>974</v>
      </c>
      <c r="C293" s="80" t="s">
        <v>59</v>
      </c>
      <c r="D293" s="80" t="s">
        <v>55</v>
      </c>
      <c r="E293" s="80" t="s">
        <v>331</v>
      </c>
      <c r="F293" s="80"/>
      <c r="G293" s="81">
        <f>G294</f>
        <v>70</v>
      </c>
    </row>
    <row r="294" spans="1:7" ht="22.5">
      <c r="A294" s="247" t="s">
        <v>99</v>
      </c>
      <c r="B294" s="83">
        <v>974</v>
      </c>
      <c r="C294" s="83" t="s">
        <v>59</v>
      </c>
      <c r="D294" s="83" t="s">
        <v>55</v>
      </c>
      <c r="E294" s="83" t="s">
        <v>585</v>
      </c>
      <c r="F294" s="83">
        <v>200</v>
      </c>
      <c r="G294" s="78">
        <f>G295</f>
        <v>70</v>
      </c>
    </row>
    <row r="295" spans="1:7" ht="33.75">
      <c r="A295" s="140" t="s">
        <v>566</v>
      </c>
      <c r="B295" s="77">
        <v>974</v>
      </c>
      <c r="C295" s="83" t="s">
        <v>59</v>
      </c>
      <c r="D295" s="83" t="s">
        <v>55</v>
      </c>
      <c r="E295" s="83" t="s">
        <v>585</v>
      </c>
      <c r="F295" s="83">
        <v>240</v>
      </c>
      <c r="G295" s="78">
        <v>70</v>
      </c>
    </row>
    <row r="296" spans="1:7" ht="21">
      <c r="A296" s="79" t="s">
        <v>586</v>
      </c>
      <c r="B296" s="80">
        <v>974</v>
      </c>
      <c r="C296" s="80" t="s">
        <v>59</v>
      </c>
      <c r="D296" s="80" t="s">
        <v>55</v>
      </c>
      <c r="E296" s="80" t="s">
        <v>336</v>
      </c>
      <c r="F296" s="80"/>
      <c r="G296" s="81">
        <f>G297</f>
        <v>840.8</v>
      </c>
    </row>
    <row r="297" spans="1:7" ht="56.25">
      <c r="A297" s="82" t="s">
        <v>75</v>
      </c>
      <c r="B297" s="83">
        <v>974</v>
      </c>
      <c r="C297" s="83" t="s">
        <v>59</v>
      </c>
      <c r="D297" s="83" t="s">
        <v>55</v>
      </c>
      <c r="E297" s="83" t="s">
        <v>337</v>
      </c>
      <c r="F297" s="83">
        <v>100</v>
      </c>
      <c r="G297" s="78">
        <f>G298</f>
        <v>840.8</v>
      </c>
    </row>
    <row r="298" spans="1:7" ht="22.5">
      <c r="A298" s="140" t="s">
        <v>103</v>
      </c>
      <c r="B298" s="77">
        <v>974</v>
      </c>
      <c r="C298" s="83" t="s">
        <v>59</v>
      </c>
      <c r="D298" s="83" t="s">
        <v>55</v>
      </c>
      <c r="E298" s="83" t="s">
        <v>337</v>
      </c>
      <c r="F298" s="83">
        <v>120</v>
      </c>
      <c r="G298" s="78">
        <v>840.8</v>
      </c>
    </row>
    <row r="299" spans="1:7" ht="28.5">
      <c r="A299" s="142" t="s">
        <v>475</v>
      </c>
      <c r="B299" s="221">
        <v>975</v>
      </c>
      <c r="C299" s="223"/>
      <c r="D299" s="223"/>
      <c r="E299" s="223"/>
      <c r="F299" s="223"/>
      <c r="G299" s="125">
        <f>G300+G307</f>
        <v>10750.800000000001</v>
      </c>
    </row>
    <row r="300" spans="1:7" ht="31.5">
      <c r="A300" s="79" t="s">
        <v>610</v>
      </c>
      <c r="B300" s="80">
        <v>975</v>
      </c>
      <c r="C300" s="80" t="s">
        <v>55</v>
      </c>
      <c r="D300" s="80" t="s">
        <v>47</v>
      </c>
      <c r="E300" s="80" t="s">
        <v>269</v>
      </c>
      <c r="F300" s="80"/>
      <c r="G300" s="75">
        <f>G301+G303</f>
        <v>4628.200000000001</v>
      </c>
    </row>
    <row r="301" spans="1:7" ht="56.25">
      <c r="A301" s="82" t="s">
        <v>75</v>
      </c>
      <c r="B301" s="77">
        <v>975</v>
      </c>
      <c r="C301" s="83" t="s">
        <v>55</v>
      </c>
      <c r="D301" s="83" t="s">
        <v>47</v>
      </c>
      <c r="E301" s="83" t="s">
        <v>270</v>
      </c>
      <c r="F301" s="83" t="s">
        <v>102</v>
      </c>
      <c r="G301" s="78">
        <f>G302</f>
        <v>4230.1</v>
      </c>
    </row>
    <row r="302" spans="1:7" ht="22.5">
      <c r="A302" s="140" t="s">
        <v>103</v>
      </c>
      <c r="B302" s="77">
        <v>975</v>
      </c>
      <c r="C302" s="83" t="s">
        <v>55</v>
      </c>
      <c r="D302" s="83" t="s">
        <v>47</v>
      </c>
      <c r="E302" s="83" t="s">
        <v>270</v>
      </c>
      <c r="F302" s="83">
        <v>120</v>
      </c>
      <c r="G302" s="78">
        <v>4230.1</v>
      </c>
    </row>
    <row r="303" spans="1:7" ht="22.5">
      <c r="A303" s="82" t="s">
        <v>272</v>
      </c>
      <c r="B303" s="77">
        <v>975</v>
      </c>
      <c r="C303" s="83" t="s">
        <v>55</v>
      </c>
      <c r="D303" s="83" t="s">
        <v>47</v>
      </c>
      <c r="E303" s="83" t="s">
        <v>486</v>
      </c>
      <c r="F303" s="83"/>
      <c r="G303" s="78">
        <f>G304+G306</f>
        <v>398.1</v>
      </c>
    </row>
    <row r="304" spans="1:7" ht="22.5">
      <c r="A304" s="247" t="s">
        <v>99</v>
      </c>
      <c r="B304" s="77">
        <v>975</v>
      </c>
      <c r="C304" s="83" t="s">
        <v>55</v>
      </c>
      <c r="D304" s="83" t="s">
        <v>47</v>
      </c>
      <c r="E304" s="83" t="s">
        <v>486</v>
      </c>
      <c r="F304" s="83">
        <v>200</v>
      </c>
      <c r="G304" s="78">
        <f>G305</f>
        <v>386.1</v>
      </c>
    </row>
    <row r="305" spans="1:7" ht="33.75">
      <c r="A305" s="140" t="s">
        <v>566</v>
      </c>
      <c r="B305" s="83">
        <v>975</v>
      </c>
      <c r="C305" s="83" t="s">
        <v>55</v>
      </c>
      <c r="D305" s="83" t="s">
        <v>47</v>
      </c>
      <c r="E305" s="83" t="s">
        <v>486</v>
      </c>
      <c r="F305" s="83">
        <v>240</v>
      </c>
      <c r="G305" s="78">
        <v>386.1</v>
      </c>
    </row>
    <row r="306" spans="1:7" ht="12.75">
      <c r="A306" s="82" t="s">
        <v>105</v>
      </c>
      <c r="B306" s="83">
        <v>975</v>
      </c>
      <c r="C306" s="83" t="s">
        <v>55</v>
      </c>
      <c r="D306" s="83" t="s">
        <v>47</v>
      </c>
      <c r="E306" s="83" t="s">
        <v>486</v>
      </c>
      <c r="F306" s="83">
        <v>800</v>
      </c>
      <c r="G306" s="78">
        <v>12</v>
      </c>
    </row>
    <row r="307" spans="1:7" ht="42">
      <c r="A307" s="79" t="s">
        <v>659</v>
      </c>
      <c r="B307" s="80">
        <v>975</v>
      </c>
      <c r="C307" s="80"/>
      <c r="D307" s="123"/>
      <c r="E307" s="80" t="s">
        <v>235</v>
      </c>
      <c r="F307" s="80" t="s">
        <v>31</v>
      </c>
      <c r="G307" s="81">
        <f>G308+G311+G315+G318+G330</f>
        <v>6122.6</v>
      </c>
    </row>
    <row r="308" spans="1:7" ht="22.5">
      <c r="A308" s="136" t="s">
        <v>279</v>
      </c>
      <c r="B308" s="137">
        <v>975</v>
      </c>
      <c r="C308" s="137" t="s">
        <v>55</v>
      </c>
      <c r="D308" s="137" t="s">
        <v>47</v>
      </c>
      <c r="E308" s="137" t="s">
        <v>266</v>
      </c>
      <c r="F308" s="137"/>
      <c r="G308" s="135">
        <f>G309</f>
        <v>100</v>
      </c>
    </row>
    <row r="309" spans="1:7" ht="22.5">
      <c r="A309" s="247" t="s">
        <v>99</v>
      </c>
      <c r="B309" s="77">
        <v>975</v>
      </c>
      <c r="C309" s="83" t="s">
        <v>55</v>
      </c>
      <c r="D309" s="83" t="s">
        <v>47</v>
      </c>
      <c r="E309" s="83" t="s">
        <v>289</v>
      </c>
      <c r="F309" s="83">
        <v>200</v>
      </c>
      <c r="G309" s="78">
        <f>G310</f>
        <v>100</v>
      </c>
    </row>
    <row r="310" spans="1:7" ht="33.75">
      <c r="A310" s="140" t="s">
        <v>566</v>
      </c>
      <c r="B310" s="83">
        <v>975</v>
      </c>
      <c r="C310" s="83" t="s">
        <v>55</v>
      </c>
      <c r="D310" s="83" t="s">
        <v>47</v>
      </c>
      <c r="E310" s="83" t="s">
        <v>289</v>
      </c>
      <c r="F310" s="83">
        <v>240</v>
      </c>
      <c r="G310" s="78">
        <v>100</v>
      </c>
    </row>
    <row r="311" spans="1:7" ht="12.75">
      <c r="A311" s="136" t="s">
        <v>280</v>
      </c>
      <c r="B311" s="137">
        <v>975</v>
      </c>
      <c r="C311" s="137" t="s">
        <v>55</v>
      </c>
      <c r="D311" s="137" t="s">
        <v>47</v>
      </c>
      <c r="E311" s="137" t="s">
        <v>267</v>
      </c>
      <c r="F311" s="137"/>
      <c r="G311" s="135">
        <f>G312+G314</f>
        <v>206</v>
      </c>
    </row>
    <row r="312" spans="1:7" ht="22.5">
      <c r="A312" s="247" t="s">
        <v>99</v>
      </c>
      <c r="B312" s="83">
        <v>975</v>
      </c>
      <c r="C312" s="83" t="s">
        <v>55</v>
      </c>
      <c r="D312" s="83" t="s">
        <v>47</v>
      </c>
      <c r="E312" s="83" t="s">
        <v>290</v>
      </c>
      <c r="F312" s="83">
        <v>200</v>
      </c>
      <c r="G312" s="78">
        <f>G313</f>
        <v>66</v>
      </c>
    </row>
    <row r="313" spans="1:7" ht="33.75">
      <c r="A313" s="140" t="s">
        <v>566</v>
      </c>
      <c r="B313" s="77">
        <v>975</v>
      </c>
      <c r="C313" s="83" t="s">
        <v>55</v>
      </c>
      <c r="D313" s="83" t="s">
        <v>47</v>
      </c>
      <c r="E313" s="83" t="s">
        <v>290</v>
      </c>
      <c r="F313" s="83">
        <v>240</v>
      </c>
      <c r="G313" s="78">
        <v>66</v>
      </c>
    </row>
    <row r="314" spans="1:7" ht="12.75">
      <c r="A314" s="82" t="s">
        <v>105</v>
      </c>
      <c r="B314" s="77">
        <v>975</v>
      </c>
      <c r="C314" s="83" t="s">
        <v>55</v>
      </c>
      <c r="D314" s="83" t="s">
        <v>47</v>
      </c>
      <c r="E314" s="83" t="s">
        <v>666</v>
      </c>
      <c r="F314" s="83">
        <v>800</v>
      </c>
      <c r="G314" s="78">
        <v>140</v>
      </c>
    </row>
    <row r="315" spans="1:7" ht="12.75">
      <c r="A315" s="136" t="s">
        <v>281</v>
      </c>
      <c r="B315" s="137">
        <v>975</v>
      </c>
      <c r="C315" s="137" t="s">
        <v>55</v>
      </c>
      <c r="D315" s="137" t="s">
        <v>47</v>
      </c>
      <c r="E315" s="137" t="s">
        <v>268</v>
      </c>
      <c r="F315" s="137"/>
      <c r="G315" s="135">
        <f>G316</f>
        <v>130</v>
      </c>
    </row>
    <row r="316" spans="1:7" ht="22.5">
      <c r="A316" s="247" t="s">
        <v>99</v>
      </c>
      <c r="B316" s="77">
        <v>975</v>
      </c>
      <c r="C316" s="83" t="s">
        <v>55</v>
      </c>
      <c r="D316" s="83" t="s">
        <v>47</v>
      </c>
      <c r="E316" s="83" t="s">
        <v>291</v>
      </c>
      <c r="F316" s="83">
        <v>200</v>
      </c>
      <c r="G316" s="78">
        <f>G317</f>
        <v>130</v>
      </c>
    </row>
    <row r="317" spans="1:7" ht="33.75">
      <c r="A317" s="140" t="s">
        <v>566</v>
      </c>
      <c r="B317" s="83">
        <v>975</v>
      </c>
      <c r="C317" s="83" t="s">
        <v>55</v>
      </c>
      <c r="D317" s="83" t="s">
        <v>47</v>
      </c>
      <c r="E317" s="83" t="s">
        <v>291</v>
      </c>
      <c r="F317" s="83">
        <v>240</v>
      </c>
      <c r="G317" s="78">
        <v>130</v>
      </c>
    </row>
    <row r="318" spans="1:7" ht="22.5">
      <c r="A318" s="136" t="s">
        <v>611</v>
      </c>
      <c r="B318" s="137">
        <v>975</v>
      </c>
      <c r="C318" s="137" t="s">
        <v>55</v>
      </c>
      <c r="D318" s="137" t="s">
        <v>47</v>
      </c>
      <c r="E318" s="137" t="s">
        <v>277</v>
      </c>
      <c r="F318" s="137"/>
      <c r="G318" s="135">
        <f>G319+G321+G324+G326+G328</f>
        <v>5668.6</v>
      </c>
    </row>
    <row r="319" spans="1:7" ht="22.5">
      <c r="A319" s="247" t="s">
        <v>99</v>
      </c>
      <c r="B319" s="77">
        <v>975</v>
      </c>
      <c r="C319" s="83" t="s">
        <v>55</v>
      </c>
      <c r="D319" s="83" t="s">
        <v>47</v>
      </c>
      <c r="E319" s="83" t="s">
        <v>292</v>
      </c>
      <c r="F319" s="83">
        <v>200</v>
      </c>
      <c r="G319" s="78">
        <f>G320</f>
        <v>286</v>
      </c>
    </row>
    <row r="320" spans="1:7" ht="33.75">
      <c r="A320" s="140" t="s">
        <v>566</v>
      </c>
      <c r="B320" s="77">
        <v>975</v>
      </c>
      <c r="C320" s="83" t="s">
        <v>55</v>
      </c>
      <c r="D320" s="83" t="s">
        <v>47</v>
      </c>
      <c r="E320" s="83" t="s">
        <v>292</v>
      </c>
      <c r="F320" s="83">
        <v>240</v>
      </c>
      <c r="G320" s="78">
        <v>286</v>
      </c>
    </row>
    <row r="321" spans="1:7" ht="22.5">
      <c r="A321" s="140" t="s">
        <v>573</v>
      </c>
      <c r="B321" s="77">
        <v>975</v>
      </c>
      <c r="C321" s="83" t="s">
        <v>55</v>
      </c>
      <c r="D321" s="83" t="s">
        <v>47</v>
      </c>
      <c r="E321" s="83" t="s">
        <v>574</v>
      </c>
      <c r="F321" s="83"/>
      <c r="G321" s="78">
        <f>G322</f>
        <v>73.5</v>
      </c>
    </row>
    <row r="322" spans="1:7" ht="22.5">
      <c r="A322" s="247" t="s">
        <v>99</v>
      </c>
      <c r="B322" s="77">
        <v>975</v>
      </c>
      <c r="C322" s="83" t="s">
        <v>55</v>
      </c>
      <c r="D322" s="83" t="s">
        <v>47</v>
      </c>
      <c r="E322" s="83" t="s">
        <v>574</v>
      </c>
      <c r="F322" s="83">
        <v>200</v>
      </c>
      <c r="G322" s="78">
        <f>G323</f>
        <v>73.5</v>
      </c>
    </row>
    <row r="323" spans="1:7" ht="33.75">
      <c r="A323" s="140" t="s">
        <v>566</v>
      </c>
      <c r="B323" s="77">
        <v>975</v>
      </c>
      <c r="C323" s="83" t="s">
        <v>55</v>
      </c>
      <c r="D323" s="83" t="s">
        <v>47</v>
      </c>
      <c r="E323" s="83" t="s">
        <v>574</v>
      </c>
      <c r="F323" s="83">
        <v>240</v>
      </c>
      <c r="G323" s="78">
        <v>73.5</v>
      </c>
    </row>
    <row r="324" spans="1:7" ht="22.5">
      <c r="A324" s="82" t="s">
        <v>576</v>
      </c>
      <c r="B324" s="77">
        <v>975</v>
      </c>
      <c r="C324" s="83" t="s">
        <v>130</v>
      </c>
      <c r="D324" s="83" t="s">
        <v>132</v>
      </c>
      <c r="E324" s="83" t="s">
        <v>577</v>
      </c>
      <c r="F324" s="83">
        <v>400</v>
      </c>
      <c r="G324" s="78">
        <f>G325</f>
        <v>2375.3</v>
      </c>
    </row>
    <row r="325" spans="1:7" ht="12.75">
      <c r="A325" s="140" t="s">
        <v>578</v>
      </c>
      <c r="B325" s="77">
        <v>975</v>
      </c>
      <c r="C325" s="83" t="s">
        <v>130</v>
      </c>
      <c r="D325" s="83" t="s">
        <v>132</v>
      </c>
      <c r="E325" s="83" t="s">
        <v>577</v>
      </c>
      <c r="F325" s="83">
        <v>410</v>
      </c>
      <c r="G325" s="78">
        <v>2375.3</v>
      </c>
    </row>
    <row r="326" spans="1:7" ht="22.5">
      <c r="A326" s="247" t="s">
        <v>99</v>
      </c>
      <c r="B326" s="77">
        <v>975</v>
      </c>
      <c r="C326" s="83" t="s">
        <v>130</v>
      </c>
      <c r="D326" s="83" t="s">
        <v>131</v>
      </c>
      <c r="E326" s="83" t="s">
        <v>577</v>
      </c>
      <c r="F326" s="83">
        <v>200</v>
      </c>
      <c r="G326" s="78">
        <f>G327</f>
        <v>2813.8</v>
      </c>
    </row>
    <row r="327" spans="1:7" ht="33.75">
      <c r="A327" s="140" t="s">
        <v>566</v>
      </c>
      <c r="B327" s="77">
        <v>975</v>
      </c>
      <c r="C327" s="83" t="s">
        <v>130</v>
      </c>
      <c r="D327" s="83" t="s">
        <v>131</v>
      </c>
      <c r="E327" s="83" t="s">
        <v>577</v>
      </c>
      <c r="F327" s="83">
        <v>240</v>
      </c>
      <c r="G327" s="78">
        <v>2813.8</v>
      </c>
    </row>
    <row r="328" spans="1:7" ht="12.75">
      <c r="A328" s="82" t="s">
        <v>100</v>
      </c>
      <c r="B328" s="77">
        <v>975</v>
      </c>
      <c r="C328" s="122" t="s">
        <v>56</v>
      </c>
      <c r="D328" s="122" t="s">
        <v>34</v>
      </c>
      <c r="E328" s="83" t="s">
        <v>292</v>
      </c>
      <c r="F328" s="83">
        <v>300</v>
      </c>
      <c r="G328" s="78">
        <f>G329</f>
        <v>120</v>
      </c>
    </row>
    <row r="329" spans="1:7" ht="22.5">
      <c r="A329" s="82" t="s">
        <v>612</v>
      </c>
      <c r="B329" s="77">
        <v>975</v>
      </c>
      <c r="C329" s="122" t="s">
        <v>56</v>
      </c>
      <c r="D329" s="122" t="s">
        <v>34</v>
      </c>
      <c r="E329" s="83" t="s">
        <v>292</v>
      </c>
      <c r="F329" s="83">
        <v>320</v>
      </c>
      <c r="G329" s="78">
        <v>120</v>
      </c>
    </row>
    <row r="330" spans="1:7" ht="33.75">
      <c r="A330" s="136" t="s">
        <v>278</v>
      </c>
      <c r="B330" s="137">
        <v>975</v>
      </c>
      <c r="C330" s="137" t="s">
        <v>55</v>
      </c>
      <c r="D330" s="137" t="s">
        <v>47</v>
      </c>
      <c r="E330" s="137" t="s">
        <v>282</v>
      </c>
      <c r="F330" s="137"/>
      <c r="G330" s="135">
        <f>G331</f>
        <v>18</v>
      </c>
    </row>
    <row r="331" spans="1:7" ht="22.5">
      <c r="A331" s="247" t="s">
        <v>99</v>
      </c>
      <c r="B331" s="77">
        <v>975</v>
      </c>
      <c r="C331" s="83" t="s">
        <v>55</v>
      </c>
      <c r="D331" s="83" t="s">
        <v>47</v>
      </c>
      <c r="E331" s="83" t="s">
        <v>293</v>
      </c>
      <c r="F331" s="83">
        <v>200</v>
      </c>
      <c r="G331" s="78">
        <f>G332</f>
        <v>18</v>
      </c>
    </row>
    <row r="332" spans="1:7" ht="33.75">
      <c r="A332" s="140" t="s">
        <v>566</v>
      </c>
      <c r="B332" s="77">
        <v>975</v>
      </c>
      <c r="C332" s="83" t="s">
        <v>55</v>
      </c>
      <c r="D332" s="83" t="s">
        <v>47</v>
      </c>
      <c r="E332" s="83" t="s">
        <v>293</v>
      </c>
      <c r="F332" s="83">
        <v>240</v>
      </c>
      <c r="G332" s="78">
        <v>18</v>
      </c>
    </row>
  </sheetData>
  <sheetProtection/>
  <mergeCells count="14">
    <mergeCell ref="C1:G1"/>
    <mergeCell ref="A4:G4"/>
    <mergeCell ref="A6:G6"/>
    <mergeCell ref="A7:G7"/>
    <mergeCell ref="A2:G2"/>
    <mergeCell ref="F5:G5"/>
    <mergeCell ref="A3:G3"/>
    <mergeCell ref="G9:G10"/>
    <mergeCell ref="A9:A10"/>
    <mergeCell ref="B9:B10"/>
    <mergeCell ref="C9:C10"/>
    <mergeCell ref="D9:D10"/>
    <mergeCell ref="E9:E10"/>
    <mergeCell ref="F9:F10"/>
  </mergeCells>
  <printOptions/>
  <pageMargins left="0.7086614173228347" right="0" top="0.1968503937007874" bottom="0.15748031496062992" header="0" footer="0"/>
  <pageSetup fitToHeight="0" fitToWidth="1" horizontalDpi="600" verticalDpi="600" orientation="portrait" paperSize="9" r:id="rId1"/>
  <headerFooter alignWithMargins="0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E713"/>
  <sheetViews>
    <sheetView view="pageBreakPreview" zoomScaleSheetLayoutView="100" zoomScalePageLayoutView="0" workbookViewId="0" topLeftCell="A1">
      <selection activeCell="B16" sqref="B16"/>
    </sheetView>
  </sheetViews>
  <sheetFormatPr defaultColWidth="9.140625" defaultRowHeight="12.75"/>
  <cols>
    <col min="1" max="1" width="78.28125" style="43" customWidth="1"/>
    <col min="2" max="2" width="12.00390625" style="44" customWidth="1"/>
    <col min="3" max="3" width="14.421875" style="44" customWidth="1"/>
    <col min="4" max="16384" width="9.140625" style="42" customWidth="1"/>
  </cols>
  <sheetData>
    <row r="2" spans="1:3" ht="12.75" customHeight="1">
      <c r="A2" s="375" t="s">
        <v>21</v>
      </c>
      <c r="B2" s="375"/>
      <c r="C2" s="375"/>
    </row>
    <row r="3" spans="1:3" ht="12.75" customHeight="1">
      <c r="A3" s="375" t="s">
        <v>208</v>
      </c>
      <c r="B3" s="375"/>
      <c r="C3" s="375"/>
    </row>
    <row r="4" spans="1:3" ht="12.75" customHeight="1">
      <c r="A4" s="375" t="s">
        <v>109</v>
      </c>
      <c r="B4" s="375"/>
      <c r="C4" s="375"/>
    </row>
    <row r="5" spans="1:3" ht="12.75" customHeight="1">
      <c r="A5" s="375" t="s">
        <v>93</v>
      </c>
      <c r="B5" s="375"/>
      <c r="C5" s="375"/>
    </row>
    <row r="7" spans="1:3" ht="15">
      <c r="A7" s="376" t="s">
        <v>94</v>
      </c>
      <c r="B7" s="376"/>
      <c r="C7" s="376"/>
    </row>
    <row r="8" spans="1:3" ht="15">
      <c r="A8" s="376" t="s">
        <v>110</v>
      </c>
      <c r="B8" s="376"/>
      <c r="C8" s="376"/>
    </row>
    <row r="9" ht="15">
      <c r="C9" s="45" t="s">
        <v>22</v>
      </c>
    </row>
    <row r="10" spans="1:3" ht="33.75" customHeight="1">
      <c r="A10" s="66" t="s">
        <v>53</v>
      </c>
      <c r="B10" s="67" t="s">
        <v>26</v>
      </c>
      <c r="C10" s="67" t="s">
        <v>67</v>
      </c>
    </row>
    <row r="11" spans="1:3" ht="17.25" customHeight="1">
      <c r="A11" s="46" t="s">
        <v>28</v>
      </c>
      <c r="C11" s="47">
        <f>C12+C13+C14+C15+C16+C17+C18</f>
        <v>216036.8</v>
      </c>
    </row>
    <row r="12" spans="1:3" ht="15">
      <c r="A12" s="68" t="s">
        <v>152</v>
      </c>
      <c r="B12" s="69" t="s">
        <v>83</v>
      </c>
      <c r="C12" s="70">
        <v>215</v>
      </c>
    </row>
    <row r="13" spans="1:3" ht="30">
      <c r="A13" s="68" t="s">
        <v>153</v>
      </c>
      <c r="B13" s="69" t="s">
        <v>84</v>
      </c>
      <c r="C13" s="70">
        <v>741.7</v>
      </c>
    </row>
    <row r="14" spans="1:5" s="48" customFormat="1" ht="30">
      <c r="A14" s="68" t="s">
        <v>154</v>
      </c>
      <c r="B14" s="69" t="s">
        <v>85</v>
      </c>
      <c r="C14" s="71">
        <v>300</v>
      </c>
      <c r="E14" s="44"/>
    </row>
    <row r="15" spans="1:3" s="44" customFormat="1" ht="15">
      <c r="A15" s="68" t="s">
        <v>155</v>
      </c>
      <c r="B15" s="69" t="s">
        <v>86</v>
      </c>
      <c r="C15" s="71">
        <v>198506.3</v>
      </c>
    </row>
    <row r="16" spans="1:3" s="44" customFormat="1" ht="35.25" customHeight="1">
      <c r="A16" s="68" t="s">
        <v>156</v>
      </c>
      <c r="B16" s="69" t="s">
        <v>87</v>
      </c>
      <c r="C16" s="71">
        <v>15498.8</v>
      </c>
    </row>
    <row r="17" spans="1:5" s="48" customFormat="1" ht="38.25" customHeight="1">
      <c r="A17" s="68" t="s">
        <v>157</v>
      </c>
      <c r="B17" s="69" t="s">
        <v>88</v>
      </c>
      <c r="C17" s="71">
        <v>575</v>
      </c>
      <c r="E17" s="44"/>
    </row>
    <row r="18" spans="1:5" s="48" customFormat="1" ht="45">
      <c r="A18" s="68" t="s">
        <v>158</v>
      </c>
      <c r="B18" s="69" t="s">
        <v>89</v>
      </c>
      <c r="C18" s="71">
        <v>200</v>
      </c>
      <c r="E18" s="44"/>
    </row>
    <row r="19" spans="1:3" s="44" customFormat="1" ht="12.75" customHeight="1">
      <c r="A19" s="50"/>
      <c r="B19" s="51"/>
      <c r="C19" s="49"/>
    </row>
    <row r="20" spans="1:3" s="44" customFormat="1" ht="25.5" customHeight="1">
      <c r="A20" s="50"/>
      <c r="B20" s="51"/>
      <c r="C20" s="49"/>
    </row>
    <row r="21" spans="1:3" s="44" customFormat="1" ht="12.75" customHeight="1">
      <c r="A21" s="50"/>
      <c r="B21" s="51"/>
      <c r="C21" s="49"/>
    </row>
    <row r="22" spans="1:3" s="44" customFormat="1" ht="12.75" customHeight="1">
      <c r="A22" s="50"/>
      <c r="B22" s="51"/>
      <c r="C22" s="49"/>
    </row>
    <row r="23" spans="1:3" s="44" customFormat="1" ht="38.25" customHeight="1">
      <c r="A23" s="50"/>
      <c r="B23" s="51"/>
      <c r="C23" s="49"/>
    </row>
    <row r="24" spans="1:3" s="44" customFormat="1" ht="12.75" customHeight="1">
      <c r="A24" s="50"/>
      <c r="B24" s="51"/>
      <c r="C24" s="49"/>
    </row>
    <row r="25" spans="1:3" s="44" customFormat="1" ht="38.25" customHeight="1">
      <c r="A25" s="50"/>
      <c r="B25" s="51"/>
      <c r="C25" s="49"/>
    </row>
    <row r="26" spans="1:3" s="44" customFormat="1" ht="12.75" customHeight="1">
      <c r="A26" s="50"/>
      <c r="B26" s="51"/>
      <c r="C26" s="49"/>
    </row>
    <row r="27" spans="1:3" s="44" customFormat="1" ht="12.75" customHeight="1">
      <c r="A27" s="50"/>
      <c r="B27" s="51"/>
      <c r="C27" s="49"/>
    </row>
    <row r="28" spans="1:3" s="44" customFormat="1" ht="25.5" customHeight="1">
      <c r="A28" s="50"/>
      <c r="B28" s="51"/>
      <c r="C28" s="49"/>
    </row>
    <row r="29" spans="1:3" s="44" customFormat="1" ht="25.5" customHeight="1">
      <c r="A29" s="50"/>
      <c r="B29" s="51"/>
      <c r="C29" s="49"/>
    </row>
    <row r="30" spans="1:3" s="44" customFormat="1" ht="12.75" customHeight="1">
      <c r="A30" s="50"/>
      <c r="B30" s="51"/>
      <c r="C30" s="49"/>
    </row>
    <row r="31" spans="1:3" s="44" customFormat="1" ht="12.75" customHeight="1">
      <c r="A31" s="50"/>
      <c r="B31" s="51"/>
      <c r="C31" s="49"/>
    </row>
    <row r="32" spans="1:3" s="44" customFormat="1" ht="25.5" customHeight="1">
      <c r="A32" s="50"/>
      <c r="B32" s="51"/>
      <c r="C32" s="49"/>
    </row>
    <row r="33" spans="1:3" s="44" customFormat="1" ht="25.5" customHeight="1">
      <c r="A33" s="50"/>
      <c r="B33" s="51"/>
      <c r="C33" s="49"/>
    </row>
    <row r="34" spans="1:3" s="44" customFormat="1" ht="12.75" customHeight="1">
      <c r="A34" s="50"/>
      <c r="B34" s="51"/>
      <c r="C34" s="49"/>
    </row>
    <row r="35" spans="1:3" s="44" customFormat="1" ht="12.75" customHeight="1">
      <c r="A35" s="50"/>
      <c r="B35" s="51"/>
      <c r="C35" s="49"/>
    </row>
    <row r="36" spans="1:3" s="44" customFormat="1" ht="12.75" customHeight="1">
      <c r="A36" s="50"/>
      <c r="B36" s="51"/>
      <c r="C36" s="49"/>
    </row>
    <row r="37" spans="1:3" s="44" customFormat="1" ht="51" customHeight="1">
      <c r="A37" s="50"/>
      <c r="B37" s="51"/>
      <c r="C37" s="49"/>
    </row>
    <row r="38" spans="1:3" s="44" customFormat="1" ht="38.25" customHeight="1">
      <c r="A38" s="50"/>
      <c r="B38" s="51"/>
      <c r="C38" s="49"/>
    </row>
    <row r="39" spans="1:3" s="44" customFormat="1" ht="12.75" customHeight="1">
      <c r="A39" s="50"/>
      <c r="B39" s="51"/>
      <c r="C39" s="49"/>
    </row>
    <row r="40" spans="1:3" s="44" customFormat="1" ht="12.75" customHeight="1">
      <c r="A40" s="50"/>
      <c r="B40" s="51"/>
      <c r="C40" s="49"/>
    </row>
    <row r="41" spans="1:3" s="44" customFormat="1" ht="12.75" customHeight="1">
      <c r="A41" s="50"/>
      <c r="B41" s="51"/>
      <c r="C41" s="49"/>
    </row>
    <row r="42" spans="1:3" s="44" customFormat="1" ht="25.5" customHeight="1">
      <c r="A42" s="50"/>
      <c r="B42" s="51"/>
      <c r="C42" s="49"/>
    </row>
    <row r="43" spans="1:3" s="44" customFormat="1" ht="25.5" customHeight="1">
      <c r="A43" s="50"/>
      <c r="B43" s="51"/>
      <c r="C43" s="49"/>
    </row>
    <row r="44" spans="1:3" s="44" customFormat="1" ht="12.75" customHeight="1">
      <c r="A44" s="50"/>
      <c r="B44" s="51"/>
      <c r="C44" s="49"/>
    </row>
    <row r="45" spans="1:3" s="44" customFormat="1" ht="12.75" customHeight="1">
      <c r="A45" s="50"/>
      <c r="B45" s="51"/>
      <c r="C45" s="49"/>
    </row>
    <row r="46" spans="1:3" s="44" customFormat="1" ht="25.5" customHeight="1">
      <c r="A46" s="50"/>
      <c r="B46" s="51"/>
      <c r="C46" s="49"/>
    </row>
    <row r="47" spans="1:3" s="44" customFormat="1" ht="12.75" customHeight="1">
      <c r="A47" s="50"/>
      <c r="B47" s="51"/>
      <c r="C47" s="49"/>
    </row>
    <row r="48" spans="1:3" s="44" customFormat="1" ht="38.25" customHeight="1">
      <c r="A48" s="50"/>
      <c r="B48" s="51"/>
      <c r="C48" s="49"/>
    </row>
    <row r="49" spans="1:3" s="44" customFormat="1" ht="63.75" customHeight="1">
      <c r="A49" s="50"/>
      <c r="B49" s="51"/>
      <c r="C49" s="49"/>
    </row>
    <row r="50" spans="1:3" s="44" customFormat="1" ht="12.75" customHeight="1">
      <c r="A50" s="50"/>
      <c r="B50" s="51"/>
      <c r="C50" s="49"/>
    </row>
    <row r="51" spans="1:3" s="44" customFormat="1" ht="25.5" customHeight="1">
      <c r="A51" s="50"/>
      <c r="B51" s="51"/>
      <c r="C51" s="49"/>
    </row>
    <row r="52" spans="1:3" s="44" customFormat="1" ht="25.5" customHeight="1">
      <c r="A52" s="50"/>
      <c r="B52" s="51"/>
      <c r="C52" s="49"/>
    </row>
    <row r="53" spans="1:3" s="44" customFormat="1" ht="25.5" customHeight="1">
      <c r="A53" s="50"/>
      <c r="B53" s="51"/>
      <c r="C53" s="49"/>
    </row>
    <row r="54" spans="1:3" s="44" customFormat="1" ht="25.5" customHeight="1">
      <c r="A54" s="50"/>
      <c r="B54" s="51"/>
      <c r="C54" s="49"/>
    </row>
    <row r="55" spans="1:3" s="44" customFormat="1" ht="25.5" customHeight="1">
      <c r="A55" s="50"/>
      <c r="B55" s="51"/>
      <c r="C55" s="49"/>
    </row>
    <row r="56" spans="1:3" s="44" customFormat="1" ht="25.5" customHeight="1">
      <c r="A56" s="50"/>
      <c r="B56" s="51"/>
      <c r="C56" s="49"/>
    </row>
    <row r="57" spans="1:3" ht="25.5" customHeight="1">
      <c r="A57" s="50"/>
      <c r="B57" s="51"/>
      <c r="C57" s="49"/>
    </row>
    <row r="58" spans="1:3" ht="25.5" customHeight="1">
      <c r="A58" s="50"/>
      <c r="B58" s="51"/>
      <c r="C58" s="49"/>
    </row>
    <row r="59" spans="1:3" ht="25.5" customHeight="1">
      <c r="A59" s="50"/>
      <c r="B59" s="51"/>
      <c r="C59" s="49"/>
    </row>
    <row r="60" spans="1:3" ht="12.75" customHeight="1">
      <c r="A60" s="50"/>
      <c r="B60" s="51"/>
      <c r="C60" s="49"/>
    </row>
    <row r="61" spans="1:3" ht="12.75" customHeight="1">
      <c r="A61" s="50"/>
      <c r="B61" s="51"/>
      <c r="C61" s="49"/>
    </row>
    <row r="62" spans="1:3" ht="51" customHeight="1">
      <c r="A62" s="50"/>
      <c r="B62" s="51"/>
      <c r="C62" s="49"/>
    </row>
    <row r="63" spans="1:3" ht="12.75" customHeight="1">
      <c r="A63" s="50"/>
      <c r="B63" s="51"/>
      <c r="C63" s="49"/>
    </row>
    <row r="64" spans="1:3" ht="51" customHeight="1">
      <c r="A64" s="50"/>
      <c r="B64" s="51"/>
      <c r="C64" s="49"/>
    </row>
    <row r="65" spans="1:3" ht="12.75" customHeight="1">
      <c r="A65" s="50"/>
      <c r="B65" s="51"/>
      <c r="C65" s="49"/>
    </row>
    <row r="66" spans="1:3" ht="25.5" customHeight="1">
      <c r="A66" s="50"/>
      <c r="B66" s="51"/>
      <c r="C66" s="49"/>
    </row>
    <row r="67" spans="1:3" ht="25.5" customHeight="1">
      <c r="A67" s="50"/>
      <c r="B67" s="51"/>
      <c r="C67" s="49"/>
    </row>
    <row r="68" spans="1:3" ht="51" customHeight="1">
      <c r="A68" s="50"/>
      <c r="B68" s="51"/>
      <c r="C68" s="49"/>
    </row>
    <row r="69" spans="1:3" ht="12.75" customHeight="1">
      <c r="A69" s="50"/>
      <c r="B69" s="51"/>
      <c r="C69" s="49"/>
    </row>
    <row r="70" spans="1:3" ht="12.75" customHeight="1">
      <c r="A70" s="50"/>
      <c r="B70" s="51"/>
      <c r="C70" s="49"/>
    </row>
    <row r="71" spans="1:3" ht="25.5" customHeight="1">
      <c r="A71" s="50"/>
      <c r="B71" s="51"/>
      <c r="C71" s="49"/>
    </row>
    <row r="72" spans="1:3" ht="25.5" customHeight="1">
      <c r="A72" s="50"/>
      <c r="B72" s="51"/>
      <c r="C72" s="49"/>
    </row>
    <row r="73" spans="1:3" ht="12.75" customHeight="1">
      <c r="A73" s="50"/>
      <c r="B73" s="51"/>
      <c r="C73" s="49"/>
    </row>
    <row r="74" spans="1:3" ht="12.75" customHeight="1">
      <c r="A74" s="50"/>
      <c r="B74" s="51"/>
      <c r="C74" s="49"/>
    </row>
    <row r="75" spans="1:3" ht="25.5" customHeight="1">
      <c r="A75" s="50"/>
      <c r="B75" s="51"/>
      <c r="C75" s="49"/>
    </row>
    <row r="76" spans="1:3" ht="63.75" customHeight="1">
      <c r="A76" s="50"/>
      <c r="B76" s="51"/>
      <c r="C76" s="49"/>
    </row>
    <row r="77" spans="1:3" ht="12.75" customHeight="1">
      <c r="A77" s="50"/>
      <c r="B77" s="51"/>
      <c r="C77" s="49"/>
    </row>
    <row r="78" spans="1:3" ht="12.75" customHeight="1">
      <c r="A78" s="50"/>
      <c r="B78" s="51"/>
      <c r="C78" s="49"/>
    </row>
    <row r="79" spans="1:3" ht="51" customHeight="1">
      <c r="A79" s="50"/>
      <c r="B79" s="51"/>
      <c r="C79" s="49"/>
    </row>
    <row r="80" spans="1:3" ht="12.75" customHeight="1">
      <c r="A80" s="50"/>
      <c r="B80" s="51"/>
      <c r="C80" s="49"/>
    </row>
    <row r="81" spans="1:3" ht="25.5" customHeight="1">
      <c r="A81" s="50"/>
      <c r="B81" s="51"/>
      <c r="C81" s="49"/>
    </row>
    <row r="82" spans="1:3" ht="12.75" customHeight="1">
      <c r="A82" s="50"/>
      <c r="B82" s="51"/>
      <c r="C82" s="49"/>
    </row>
    <row r="83" spans="1:3" ht="25.5" customHeight="1">
      <c r="A83" s="50"/>
      <c r="B83" s="51"/>
      <c r="C83" s="49"/>
    </row>
    <row r="84" spans="1:3" ht="12.75" customHeight="1">
      <c r="A84" s="50"/>
      <c r="B84" s="51"/>
      <c r="C84" s="49"/>
    </row>
    <row r="85" spans="1:3" ht="12.75" customHeight="1">
      <c r="A85" s="50"/>
      <c r="B85" s="51"/>
      <c r="C85" s="49"/>
    </row>
    <row r="86" spans="1:3" ht="12.75" customHeight="1">
      <c r="A86" s="50"/>
      <c r="B86" s="51"/>
      <c r="C86" s="49"/>
    </row>
    <row r="87" spans="1:3" ht="51" customHeight="1">
      <c r="A87" s="50"/>
      <c r="B87" s="51"/>
      <c r="C87" s="49"/>
    </row>
    <row r="88" spans="1:3" ht="12.75" customHeight="1">
      <c r="A88" s="50"/>
      <c r="B88" s="51"/>
      <c r="C88" s="49"/>
    </row>
    <row r="89" spans="1:3" ht="25.5" customHeight="1">
      <c r="A89" s="50"/>
      <c r="B89" s="51"/>
      <c r="C89" s="49"/>
    </row>
    <row r="90" spans="1:3" ht="12.75" customHeight="1">
      <c r="A90" s="50"/>
      <c r="B90" s="51"/>
      <c r="C90" s="49"/>
    </row>
    <row r="91" spans="1:3" ht="12.75" customHeight="1">
      <c r="A91" s="50"/>
      <c r="B91" s="51"/>
      <c r="C91" s="49"/>
    </row>
    <row r="92" spans="1:3" ht="12.75" customHeight="1">
      <c r="A92" s="50"/>
      <c r="B92" s="51"/>
      <c r="C92" s="49"/>
    </row>
    <row r="93" spans="1:3" ht="51" customHeight="1">
      <c r="A93" s="50"/>
      <c r="B93" s="51"/>
      <c r="C93" s="49"/>
    </row>
    <row r="94" spans="1:3" ht="12.75" customHeight="1">
      <c r="A94" s="50"/>
      <c r="B94" s="51"/>
      <c r="C94" s="49"/>
    </row>
    <row r="95" spans="1:3" ht="25.5" customHeight="1">
      <c r="A95" s="50"/>
      <c r="B95" s="51"/>
      <c r="C95" s="49"/>
    </row>
    <row r="96" spans="1:3" ht="12.75" customHeight="1">
      <c r="A96" s="50"/>
      <c r="B96" s="51"/>
      <c r="C96" s="49"/>
    </row>
    <row r="97" spans="1:3" ht="12.75" customHeight="1">
      <c r="A97" s="50"/>
      <c r="B97" s="51"/>
      <c r="C97" s="49"/>
    </row>
    <row r="98" spans="1:3" ht="25.5" customHeight="1">
      <c r="A98" s="50"/>
      <c r="B98" s="51"/>
      <c r="C98" s="49"/>
    </row>
    <row r="99" spans="1:3" ht="51" customHeight="1">
      <c r="A99" s="50"/>
      <c r="B99" s="51"/>
      <c r="C99" s="49"/>
    </row>
    <row r="100" spans="1:3" ht="12.75" customHeight="1">
      <c r="A100" s="50"/>
      <c r="B100" s="51"/>
      <c r="C100" s="49"/>
    </row>
    <row r="101" spans="1:3" ht="12.75" customHeight="1">
      <c r="A101" s="50"/>
      <c r="B101" s="51"/>
      <c r="C101" s="49"/>
    </row>
    <row r="102" spans="1:3" ht="25.5" customHeight="1">
      <c r="A102" s="50"/>
      <c r="B102" s="51"/>
      <c r="C102" s="49"/>
    </row>
    <row r="103" spans="1:3" ht="12.75" customHeight="1">
      <c r="A103" s="50"/>
      <c r="B103" s="51"/>
      <c r="C103" s="49"/>
    </row>
    <row r="104" spans="1:3" ht="12.75" customHeight="1">
      <c r="A104" s="50"/>
      <c r="B104" s="51"/>
      <c r="C104" s="49"/>
    </row>
    <row r="105" spans="1:3" ht="12.75" customHeight="1">
      <c r="A105" s="50"/>
      <c r="B105" s="51"/>
      <c r="C105" s="49"/>
    </row>
    <row r="106" spans="1:3" ht="12.75" customHeight="1">
      <c r="A106" s="50"/>
      <c r="B106" s="51"/>
      <c r="C106" s="49"/>
    </row>
    <row r="107" spans="1:3" ht="12.75" customHeight="1">
      <c r="A107" s="50"/>
      <c r="B107" s="51"/>
      <c r="C107" s="49"/>
    </row>
    <row r="108" spans="1:3" ht="38.25" customHeight="1">
      <c r="A108" s="50"/>
      <c r="B108" s="51"/>
      <c r="C108" s="49"/>
    </row>
    <row r="109" spans="1:3" ht="12.75" customHeight="1">
      <c r="A109" s="50"/>
      <c r="B109" s="51"/>
      <c r="C109" s="49"/>
    </row>
    <row r="110" spans="1:3" ht="12.75" customHeight="1">
      <c r="A110" s="50"/>
      <c r="B110" s="51"/>
      <c r="C110" s="49"/>
    </row>
    <row r="111" spans="1:3" ht="12.75" customHeight="1">
      <c r="A111" s="50"/>
      <c r="B111" s="51"/>
      <c r="C111" s="49"/>
    </row>
    <row r="112" spans="1:3" ht="51" customHeight="1">
      <c r="A112" s="50"/>
      <c r="B112" s="51"/>
      <c r="C112" s="49"/>
    </row>
    <row r="113" spans="1:3" ht="38.25" customHeight="1">
      <c r="A113" s="50"/>
      <c r="B113" s="51"/>
      <c r="C113" s="49"/>
    </row>
    <row r="114" spans="1:3" ht="38.25" customHeight="1">
      <c r="A114" s="50"/>
      <c r="B114" s="51"/>
      <c r="C114" s="49"/>
    </row>
    <row r="115" spans="1:3" ht="38.25" customHeight="1">
      <c r="A115" s="50"/>
      <c r="B115" s="51"/>
      <c r="C115" s="49"/>
    </row>
    <row r="116" spans="1:3" ht="51" customHeight="1">
      <c r="A116" s="50"/>
      <c r="B116" s="51"/>
      <c r="C116" s="49"/>
    </row>
    <row r="117" spans="1:3" ht="38.25" customHeight="1">
      <c r="A117" s="50"/>
      <c r="B117" s="51"/>
      <c r="C117" s="49"/>
    </row>
    <row r="118" spans="1:3" ht="12.75" customHeight="1">
      <c r="A118" s="50"/>
      <c r="B118" s="51"/>
      <c r="C118" s="49"/>
    </row>
    <row r="119" spans="1:3" ht="51" customHeight="1">
      <c r="A119" s="50"/>
      <c r="B119" s="51"/>
      <c r="C119" s="49"/>
    </row>
    <row r="120" spans="1:3" ht="38.25" customHeight="1">
      <c r="A120" s="50"/>
      <c r="B120" s="51"/>
      <c r="C120" s="49"/>
    </row>
    <row r="121" spans="1:3" ht="12.75" customHeight="1">
      <c r="A121" s="50"/>
      <c r="B121" s="51"/>
      <c r="C121" s="49"/>
    </row>
    <row r="122" spans="1:3" ht="51" customHeight="1">
      <c r="A122" s="50"/>
      <c r="B122" s="51"/>
      <c r="C122" s="49"/>
    </row>
    <row r="123" spans="1:3" ht="12.75" customHeight="1">
      <c r="A123" s="50"/>
      <c r="B123" s="51"/>
      <c r="C123" s="49"/>
    </row>
    <row r="124" spans="1:3" ht="12.75" customHeight="1">
      <c r="A124" s="50"/>
      <c r="B124" s="51"/>
      <c r="C124" s="49"/>
    </row>
    <row r="125" spans="1:3" ht="25.5" customHeight="1">
      <c r="A125" s="50"/>
      <c r="B125" s="51"/>
      <c r="C125" s="49"/>
    </row>
    <row r="126" spans="1:3" ht="12.75" customHeight="1">
      <c r="A126" s="50"/>
      <c r="B126" s="51"/>
      <c r="C126" s="49"/>
    </row>
    <row r="127" spans="1:3" ht="38.25" customHeight="1">
      <c r="A127" s="50"/>
      <c r="B127" s="51"/>
      <c r="C127" s="49"/>
    </row>
    <row r="128" spans="1:3" ht="12.75" customHeight="1">
      <c r="A128" s="50"/>
      <c r="B128" s="51"/>
      <c r="C128" s="49"/>
    </row>
    <row r="129" spans="1:3" ht="12.75" customHeight="1">
      <c r="A129" s="50"/>
      <c r="B129" s="51"/>
      <c r="C129" s="49"/>
    </row>
    <row r="130" spans="1:3" ht="12.75" customHeight="1">
      <c r="A130" s="50"/>
      <c r="B130" s="51"/>
      <c r="C130" s="49"/>
    </row>
    <row r="131" spans="1:3" ht="38.25" customHeight="1">
      <c r="A131" s="50"/>
      <c r="B131" s="51"/>
      <c r="C131" s="49"/>
    </row>
    <row r="132" spans="1:3" ht="12.75" customHeight="1">
      <c r="A132" s="50"/>
      <c r="B132" s="51"/>
      <c r="C132" s="49"/>
    </row>
    <row r="133" spans="1:3" ht="12.75" customHeight="1">
      <c r="A133" s="50"/>
      <c r="B133" s="51"/>
      <c r="C133" s="49"/>
    </row>
    <row r="134" spans="1:3" ht="12.75" customHeight="1">
      <c r="A134" s="50"/>
      <c r="B134" s="51"/>
      <c r="C134" s="49"/>
    </row>
    <row r="135" spans="1:3" ht="12.75" customHeight="1">
      <c r="A135" s="50"/>
      <c r="B135" s="51"/>
      <c r="C135" s="49"/>
    </row>
    <row r="136" spans="1:3" ht="12.75" customHeight="1">
      <c r="A136" s="50"/>
      <c r="B136" s="51"/>
      <c r="C136" s="49"/>
    </row>
    <row r="137" spans="1:3" ht="12.75" customHeight="1">
      <c r="A137" s="50"/>
      <c r="B137" s="51"/>
      <c r="C137" s="49"/>
    </row>
    <row r="138" spans="1:3" ht="12.75" customHeight="1">
      <c r="A138" s="50"/>
      <c r="B138" s="51"/>
      <c r="C138" s="49"/>
    </row>
    <row r="139" spans="1:3" ht="12.75" customHeight="1">
      <c r="A139" s="50"/>
      <c r="B139" s="51"/>
      <c r="C139" s="49"/>
    </row>
    <row r="140" spans="1:3" ht="12.75" customHeight="1">
      <c r="A140" s="50"/>
      <c r="B140" s="51"/>
      <c r="C140" s="49"/>
    </row>
    <row r="141" spans="1:3" ht="38.25" customHeight="1">
      <c r="A141" s="50"/>
      <c r="B141" s="51"/>
      <c r="C141" s="49"/>
    </row>
    <row r="142" spans="1:3" ht="12.75" customHeight="1">
      <c r="A142" s="50"/>
      <c r="B142" s="51"/>
      <c r="C142" s="49"/>
    </row>
    <row r="143" spans="1:3" ht="12.75" customHeight="1">
      <c r="A143" s="50"/>
      <c r="B143" s="51"/>
      <c r="C143" s="49"/>
    </row>
    <row r="144" spans="1:3" ht="12.75" customHeight="1">
      <c r="A144" s="50"/>
      <c r="B144" s="51"/>
      <c r="C144" s="49"/>
    </row>
    <row r="145" spans="1:3" ht="12.75" customHeight="1">
      <c r="A145" s="50"/>
      <c r="B145" s="51"/>
      <c r="C145" s="49"/>
    </row>
    <row r="146" spans="1:3" ht="12.75" customHeight="1">
      <c r="A146" s="50"/>
      <c r="B146" s="51"/>
      <c r="C146" s="49"/>
    </row>
    <row r="147" spans="1:3" ht="12.75" customHeight="1">
      <c r="A147" s="50"/>
      <c r="B147" s="51"/>
      <c r="C147" s="49"/>
    </row>
    <row r="148" spans="1:3" ht="12.75" customHeight="1">
      <c r="A148" s="50"/>
      <c r="B148" s="51"/>
      <c r="C148" s="49"/>
    </row>
    <row r="149" spans="1:3" ht="12.75" customHeight="1">
      <c r="A149" s="50"/>
      <c r="B149" s="51"/>
      <c r="C149" s="49"/>
    </row>
    <row r="150" spans="1:3" ht="38.25" customHeight="1">
      <c r="A150" s="50"/>
      <c r="B150" s="51"/>
      <c r="C150" s="49"/>
    </row>
    <row r="151" spans="1:3" ht="25.5" customHeight="1">
      <c r="A151" s="50"/>
      <c r="B151" s="51"/>
      <c r="C151" s="49"/>
    </row>
    <row r="152" spans="1:3" ht="38.25" customHeight="1">
      <c r="A152" s="50"/>
      <c r="B152" s="51"/>
      <c r="C152" s="49"/>
    </row>
    <row r="153" spans="1:3" ht="25.5" customHeight="1">
      <c r="A153" s="50"/>
      <c r="B153" s="51"/>
      <c r="C153" s="49"/>
    </row>
    <row r="154" spans="1:3" ht="38.25" customHeight="1">
      <c r="A154" s="50"/>
      <c r="B154" s="51"/>
      <c r="C154" s="49"/>
    </row>
    <row r="155" spans="1:3" ht="25.5" customHeight="1">
      <c r="A155" s="50"/>
      <c r="B155" s="51"/>
      <c r="C155" s="49"/>
    </row>
    <row r="156" spans="1:3" ht="38.25" customHeight="1">
      <c r="A156" s="50"/>
      <c r="B156" s="51"/>
      <c r="C156" s="49"/>
    </row>
    <row r="157" spans="1:3" ht="25.5" customHeight="1">
      <c r="A157" s="50"/>
      <c r="B157" s="51"/>
      <c r="C157" s="49"/>
    </row>
    <row r="158" spans="1:3" ht="38.25" customHeight="1">
      <c r="A158" s="50"/>
      <c r="B158" s="51"/>
      <c r="C158" s="49"/>
    </row>
    <row r="159" spans="1:3" ht="25.5" customHeight="1">
      <c r="A159" s="50"/>
      <c r="B159" s="51"/>
      <c r="C159" s="49"/>
    </row>
    <row r="160" spans="1:3" ht="38.25" customHeight="1">
      <c r="A160" s="50"/>
      <c r="B160" s="51"/>
      <c r="C160" s="49"/>
    </row>
    <row r="161" spans="1:3" ht="25.5" customHeight="1">
      <c r="A161" s="50"/>
      <c r="B161" s="51"/>
      <c r="C161" s="49"/>
    </row>
    <row r="162" spans="1:3" ht="38.25" customHeight="1">
      <c r="A162" s="50"/>
      <c r="B162" s="51"/>
      <c r="C162" s="49"/>
    </row>
    <row r="163" spans="1:3" ht="25.5" customHeight="1">
      <c r="A163" s="50"/>
      <c r="B163" s="51"/>
      <c r="C163" s="49"/>
    </row>
    <row r="164" spans="1:3" ht="38.25" customHeight="1">
      <c r="A164" s="50"/>
      <c r="B164" s="51"/>
      <c r="C164" s="49"/>
    </row>
    <row r="165" spans="1:3" ht="25.5" customHeight="1">
      <c r="A165" s="50"/>
      <c r="B165" s="51"/>
      <c r="C165" s="49"/>
    </row>
    <row r="166" spans="1:3" ht="38.25" customHeight="1">
      <c r="A166" s="50"/>
      <c r="B166" s="51"/>
      <c r="C166" s="49"/>
    </row>
    <row r="167" spans="1:3" ht="25.5" customHeight="1">
      <c r="A167" s="50"/>
      <c r="B167" s="51"/>
      <c r="C167" s="49"/>
    </row>
    <row r="168" spans="1:3" ht="38.25" customHeight="1">
      <c r="A168" s="50"/>
      <c r="B168" s="51"/>
      <c r="C168" s="49"/>
    </row>
    <row r="169" spans="1:3" ht="25.5" customHeight="1">
      <c r="A169" s="50"/>
      <c r="B169" s="51"/>
      <c r="C169" s="49"/>
    </row>
    <row r="170" spans="1:3" ht="12.75" customHeight="1">
      <c r="A170" s="50"/>
      <c r="B170" s="51"/>
      <c r="C170" s="49"/>
    </row>
    <row r="171" spans="1:3" ht="12.75" customHeight="1">
      <c r="A171" s="50"/>
      <c r="B171" s="51"/>
      <c r="C171" s="49"/>
    </row>
    <row r="172" spans="1:3" ht="38.25" customHeight="1">
      <c r="A172" s="50"/>
      <c r="B172" s="51"/>
      <c r="C172" s="49"/>
    </row>
    <row r="173" spans="1:3" ht="25.5" customHeight="1">
      <c r="A173" s="50"/>
      <c r="B173" s="51"/>
      <c r="C173" s="49"/>
    </row>
    <row r="174" spans="1:3" ht="38.25" customHeight="1">
      <c r="A174" s="50"/>
      <c r="B174" s="51"/>
      <c r="C174" s="49"/>
    </row>
    <row r="175" spans="1:3" ht="51" customHeight="1">
      <c r="A175" s="50"/>
      <c r="B175" s="51"/>
      <c r="C175" s="49"/>
    </row>
    <row r="176" spans="1:3" ht="38.25" customHeight="1">
      <c r="A176" s="50"/>
      <c r="B176" s="51"/>
      <c r="C176" s="49"/>
    </row>
    <row r="177" spans="1:3" ht="38.25" customHeight="1">
      <c r="A177" s="50"/>
      <c r="B177" s="51"/>
      <c r="C177" s="49"/>
    </row>
    <row r="178" spans="1:3" ht="51" customHeight="1">
      <c r="A178" s="50"/>
      <c r="B178" s="51"/>
      <c r="C178" s="49"/>
    </row>
    <row r="179" spans="1:3" ht="12.75" customHeight="1">
      <c r="A179" s="50"/>
      <c r="B179" s="51"/>
      <c r="C179" s="49"/>
    </row>
    <row r="180" spans="1:3" ht="12.75" customHeight="1">
      <c r="A180" s="50"/>
      <c r="B180" s="51"/>
      <c r="C180" s="49"/>
    </row>
    <row r="181" spans="1:3" ht="25.5" customHeight="1">
      <c r="A181" s="50"/>
      <c r="B181" s="51"/>
      <c r="C181" s="49"/>
    </row>
    <row r="182" spans="1:3" ht="25.5" customHeight="1">
      <c r="A182" s="50"/>
      <c r="B182" s="51"/>
      <c r="C182" s="49"/>
    </row>
    <row r="183" spans="1:3" ht="12.75" customHeight="1">
      <c r="A183" s="50"/>
      <c r="B183" s="51"/>
      <c r="C183" s="49"/>
    </row>
    <row r="184" spans="1:3" ht="12.75" customHeight="1">
      <c r="A184" s="50"/>
      <c r="B184" s="51"/>
      <c r="C184" s="49"/>
    </row>
    <row r="185" spans="1:3" ht="12.75" customHeight="1">
      <c r="A185" s="50"/>
      <c r="B185" s="51"/>
      <c r="C185" s="49"/>
    </row>
    <row r="186" spans="1:3" ht="38.25" customHeight="1">
      <c r="A186" s="50"/>
      <c r="B186" s="51"/>
      <c r="C186" s="49"/>
    </row>
    <row r="187" spans="1:3" ht="38.25" customHeight="1">
      <c r="A187" s="50"/>
      <c r="B187" s="51"/>
      <c r="C187" s="49"/>
    </row>
    <row r="188" spans="1:3" ht="51" customHeight="1">
      <c r="A188" s="50"/>
      <c r="B188" s="51"/>
      <c r="C188" s="49"/>
    </row>
    <row r="189" spans="1:3" ht="38.25" customHeight="1">
      <c r="A189" s="50"/>
      <c r="B189" s="51"/>
      <c r="C189" s="49"/>
    </row>
    <row r="190" spans="1:3" ht="38.25" customHeight="1">
      <c r="A190" s="50"/>
      <c r="B190" s="51"/>
      <c r="C190" s="49"/>
    </row>
    <row r="191" spans="1:3" ht="38.25" customHeight="1">
      <c r="A191" s="50"/>
      <c r="B191" s="51"/>
      <c r="C191" s="49"/>
    </row>
    <row r="192" spans="1:3" ht="51" customHeight="1">
      <c r="A192" s="50"/>
      <c r="B192" s="51"/>
      <c r="C192" s="49"/>
    </row>
    <row r="193" spans="1:3" ht="12.75" customHeight="1">
      <c r="A193" s="50"/>
      <c r="B193" s="51"/>
      <c r="C193" s="49"/>
    </row>
    <row r="194" spans="1:3" ht="38.25" customHeight="1">
      <c r="A194" s="50"/>
      <c r="B194" s="51"/>
      <c r="C194" s="49"/>
    </row>
    <row r="195" spans="1:3" ht="51" customHeight="1">
      <c r="A195" s="50"/>
      <c r="B195" s="51"/>
      <c r="C195" s="49"/>
    </row>
    <row r="196" spans="1:3" ht="12.75" customHeight="1">
      <c r="A196" s="50"/>
      <c r="B196" s="51"/>
      <c r="C196" s="49"/>
    </row>
    <row r="197" spans="1:3" ht="12.75" customHeight="1">
      <c r="A197" s="50"/>
      <c r="B197" s="51"/>
      <c r="C197" s="49"/>
    </row>
    <row r="198" spans="1:3" ht="25.5" customHeight="1">
      <c r="A198" s="50"/>
      <c r="B198" s="51"/>
      <c r="C198" s="49"/>
    </row>
    <row r="199" spans="1:3" ht="25.5" customHeight="1">
      <c r="A199" s="50"/>
      <c r="B199" s="51"/>
      <c r="C199" s="49"/>
    </row>
    <row r="200" spans="1:3" ht="12.75" customHeight="1">
      <c r="A200" s="50"/>
      <c r="B200" s="51"/>
      <c r="C200" s="49"/>
    </row>
    <row r="201" spans="1:3" ht="12.75" customHeight="1">
      <c r="A201" s="50"/>
      <c r="B201" s="51"/>
      <c r="C201" s="49"/>
    </row>
    <row r="202" spans="1:3" ht="12.75" customHeight="1">
      <c r="A202" s="50"/>
      <c r="B202" s="51"/>
      <c r="C202" s="49"/>
    </row>
    <row r="203" spans="1:3" ht="12.75" customHeight="1">
      <c r="A203" s="50"/>
      <c r="B203" s="51"/>
      <c r="C203" s="49"/>
    </row>
    <row r="204" spans="1:3" ht="12.75" customHeight="1">
      <c r="A204" s="50"/>
      <c r="B204" s="51"/>
      <c r="C204" s="49"/>
    </row>
    <row r="205" spans="1:3" ht="12.75" customHeight="1">
      <c r="A205" s="50"/>
      <c r="B205" s="51"/>
      <c r="C205" s="49"/>
    </row>
    <row r="206" spans="1:3" ht="12.75" customHeight="1">
      <c r="A206" s="50"/>
      <c r="B206" s="51"/>
      <c r="C206" s="49"/>
    </row>
    <row r="207" spans="1:3" ht="63.75" customHeight="1">
      <c r="A207" s="50"/>
      <c r="B207" s="51"/>
      <c r="C207" s="49"/>
    </row>
    <row r="208" spans="1:3" ht="12.75" customHeight="1">
      <c r="A208" s="50"/>
      <c r="B208" s="51"/>
      <c r="C208" s="49"/>
    </row>
    <row r="209" spans="1:3" ht="12.75" customHeight="1">
      <c r="A209" s="50"/>
      <c r="B209" s="51"/>
      <c r="C209" s="49"/>
    </row>
    <row r="210" spans="1:3" ht="25.5" customHeight="1">
      <c r="A210" s="50"/>
      <c r="B210" s="51"/>
      <c r="C210" s="49"/>
    </row>
    <row r="211" spans="1:3" ht="12.75" customHeight="1">
      <c r="A211" s="50"/>
      <c r="B211" s="51"/>
      <c r="C211" s="49"/>
    </row>
    <row r="212" spans="1:3" ht="38.25" customHeight="1">
      <c r="A212" s="50"/>
      <c r="B212" s="51"/>
      <c r="C212" s="49"/>
    </row>
    <row r="213" spans="1:3" ht="12.75" customHeight="1">
      <c r="A213" s="50"/>
      <c r="B213" s="51"/>
      <c r="C213" s="49"/>
    </row>
    <row r="214" spans="1:3" ht="12.75" customHeight="1">
      <c r="A214" s="50"/>
      <c r="B214" s="51"/>
      <c r="C214" s="49"/>
    </row>
    <row r="215" spans="1:3" ht="12.75" customHeight="1">
      <c r="A215" s="50"/>
      <c r="B215" s="51"/>
      <c r="C215" s="49"/>
    </row>
    <row r="216" spans="1:3" ht="38.25" customHeight="1">
      <c r="A216" s="50"/>
      <c r="B216" s="51"/>
      <c r="C216" s="49"/>
    </row>
    <row r="217" spans="1:3" ht="76.5" customHeight="1">
      <c r="A217" s="50"/>
      <c r="B217" s="51"/>
      <c r="C217" s="49"/>
    </row>
    <row r="218" spans="1:3" ht="25.5" customHeight="1">
      <c r="A218" s="50"/>
      <c r="B218" s="51"/>
      <c r="C218" s="49"/>
    </row>
    <row r="219" spans="1:3" ht="25.5" customHeight="1">
      <c r="A219" s="50"/>
      <c r="B219" s="51"/>
      <c r="C219" s="49"/>
    </row>
    <row r="220" spans="1:3" ht="25.5" customHeight="1">
      <c r="A220" s="50"/>
      <c r="B220" s="51"/>
      <c r="C220" s="49"/>
    </row>
    <row r="221" spans="1:3" ht="51" customHeight="1">
      <c r="A221" s="50"/>
      <c r="B221" s="51"/>
      <c r="C221" s="49"/>
    </row>
    <row r="222" spans="1:3" ht="12.75" customHeight="1">
      <c r="A222" s="50"/>
      <c r="B222" s="51"/>
      <c r="C222" s="49"/>
    </row>
    <row r="223" spans="1:3" ht="12.75" customHeight="1">
      <c r="A223" s="50"/>
      <c r="B223" s="51"/>
      <c r="C223" s="49"/>
    </row>
    <row r="224" spans="1:3" ht="25.5" customHeight="1">
      <c r="A224" s="50"/>
      <c r="B224" s="51"/>
      <c r="C224" s="49"/>
    </row>
    <row r="225" spans="1:3" ht="25.5" customHeight="1">
      <c r="A225" s="50"/>
      <c r="B225" s="51"/>
      <c r="C225" s="49"/>
    </row>
    <row r="226" spans="1:3" ht="12.75" customHeight="1">
      <c r="A226" s="50"/>
      <c r="B226" s="51"/>
      <c r="C226" s="49"/>
    </row>
    <row r="227" spans="1:3" ht="38.25" customHeight="1">
      <c r="A227" s="50"/>
      <c r="B227" s="51"/>
      <c r="C227" s="49"/>
    </row>
    <row r="228" spans="1:3" ht="12.75" customHeight="1">
      <c r="A228" s="50"/>
      <c r="B228" s="51"/>
      <c r="C228" s="49"/>
    </row>
    <row r="229" spans="1:3" ht="12.75" customHeight="1">
      <c r="A229" s="50"/>
      <c r="B229" s="51"/>
      <c r="C229" s="49"/>
    </row>
    <row r="230" spans="1:3" ht="38.25" customHeight="1">
      <c r="A230" s="50"/>
      <c r="B230" s="51"/>
      <c r="C230" s="49"/>
    </row>
    <row r="231" spans="1:3" ht="12.75" customHeight="1">
      <c r="A231" s="50"/>
      <c r="B231" s="51"/>
      <c r="C231" s="49"/>
    </row>
    <row r="232" spans="1:3" ht="12.75" customHeight="1">
      <c r="A232" s="50"/>
      <c r="B232" s="51"/>
      <c r="C232" s="49"/>
    </row>
    <row r="233" spans="1:3" ht="12.75" customHeight="1">
      <c r="A233" s="50"/>
      <c r="B233" s="51"/>
      <c r="C233" s="49"/>
    </row>
    <row r="234" spans="1:3" ht="12.75" customHeight="1">
      <c r="A234" s="50"/>
      <c r="B234" s="51"/>
      <c r="C234" s="49"/>
    </row>
    <row r="235" spans="1:3" ht="25.5" customHeight="1">
      <c r="A235" s="50"/>
      <c r="B235" s="51"/>
      <c r="C235" s="49"/>
    </row>
    <row r="236" spans="1:3" ht="25.5" customHeight="1">
      <c r="A236" s="50"/>
      <c r="B236" s="51"/>
      <c r="C236" s="49"/>
    </row>
    <row r="237" spans="1:3" ht="12.75" customHeight="1">
      <c r="A237" s="50"/>
      <c r="B237" s="51"/>
      <c r="C237" s="49"/>
    </row>
    <row r="238" spans="1:3" ht="25.5" customHeight="1">
      <c r="A238" s="50"/>
      <c r="B238" s="51"/>
      <c r="C238" s="49"/>
    </row>
    <row r="239" spans="1:3" ht="38.25" customHeight="1">
      <c r="A239" s="50"/>
      <c r="B239" s="51"/>
      <c r="C239" s="49"/>
    </row>
    <row r="240" spans="1:3" ht="38.25" customHeight="1">
      <c r="A240" s="50"/>
      <c r="B240" s="51"/>
      <c r="C240" s="49"/>
    </row>
    <row r="241" spans="1:3" ht="38.25" customHeight="1">
      <c r="A241" s="50"/>
      <c r="B241" s="51"/>
      <c r="C241" s="49"/>
    </row>
    <row r="242" spans="1:3" ht="12.75" customHeight="1">
      <c r="A242" s="50"/>
      <c r="B242" s="51"/>
      <c r="C242" s="49"/>
    </row>
    <row r="243" spans="1:3" ht="12.75" customHeight="1">
      <c r="A243" s="50"/>
      <c r="B243" s="51"/>
      <c r="C243" s="49"/>
    </row>
    <row r="244" spans="1:3" ht="25.5" customHeight="1">
      <c r="A244" s="50"/>
      <c r="B244" s="51"/>
      <c r="C244" s="49"/>
    </row>
    <row r="245" spans="1:3" ht="38.25" customHeight="1">
      <c r="A245" s="50"/>
      <c r="B245" s="51"/>
      <c r="C245" s="49"/>
    </row>
    <row r="246" spans="1:3" ht="12.75" customHeight="1">
      <c r="A246" s="50"/>
      <c r="B246" s="51"/>
      <c r="C246" s="49"/>
    </row>
    <row r="247" spans="1:3" ht="76.5" customHeight="1">
      <c r="A247" s="50"/>
      <c r="B247" s="51"/>
      <c r="C247" s="49"/>
    </row>
    <row r="248" spans="1:3" ht="25.5" customHeight="1">
      <c r="A248" s="50"/>
      <c r="B248" s="51"/>
      <c r="C248" s="49"/>
    </row>
    <row r="249" spans="1:3" ht="12.75" customHeight="1">
      <c r="A249" s="50"/>
      <c r="B249" s="51"/>
      <c r="C249" s="49"/>
    </row>
    <row r="250" spans="1:3" ht="51" customHeight="1">
      <c r="A250" s="50"/>
      <c r="B250" s="51"/>
      <c r="C250" s="49"/>
    </row>
    <row r="251" spans="1:3" ht="38.25" customHeight="1">
      <c r="A251" s="50"/>
      <c r="B251" s="51"/>
      <c r="C251" s="49"/>
    </row>
    <row r="252" spans="1:3" ht="12.75" customHeight="1">
      <c r="A252" s="50"/>
      <c r="B252" s="51"/>
      <c r="C252" s="49"/>
    </row>
    <row r="253" spans="1:3" ht="12.75" customHeight="1">
      <c r="A253" s="50"/>
      <c r="B253" s="51"/>
      <c r="C253" s="49"/>
    </row>
    <row r="254" spans="1:3" ht="12.75" customHeight="1">
      <c r="A254" s="50"/>
      <c r="B254" s="51"/>
      <c r="C254" s="49"/>
    </row>
    <row r="255" spans="1:3" ht="12.75" customHeight="1">
      <c r="A255" s="50"/>
      <c r="B255" s="51"/>
      <c r="C255" s="49"/>
    </row>
    <row r="256" spans="1:3" ht="51" customHeight="1">
      <c r="A256" s="50"/>
      <c r="B256" s="51"/>
      <c r="C256" s="49"/>
    </row>
    <row r="257" spans="1:3" ht="25.5" customHeight="1">
      <c r="A257" s="50"/>
      <c r="B257" s="51"/>
      <c r="C257" s="49"/>
    </row>
    <row r="258" spans="1:3" ht="63.75" customHeight="1">
      <c r="A258" s="50"/>
      <c r="B258" s="51"/>
      <c r="C258" s="49"/>
    </row>
    <row r="259" spans="1:3" ht="12.75" customHeight="1">
      <c r="A259" s="50"/>
      <c r="B259" s="51"/>
      <c r="C259" s="49"/>
    </row>
    <row r="260" spans="1:3" ht="12.75" customHeight="1">
      <c r="A260" s="50"/>
      <c r="B260" s="51"/>
      <c r="C260" s="49"/>
    </row>
    <row r="261" spans="1:3" ht="12.75" customHeight="1">
      <c r="A261" s="50"/>
      <c r="B261" s="51"/>
      <c r="C261" s="49"/>
    </row>
    <row r="262" spans="1:3" ht="12.75" customHeight="1">
      <c r="A262" s="50"/>
      <c r="B262" s="51"/>
      <c r="C262" s="49"/>
    </row>
    <row r="263" spans="1:3" ht="25.5" customHeight="1">
      <c r="A263" s="50"/>
      <c r="B263" s="51"/>
      <c r="C263" s="49"/>
    </row>
    <row r="264" spans="1:3" ht="12.75" customHeight="1">
      <c r="A264" s="50"/>
      <c r="B264" s="51"/>
      <c r="C264" s="49"/>
    </row>
    <row r="265" spans="1:3" ht="25.5" customHeight="1">
      <c r="A265" s="50"/>
      <c r="B265" s="51"/>
      <c r="C265" s="49"/>
    </row>
    <row r="266" spans="1:3" ht="38.25" customHeight="1">
      <c r="A266" s="50"/>
      <c r="B266" s="51"/>
      <c r="C266" s="49"/>
    </row>
    <row r="267" spans="1:3" ht="25.5" customHeight="1">
      <c r="A267" s="50"/>
      <c r="B267" s="51"/>
      <c r="C267" s="49"/>
    </row>
    <row r="268" spans="1:3" ht="25.5" customHeight="1">
      <c r="A268" s="50"/>
      <c r="B268" s="51"/>
      <c r="C268" s="49"/>
    </row>
    <row r="269" spans="1:3" ht="12.75" customHeight="1">
      <c r="A269" s="50"/>
      <c r="B269" s="51"/>
      <c r="C269" s="49"/>
    </row>
    <row r="270" spans="1:3" ht="12.75" customHeight="1">
      <c r="A270" s="50"/>
      <c r="B270" s="51"/>
      <c r="C270" s="49"/>
    </row>
    <row r="271" spans="1:3" ht="12.75" customHeight="1">
      <c r="A271" s="50"/>
      <c r="B271" s="51"/>
      <c r="C271" s="49"/>
    </row>
    <row r="272" spans="1:3" ht="12.75" customHeight="1">
      <c r="A272" s="50"/>
      <c r="B272" s="51"/>
      <c r="C272" s="49"/>
    </row>
    <row r="273" spans="1:3" ht="12.75" customHeight="1">
      <c r="A273" s="50"/>
      <c r="B273" s="51"/>
      <c r="C273" s="49"/>
    </row>
    <row r="274" spans="1:3" ht="12.75" customHeight="1">
      <c r="A274" s="50"/>
      <c r="B274" s="51"/>
      <c r="C274" s="49"/>
    </row>
    <row r="275" spans="1:3" ht="12.75" customHeight="1">
      <c r="A275" s="50"/>
      <c r="B275" s="51"/>
      <c r="C275" s="49"/>
    </row>
    <row r="276" spans="1:3" ht="38.25" customHeight="1">
      <c r="A276" s="50"/>
      <c r="B276" s="51"/>
      <c r="C276" s="49"/>
    </row>
    <row r="277" spans="1:3" ht="38.25" customHeight="1">
      <c r="A277" s="50"/>
      <c r="B277" s="51"/>
      <c r="C277" s="49"/>
    </row>
    <row r="278" spans="1:3" ht="12.75" customHeight="1">
      <c r="A278" s="50"/>
      <c r="B278" s="51"/>
      <c r="C278" s="49"/>
    </row>
    <row r="279" spans="1:3" ht="12.75" customHeight="1">
      <c r="A279" s="50"/>
      <c r="B279" s="51"/>
      <c r="C279" s="49"/>
    </row>
    <row r="280" spans="1:3" ht="12.75" customHeight="1">
      <c r="A280" s="50"/>
      <c r="B280" s="51"/>
      <c r="C280" s="49"/>
    </row>
    <row r="281" spans="1:3" ht="12.75" customHeight="1">
      <c r="A281" s="50"/>
      <c r="B281" s="51"/>
      <c r="C281" s="49"/>
    </row>
    <row r="282" spans="1:3" ht="25.5" customHeight="1">
      <c r="A282" s="50"/>
      <c r="B282" s="51"/>
      <c r="C282" s="49"/>
    </row>
    <row r="283" spans="1:3" ht="12.75" customHeight="1">
      <c r="A283" s="50"/>
      <c r="B283" s="51"/>
      <c r="C283" s="49"/>
    </row>
    <row r="284" spans="1:3" ht="12.75" customHeight="1">
      <c r="A284" s="50"/>
      <c r="B284" s="51"/>
      <c r="C284" s="49"/>
    </row>
    <row r="285" spans="1:3" ht="38.25" customHeight="1">
      <c r="A285" s="50"/>
      <c r="B285" s="51"/>
      <c r="C285" s="49"/>
    </row>
    <row r="286" spans="1:3" ht="38.25" customHeight="1">
      <c r="A286" s="50"/>
      <c r="B286" s="51"/>
      <c r="C286" s="49"/>
    </row>
    <row r="287" spans="1:3" ht="25.5" customHeight="1">
      <c r="A287" s="50"/>
      <c r="B287" s="51"/>
      <c r="C287" s="49"/>
    </row>
    <row r="288" spans="1:3" ht="12.75" customHeight="1">
      <c r="A288" s="50"/>
      <c r="B288" s="51"/>
      <c r="C288" s="49"/>
    </row>
    <row r="289" spans="1:3" ht="25.5" customHeight="1">
      <c r="A289" s="50"/>
      <c r="B289" s="51"/>
      <c r="C289" s="49"/>
    </row>
    <row r="290" spans="1:3" ht="12.75" customHeight="1">
      <c r="A290" s="50"/>
      <c r="B290" s="51"/>
      <c r="C290" s="49"/>
    </row>
    <row r="291" spans="1:3" ht="76.5" customHeight="1">
      <c r="A291" s="50"/>
      <c r="B291" s="51"/>
      <c r="C291" s="49"/>
    </row>
    <row r="292" spans="1:3" ht="25.5" customHeight="1">
      <c r="A292" s="50"/>
      <c r="B292" s="51"/>
      <c r="C292" s="49"/>
    </row>
    <row r="293" spans="1:3" ht="25.5" customHeight="1">
      <c r="A293" s="50"/>
      <c r="B293" s="51"/>
      <c r="C293" s="49"/>
    </row>
    <row r="294" spans="1:3" ht="12.75" customHeight="1">
      <c r="A294" s="50"/>
      <c r="B294" s="51"/>
      <c r="C294" s="49"/>
    </row>
    <row r="295" spans="1:3" ht="25.5" customHeight="1">
      <c r="A295" s="50"/>
      <c r="B295" s="51"/>
      <c r="C295" s="49"/>
    </row>
    <row r="296" spans="1:3" ht="12.75" customHeight="1">
      <c r="A296" s="50"/>
      <c r="B296" s="51"/>
      <c r="C296" s="49"/>
    </row>
    <row r="297" spans="1:3" ht="25.5" customHeight="1">
      <c r="A297" s="50"/>
      <c r="B297" s="51"/>
      <c r="C297" s="49"/>
    </row>
    <row r="298" spans="1:3" ht="38.25" customHeight="1">
      <c r="A298" s="50"/>
      <c r="B298" s="51"/>
      <c r="C298" s="49"/>
    </row>
    <row r="299" spans="1:3" ht="25.5" customHeight="1">
      <c r="A299" s="50"/>
      <c r="B299" s="51"/>
      <c r="C299" s="49"/>
    </row>
    <row r="300" spans="1:3" ht="38.25" customHeight="1">
      <c r="A300" s="50"/>
      <c r="B300" s="51"/>
      <c r="C300" s="49"/>
    </row>
    <row r="301" spans="1:3" ht="25.5" customHeight="1">
      <c r="A301" s="50"/>
      <c r="B301" s="51"/>
      <c r="C301" s="49"/>
    </row>
    <row r="302" spans="1:3" ht="12.75" customHeight="1">
      <c r="A302" s="50"/>
      <c r="B302" s="51"/>
      <c r="C302" s="49"/>
    </row>
    <row r="303" spans="1:3" ht="25.5" customHeight="1">
      <c r="A303" s="50"/>
      <c r="B303" s="51"/>
      <c r="C303" s="49"/>
    </row>
    <row r="304" spans="1:3" ht="25.5" customHeight="1">
      <c r="A304" s="50"/>
      <c r="B304" s="51"/>
      <c r="C304" s="49"/>
    </row>
    <row r="305" spans="1:3" ht="12.75" customHeight="1">
      <c r="A305" s="50"/>
      <c r="B305" s="51"/>
      <c r="C305" s="49"/>
    </row>
    <row r="306" spans="1:3" ht="38.25" customHeight="1">
      <c r="A306" s="50"/>
      <c r="B306" s="51"/>
      <c r="C306" s="49"/>
    </row>
    <row r="307" spans="1:3" ht="38.25" customHeight="1">
      <c r="A307" s="50"/>
      <c r="B307" s="51"/>
      <c r="C307" s="49"/>
    </row>
    <row r="308" spans="1:3" ht="12.75" customHeight="1">
      <c r="A308" s="50"/>
      <c r="B308" s="51"/>
      <c r="C308" s="49"/>
    </row>
    <row r="309" spans="1:3" ht="25.5" customHeight="1">
      <c r="A309" s="50"/>
      <c r="B309" s="51"/>
      <c r="C309" s="49"/>
    </row>
    <row r="310" spans="1:3" ht="12.75" customHeight="1">
      <c r="A310" s="50"/>
      <c r="B310" s="51"/>
      <c r="C310" s="49"/>
    </row>
    <row r="311" spans="1:3" ht="38.25" customHeight="1">
      <c r="A311" s="50"/>
      <c r="B311" s="51"/>
      <c r="C311" s="49"/>
    </row>
    <row r="312" spans="1:3" ht="12.75" customHeight="1">
      <c r="A312" s="50"/>
      <c r="B312" s="51"/>
      <c r="C312" s="49"/>
    </row>
    <row r="313" spans="1:3" ht="12.75" customHeight="1">
      <c r="A313" s="50"/>
      <c r="B313" s="51"/>
      <c r="C313" s="49"/>
    </row>
    <row r="314" spans="1:3" ht="12.75" customHeight="1">
      <c r="A314" s="50"/>
      <c r="B314" s="51"/>
      <c r="C314" s="49"/>
    </row>
    <row r="315" spans="1:3" ht="12.75" customHeight="1">
      <c r="A315" s="50"/>
      <c r="B315" s="51"/>
      <c r="C315" s="49"/>
    </row>
    <row r="316" spans="1:3" ht="12.75" customHeight="1">
      <c r="A316" s="50"/>
      <c r="B316" s="51"/>
      <c r="C316" s="49"/>
    </row>
    <row r="317" spans="1:3" ht="25.5" customHeight="1">
      <c r="A317" s="50"/>
      <c r="B317" s="51"/>
      <c r="C317" s="49"/>
    </row>
    <row r="318" spans="1:3" ht="25.5" customHeight="1">
      <c r="A318" s="50"/>
      <c r="B318" s="51"/>
      <c r="C318" s="49"/>
    </row>
    <row r="319" spans="1:3" ht="25.5" customHeight="1">
      <c r="A319" s="50"/>
      <c r="B319" s="51"/>
      <c r="C319" s="49"/>
    </row>
    <row r="320" spans="1:3" ht="25.5" customHeight="1">
      <c r="A320" s="50"/>
      <c r="B320" s="51"/>
      <c r="C320" s="49"/>
    </row>
    <row r="321" spans="1:3" ht="38.25" customHeight="1">
      <c r="A321" s="50"/>
      <c r="B321" s="51"/>
      <c r="C321" s="49"/>
    </row>
    <row r="322" spans="1:3" ht="12.75" customHeight="1">
      <c r="A322" s="50"/>
      <c r="B322" s="51"/>
      <c r="C322" s="49"/>
    </row>
    <row r="323" spans="1:3" ht="12.75" customHeight="1">
      <c r="A323" s="50"/>
      <c r="B323" s="51"/>
      <c r="C323" s="49"/>
    </row>
    <row r="324" spans="1:3" ht="25.5" customHeight="1">
      <c r="A324" s="50"/>
      <c r="B324" s="51"/>
      <c r="C324" s="49"/>
    </row>
    <row r="325" spans="1:3" ht="38.25" customHeight="1">
      <c r="A325" s="50"/>
      <c r="B325" s="51"/>
      <c r="C325" s="49"/>
    </row>
    <row r="326" spans="1:3" ht="25.5" customHeight="1">
      <c r="A326" s="50"/>
      <c r="B326" s="51"/>
      <c r="C326" s="49"/>
    </row>
    <row r="327" spans="1:3" ht="25.5" customHeight="1">
      <c r="A327" s="50"/>
      <c r="B327" s="51"/>
      <c r="C327" s="49"/>
    </row>
    <row r="328" spans="1:3" ht="25.5" customHeight="1">
      <c r="A328" s="50"/>
      <c r="B328" s="51"/>
      <c r="C328" s="49"/>
    </row>
    <row r="329" spans="1:3" ht="12.75" customHeight="1">
      <c r="A329" s="50"/>
      <c r="B329" s="51"/>
      <c r="C329" s="49"/>
    </row>
    <row r="330" spans="1:3" ht="12.75" customHeight="1">
      <c r="A330" s="50"/>
      <c r="B330" s="51"/>
      <c r="C330" s="49"/>
    </row>
    <row r="331" spans="1:3" ht="12.75" customHeight="1">
      <c r="A331" s="50"/>
      <c r="B331" s="51"/>
      <c r="C331" s="49"/>
    </row>
    <row r="332" spans="1:3" ht="12.75" customHeight="1">
      <c r="A332" s="50"/>
      <c r="B332" s="51"/>
      <c r="C332" s="49"/>
    </row>
    <row r="333" spans="1:3" ht="12.75" customHeight="1">
      <c r="A333" s="50"/>
      <c r="B333" s="51"/>
      <c r="C333" s="49"/>
    </row>
    <row r="334" spans="1:3" ht="25.5" customHeight="1">
      <c r="A334" s="50"/>
      <c r="B334" s="51"/>
      <c r="C334" s="49"/>
    </row>
    <row r="335" spans="1:3" ht="38.25" customHeight="1">
      <c r="A335" s="50"/>
      <c r="B335" s="51"/>
      <c r="C335" s="49"/>
    </row>
    <row r="336" spans="1:3" ht="38.25" customHeight="1">
      <c r="A336" s="50"/>
      <c r="B336" s="51"/>
      <c r="C336" s="49"/>
    </row>
    <row r="337" spans="1:3" ht="12.75" customHeight="1">
      <c r="A337" s="50"/>
      <c r="B337" s="51"/>
      <c r="C337" s="49"/>
    </row>
    <row r="338" spans="1:3" ht="12.75" customHeight="1">
      <c r="A338" s="50"/>
      <c r="B338" s="51"/>
      <c r="C338" s="49"/>
    </row>
    <row r="339" spans="1:3" ht="25.5" customHeight="1">
      <c r="A339" s="50"/>
      <c r="B339" s="51"/>
      <c r="C339" s="49"/>
    </row>
    <row r="340" spans="1:3" ht="38.25" customHeight="1">
      <c r="A340" s="50"/>
      <c r="B340" s="51"/>
      <c r="C340" s="49"/>
    </row>
    <row r="341" spans="1:3" ht="12.75" customHeight="1">
      <c r="A341" s="50"/>
      <c r="B341" s="51"/>
      <c r="C341" s="49"/>
    </row>
    <row r="342" spans="1:3" ht="12.75" customHeight="1">
      <c r="A342" s="50"/>
      <c r="B342" s="51"/>
      <c r="C342" s="49"/>
    </row>
    <row r="343" spans="1:3" ht="25.5" customHeight="1">
      <c r="A343" s="50"/>
      <c r="B343" s="51"/>
      <c r="C343" s="49"/>
    </row>
    <row r="344" spans="1:3" ht="12.75" customHeight="1">
      <c r="A344" s="50"/>
      <c r="B344" s="51"/>
      <c r="C344" s="49"/>
    </row>
    <row r="345" spans="1:3" ht="25.5" customHeight="1">
      <c r="A345" s="50"/>
      <c r="B345" s="51"/>
      <c r="C345" s="49"/>
    </row>
    <row r="346" spans="1:3" ht="25.5" customHeight="1">
      <c r="A346" s="50"/>
      <c r="B346" s="51"/>
      <c r="C346" s="49"/>
    </row>
    <row r="347" spans="1:3" ht="25.5" customHeight="1">
      <c r="A347" s="50"/>
      <c r="B347" s="51"/>
      <c r="C347" s="49"/>
    </row>
    <row r="348" spans="1:3" ht="25.5" customHeight="1">
      <c r="A348" s="50"/>
      <c r="B348" s="51"/>
      <c r="C348" s="49"/>
    </row>
    <row r="349" spans="1:3" ht="25.5" customHeight="1">
      <c r="A349" s="50"/>
      <c r="B349" s="51"/>
      <c r="C349" s="49"/>
    </row>
    <row r="350" spans="1:3" ht="25.5" customHeight="1">
      <c r="A350" s="50"/>
      <c r="B350" s="51"/>
      <c r="C350" s="49"/>
    </row>
    <row r="351" spans="1:3" ht="25.5" customHeight="1">
      <c r="A351" s="50"/>
      <c r="B351" s="51"/>
      <c r="C351" s="49"/>
    </row>
    <row r="352" spans="1:3" ht="25.5" customHeight="1">
      <c r="A352" s="50"/>
      <c r="B352" s="51"/>
      <c r="C352" s="49"/>
    </row>
    <row r="353" spans="1:3" ht="25.5" customHeight="1">
      <c r="A353" s="50"/>
      <c r="B353" s="51"/>
      <c r="C353" s="49"/>
    </row>
    <row r="354" spans="1:3" ht="25.5" customHeight="1">
      <c r="A354" s="50"/>
      <c r="B354" s="51"/>
      <c r="C354" s="49"/>
    </row>
    <row r="355" spans="1:3" ht="25.5" customHeight="1">
      <c r="A355" s="50"/>
      <c r="B355" s="51"/>
      <c r="C355" s="49"/>
    </row>
    <row r="356" spans="1:3" ht="25.5" customHeight="1">
      <c r="A356" s="50"/>
      <c r="B356" s="51"/>
      <c r="C356" s="49"/>
    </row>
    <row r="357" spans="1:3" ht="25.5" customHeight="1">
      <c r="A357" s="50"/>
      <c r="B357" s="51"/>
      <c r="C357" s="49"/>
    </row>
    <row r="358" spans="1:3" ht="25.5" customHeight="1">
      <c r="A358" s="50"/>
      <c r="B358" s="51"/>
      <c r="C358" s="49"/>
    </row>
    <row r="359" spans="1:3" ht="25.5" customHeight="1">
      <c r="A359" s="50"/>
      <c r="B359" s="51"/>
      <c r="C359" s="49"/>
    </row>
    <row r="360" spans="1:3" ht="25.5" customHeight="1">
      <c r="A360" s="50"/>
      <c r="B360" s="51"/>
      <c r="C360" s="49"/>
    </row>
    <row r="361" spans="1:3" ht="25.5" customHeight="1">
      <c r="A361" s="50"/>
      <c r="B361" s="51"/>
      <c r="C361" s="49"/>
    </row>
    <row r="362" spans="1:3" ht="25.5" customHeight="1">
      <c r="A362" s="50"/>
      <c r="B362" s="51"/>
      <c r="C362" s="49"/>
    </row>
    <row r="363" spans="1:3" ht="25.5" customHeight="1">
      <c r="A363" s="50"/>
      <c r="B363" s="51"/>
      <c r="C363" s="49"/>
    </row>
    <row r="364" spans="1:3" ht="25.5" customHeight="1">
      <c r="A364" s="50"/>
      <c r="B364" s="51"/>
      <c r="C364" s="49"/>
    </row>
    <row r="365" spans="1:3" ht="25.5" customHeight="1">
      <c r="A365" s="50"/>
      <c r="B365" s="51"/>
      <c r="C365" s="49"/>
    </row>
    <row r="366" spans="1:3" ht="25.5" customHeight="1">
      <c r="A366" s="50"/>
      <c r="B366" s="51"/>
      <c r="C366" s="49"/>
    </row>
    <row r="367" spans="1:3" ht="25.5" customHeight="1">
      <c r="A367" s="50"/>
      <c r="B367" s="51"/>
      <c r="C367" s="49"/>
    </row>
    <row r="368" spans="1:3" ht="25.5" customHeight="1">
      <c r="A368" s="50"/>
      <c r="B368" s="51"/>
      <c r="C368" s="49"/>
    </row>
    <row r="369" spans="1:3" ht="25.5" customHeight="1">
      <c r="A369" s="50"/>
      <c r="B369" s="51"/>
      <c r="C369" s="49"/>
    </row>
    <row r="370" spans="1:3" ht="25.5" customHeight="1">
      <c r="A370" s="50"/>
      <c r="B370" s="51"/>
      <c r="C370" s="49"/>
    </row>
    <row r="371" spans="1:3" ht="25.5" customHeight="1">
      <c r="A371" s="50"/>
      <c r="B371" s="51"/>
      <c r="C371" s="49"/>
    </row>
    <row r="372" spans="1:3" ht="25.5" customHeight="1">
      <c r="A372" s="50"/>
      <c r="B372" s="51"/>
      <c r="C372" s="49"/>
    </row>
    <row r="373" spans="1:3" ht="38.25" customHeight="1">
      <c r="A373" s="50"/>
      <c r="B373" s="51"/>
      <c r="C373" s="49"/>
    </row>
    <row r="374" spans="1:3" ht="12.75" customHeight="1">
      <c r="A374" s="50"/>
      <c r="B374" s="51"/>
      <c r="C374" s="49"/>
    </row>
    <row r="375" spans="1:3" ht="38.25" customHeight="1">
      <c r="A375" s="50"/>
      <c r="B375" s="51"/>
      <c r="C375" s="49"/>
    </row>
    <row r="376" spans="1:3" ht="12.75" customHeight="1">
      <c r="A376" s="50"/>
      <c r="B376" s="51"/>
      <c r="C376" s="49"/>
    </row>
    <row r="377" spans="1:3" ht="38.25" customHeight="1">
      <c r="A377" s="50"/>
      <c r="B377" s="51"/>
      <c r="C377" s="49"/>
    </row>
    <row r="378" spans="1:3" ht="12.75" customHeight="1">
      <c r="A378" s="50"/>
      <c r="B378" s="51"/>
      <c r="C378" s="49"/>
    </row>
    <row r="379" spans="1:3" ht="38.25" customHeight="1">
      <c r="A379" s="50"/>
      <c r="B379" s="51"/>
      <c r="C379" s="49"/>
    </row>
    <row r="380" spans="1:3" ht="12.75" customHeight="1">
      <c r="A380" s="50"/>
      <c r="B380" s="51"/>
      <c r="C380" s="49"/>
    </row>
    <row r="381" spans="1:3" ht="38.25" customHeight="1">
      <c r="A381" s="50"/>
      <c r="B381" s="51"/>
      <c r="C381" s="49"/>
    </row>
    <row r="382" spans="1:3" ht="12.75" customHeight="1">
      <c r="A382" s="50"/>
      <c r="B382" s="51"/>
      <c r="C382" s="49"/>
    </row>
    <row r="383" spans="1:3" ht="38.25" customHeight="1">
      <c r="A383" s="50"/>
      <c r="B383" s="51"/>
      <c r="C383" s="49"/>
    </row>
    <row r="384" spans="1:3" ht="12.75" customHeight="1">
      <c r="A384" s="50"/>
      <c r="B384" s="51"/>
      <c r="C384" s="49"/>
    </row>
    <row r="385" spans="1:3" ht="38.25" customHeight="1">
      <c r="A385" s="50"/>
      <c r="B385" s="51"/>
      <c r="C385" s="49"/>
    </row>
    <row r="386" spans="1:3" ht="12.75" customHeight="1">
      <c r="A386" s="50"/>
      <c r="B386" s="51"/>
      <c r="C386" s="49"/>
    </row>
    <row r="387" spans="1:3" ht="38.25" customHeight="1">
      <c r="A387" s="50"/>
      <c r="B387" s="51"/>
      <c r="C387" s="49"/>
    </row>
    <row r="388" spans="1:3" ht="12.75" customHeight="1">
      <c r="A388" s="50"/>
      <c r="B388" s="51"/>
      <c r="C388" s="49"/>
    </row>
    <row r="389" spans="1:3" ht="38.25" customHeight="1">
      <c r="A389" s="50"/>
      <c r="B389" s="51"/>
      <c r="C389" s="49"/>
    </row>
    <row r="390" spans="1:3" ht="12.75" customHeight="1">
      <c r="A390" s="50"/>
      <c r="B390" s="51"/>
      <c r="C390" s="49"/>
    </row>
    <row r="391" spans="1:3" ht="38.25" customHeight="1">
      <c r="A391" s="50"/>
      <c r="B391" s="51"/>
      <c r="C391" s="49"/>
    </row>
    <row r="392" spans="1:3" ht="12.75" customHeight="1">
      <c r="A392" s="50"/>
      <c r="B392" s="51"/>
      <c r="C392" s="49"/>
    </row>
    <row r="393" spans="1:3" ht="38.25" customHeight="1">
      <c r="A393" s="50"/>
      <c r="B393" s="51"/>
      <c r="C393" s="49"/>
    </row>
    <row r="394" spans="1:3" ht="12.75" customHeight="1">
      <c r="A394" s="50"/>
      <c r="B394" s="51"/>
      <c r="C394" s="49"/>
    </row>
    <row r="395" spans="1:3" ht="38.25" customHeight="1">
      <c r="A395" s="50"/>
      <c r="B395" s="51"/>
      <c r="C395" s="49"/>
    </row>
    <row r="396" spans="1:3" ht="12.75" customHeight="1">
      <c r="A396" s="50"/>
      <c r="B396" s="51"/>
      <c r="C396" s="49"/>
    </row>
    <row r="397" spans="1:3" ht="51" customHeight="1">
      <c r="A397" s="50"/>
      <c r="B397" s="51"/>
      <c r="C397" s="49"/>
    </row>
    <row r="398" spans="1:3" ht="12.75" customHeight="1">
      <c r="A398" s="50"/>
      <c r="B398" s="51"/>
      <c r="C398" s="49"/>
    </row>
    <row r="399" spans="1:3" ht="25.5" customHeight="1">
      <c r="A399" s="50"/>
      <c r="B399" s="51"/>
      <c r="C399" s="49"/>
    </row>
    <row r="400" spans="1:3" ht="12.75" customHeight="1">
      <c r="A400" s="50"/>
      <c r="B400" s="51"/>
      <c r="C400" s="49"/>
    </row>
    <row r="401" spans="1:3" ht="12.75" customHeight="1">
      <c r="A401" s="50"/>
      <c r="B401" s="51"/>
      <c r="C401" s="49"/>
    </row>
    <row r="402" spans="1:3" ht="12.75" customHeight="1">
      <c r="A402" s="50"/>
      <c r="B402" s="51"/>
      <c r="C402" s="49"/>
    </row>
    <row r="403" spans="1:3" ht="51" customHeight="1">
      <c r="A403" s="50"/>
      <c r="B403" s="51"/>
      <c r="C403" s="49"/>
    </row>
    <row r="404" spans="1:3" ht="12.75" customHeight="1">
      <c r="A404" s="50"/>
      <c r="B404" s="51"/>
      <c r="C404" s="49"/>
    </row>
    <row r="405" spans="1:3" ht="25.5" customHeight="1">
      <c r="A405" s="50"/>
      <c r="B405" s="51"/>
      <c r="C405" s="49"/>
    </row>
    <row r="406" spans="1:3" ht="12.75" customHeight="1">
      <c r="A406" s="50"/>
      <c r="B406" s="51"/>
      <c r="C406" s="49"/>
    </row>
    <row r="407" spans="1:3" ht="12.75" customHeight="1">
      <c r="A407" s="50"/>
      <c r="B407" s="51"/>
      <c r="C407" s="49"/>
    </row>
    <row r="408" spans="1:3" ht="12.75" customHeight="1">
      <c r="A408" s="50"/>
      <c r="B408" s="51"/>
      <c r="C408" s="49"/>
    </row>
    <row r="409" spans="1:3" ht="51" customHeight="1">
      <c r="A409" s="50"/>
      <c r="B409" s="51"/>
      <c r="C409" s="49"/>
    </row>
    <row r="410" spans="1:3" ht="12.75" customHeight="1">
      <c r="A410" s="50"/>
      <c r="B410" s="51"/>
      <c r="C410" s="49"/>
    </row>
    <row r="411" spans="1:3" ht="25.5" customHeight="1">
      <c r="A411" s="50"/>
      <c r="B411" s="51"/>
      <c r="C411" s="49"/>
    </row>
    <row r="412" spans="1:3" ht="12.75" customHeight="1">
      <c r="A412" s="50"/>
      <c r="B412" s="51"/>
      <c r="C412" s="49"/>
    </row>
    <row r="413" spans="1:3" ht="12.75" customHeight="1">
      <c r="A413" s="50"/>
      <c r="B413" s="51"/>
      <c r="C413" s="49"/>
    </row>
    <row r="414" spans="1:3" ht="12.75" customHeight="1">
      <c r="A414" s="50"/>
      <c r="B414" s="51"/>
      <c r="C414" s="49"/>
    </row>
    <row r="415" spans="1:3" ht="51" customHeight="1">
      <c r="A415" s="50"/>
      <c r="B415" s="51"/>
      <c r="C415" s="49"/>
    </row>
    <row r="416" spans="1:3" ht="12.75" customHeight="1">
      <c r="A416" s="50"/>
      <c r="B416" s="51"/>
      <c r="C416" s="49"/>
    </row>
    <row r="417" spans="1:3" ht="25.5" customHeight="1">
      <c r="A417" s="50"/>
      <c r="B417" s="51"/>
      <c r="C417" s="49"/>
    </row>
    <row r="418" spans="1:3" ht="12.75" customHeight="1">
      <c r="A418" s="50"/>
      <c r="B418" s="51"/>
      <c r="C418" s="49"/>
    </row>
    <row r="419" spans="1:3" ht="12.75" customHeight="1">
      <c r="A419" s="50"/>
      <c r="B419" s="51"/>
      <c r="C419" s="49"/>
    </row>
    <row r="420" spans="1:3" ht="12.75" customHeight="1">
      <c r="A420" s="50"/>
      <c r="B420" s="51"/>
      <c r="C420" s="49"/>
    </row>
    <row r="421" spans="1:3" ht="51" customHeight="1">
      <c r="A421" s="50"/>
      <c r="B421" s="51"/>
      <c r="C421" s="49"/>
    </row>
    <row r="422" spans="1:3" ht="12.75" customHeight="1">
      <c r="A422" s="50"/>
      <c r="B422" s="51"/>
      <c r="C422" s="49"/>
    </row>
    <row r="423" spans="1:3" ht="25.5" customHeight="1">
      <c r="A423" s="50"/>
      <c r="B423" s="51"/>
      <c r="C423" s="49"/>
    </row>
    <row r="424" spans="1:3" ht="12.75" customHeight="1">
      <c r="A424" s="50"/>
      <c r="B424" s="51"/>
      <c r="C424" s="49"/>
    </row>
    <row r="425" spans="1:3" ht="12.75" customHeight="1">
      <c r="A425" s="50"/>
      <c r="B425" s="51"/>
      <c r="C425" s="49"/>
    </row>
    <row r="426" spans="1:3" ht="12.75" customHeight="1">
      <c r="A426" s="50"/>
      <c r="B426" s="51"/>
      <c r="C426" s="49"/>
    </row>
    <row r="427" spans="1:3" ht="51" customHeight="1">
      <c r="A427" s="50"/>
      <c r="B427" s="51"/>
      <c r="C427" s="49"/>
    </row>
    <row r="428" spans="1:3" ht="12.75" customHeight="1">
      <c r="A428" s="50"/>
      <c r="B428" s="51"/>
      <c r="C428" s="49"/>
    </row>
    <row r="429" spans="1:3" ht="25.5" customHeight="1">
      <c r="A429" s="50"/>
      <c r="B429" s="51"/>
      <c r="C429" s="49"/>
    </row>
    <row r="430" spans="1:3" ht="12.75" customHeight="1">
      <c r="A430" s="50"/>
      <c r="B430" s="51"/>
      <c r="C430" s="49"/>
    </row>
    <row r="431" spans="1:3" ht="12.75" customHeight="1">
      <c r="A431" s="50"/>
      <c r="B431" s="51"/>
      <c r="C431" s="49"/>
    </row>
    <row r="432" spans="1:3" ht="12.75" customHeight="1">
      <c r="A432" s="50"/>
      <c r="B432" s="51"/>
      <c r="C432" s="49"/>
    </row>
    <row r="433" spans="1:3" ht="51" customHeight="1">
      <c r="A433" s="50"/>
      <c r="B433" s="51"/>
      <c r="C433" s="49"/>
    </row>
    <row r="434" spans="1:3" ht="12.75" customHeight="1">
      <c r="A434" s="50"/>
      <c r="B434" s="51"/>
      <c r="C434" s="49"/>
    </row>
    <row r="435" spans="1:3" ht="25.5" customHeight="1">
      <c r="A435" s="50"/>
      <c r="B435" s="51"/>
      <c r="C435" s="49"/>
    </row>
    <row r="436" spans="1:3" ht="12.75" customHeight="1">
      <c r="A436" s="50"/>
      <c r="B436" s="51"/>
      <c r="C436" s="49"/>
    </row>
    <row r="437" spans="1:3" ht="12.75" customHeight="1">
      <c r="A437" s="50"/>
      <c r="B437" s="51"/>
      <c r="C437" s="49"/>
    </row>
    <row r="438" spans="1:3" ht="51" customHeight="1">
      <c r="A438" s="50"/>
      <c r="B438" s="51"/>
      <c r="C438" s="49"/>
    </row>
    <row r="439" spans="1:3" ht="12.75" customHeight="1">
      <c r="A439" s="50"/>
      <c r="B439" s="51"/>
      <c r="C439" s="49"/>
    </row>
    <row r="440" spans="1:3" ht="25.5" customHeight="1">
      <c r="A440" s="50"/>
      <c r="B440" s="51"/>
      <c r="C440" s="49"/>
    </row>
    <row r="441" spans="1:3" ht="12.75" customHeight="1">
      <c r="A441" s="50"/>
      <c r="B441" s="51"/>
      <c r="C441" s="49"/>
    </row>
    <row r="442" spans="1:3" ht="12.75" customHeight="1">
      <c r="A442" s="50"/>
      <c r="B442" s="51"/>
      <c r="C442" s="49"/>
    </row>
    <row r="443" spans="1:3" ht="51" customHeight="1">
      <c r="A443" s="50"/>
      <c r="B443" s="51"/>
      <c r="C443" s="49"/>
    </row>
    <row r="444" spans="1:3" ht="12.75" customHeight="1">
      <c r="A444" s="50"/>
      <c r="B444" s="51"/>
      <c r="C444" s="49"/>
    </row>
    <row r="445" spans="1:3" ht="25.5" customHeight="1">
      <c r="A445" s="50"/>
      <c r="B445" s="51"/>
      <c r="C445" s="49"/>
    </row>
    <row r="446" spans="1:3" ht="12.75" customHeight="1">
      <c r="A446" s="50"/>
      <c r="B446" s="51"/>
      <c r="C446" s="49"/>
    </row>
    <row r="447" spans="1:3" ht="12.75" customHeight="1">
      <c r="A447" s="50"/>
      <c r="B447" s="51"/>
      <c r="C447" s="49"/>
    </row>
    <row r="448" spans="1:3" ht="12.75" customHeight="1">
      <c r="A448" s="50"/>
      <c r="B448" s="51"/>
      <c r="C448" s="49"/>
    </row>
    <row r="449" spans="1:3" ht="51" customHeight="1">
      <c r="A449" s="50"/>
      <c r="B449" s="51"/>
      <c r="C449" s="49"/>
    </row>
    <row r="450" spans="1:3" ht="12.75" customHeight="1">
      <c r="A450" s="50"/>
      <c r="B450" s="51"/>
      <c r="C450" s="49"/>
    </row>
    <row r="451" spans="1:3" ht="25.5" customHeight="1">
      <c r="A451" s="50"/>
      <c r="B451" s="51"/>
      <c r="C451" s="49"/>
    </row>
    <row r="452" spans="1:3" ht="12.75" customHeight="1">
      <c r="A452" s="50"/>
      <c r="B452" s="51"/>
      <c r="C452" s="49"/>
    </row>
    <row r="453" spans="1:3" ht="12.75" customHeight="1">
      <c r="A453" s="50"/>
      <c r="B453" s="51"/>
      <c r="C453" s="49"/>
    </row>
    <row r="454" spans="1:3" ht="12.75" customHeight="1">
      <c r="A454" s="50"/>
      <c r="B454" s="51"/>
      <c r="C454" s="49"/>
    </row>
    <row r="455" spans="1:3" ht="51" customHeight="1">
      <c r="A455" s="50"/>
      <c r="B455" s="51"/>
      <c r="C455" s="49"/>
    </row>
    <row r="456" spans="1:3" ht="12.75" customHeight="1">
      <c r="A456" s="50"/>
      <c r="B456" s="51"/>
      <c r="C456" s="49"/>
    </row>
    <row r="457" spans="1:3" ht="25.5" customHeight="1">
      <c r="A457" s="50"/>
      <c r="B457" s="51"/>
      <c r="C457" s="49"/>
    </row>
    <row r="458" spans="1:3" ht="12.75" customHeight="1">
      <c r="A458" s="50"/>
      <c r="B458" s="51"/>
      <c r="C458" s="49"/>
    </row>
    <row r="459" spans="1:3" ht="12.75" customHeight="1">
      <c r="A459" s="50"/>
      <c r="B459" s="51"/>
      <c r="C459" s="49"/>
    </row>
    <row r="460" spans="1:3" ht="25.5" customHeight="1">
      <c r="A460" s="50"/>
      <c r="B460" s="51"/>
      <c r="C460" s="49"/>
    </row>
    <row r="461" spans="1:3" ht="25.5" customHeight="1">
      <c r="A461" s="50"/>
      <c r="B461" s="51"/>
      <c r="C461" s="49"/>
    </row>
    <row r="462" spans="1:3" ht="25.5" customHeight="1">
      <c r="A462" s="50"/>
      <c r="B462" s="51"/>
      <c r="C462" s="49"/>
    </row>
    <row r="463" spans="1:3" ht="25.5" customHeight="1">
      <c r="A463" s="50"/>
      <c r="B463" s="51"/>
      <c r="C463" s="49"/>
    </row>
    <row r="464" spans="1:3" ht="25.5" customHeight="1">
      <c r="A464" s="50"/>
      <c r="B464" s="51"/>
      <c r="C464" s="49"/>
    </row>
    <row r="465" spans="1:3" ht="25.5" customHeight="1">
      <c r="A465" s="50"/>
      <c r="B465" s="51"/>
      <c r="C465" s="49"/>
    </row>
    <row r="466" spans="1:3" ht="25.5" customHeight="1">
      <c r="A466" s="50"/>
      <c r="B466" s="51"/>
      <c r="C466" s="49"/>
    </row>
    <row r="467" spans="1:3" ht="25.5" customHeight="1">
      <c r="A467" s="50"/>
      <c r="B467" s="51"/>
      <c r="C467" s="49"/>
    </row>
    <row r="468" spans="1:3" ht="12.75" customHeight="1">
      <c r="A468" s="50"/>
      <c r="B468" s="51"/>
      <c r="C468" s="49"/>
    </row>
    <row r="469" spans="1:3" ht="25.5" customHeight="1">
      <c r="A469" s="50"/>
      <c r="B469" s="51"/>
      <c r="C469" s="49"/>
    </row>
    <row r="470" spans="1:3" ht="25.5" customHeight="1">
      <c r="A470" s="50"/>
      <c r="B470" s="51"/>
      <c r="C470" s="49"/>
    </row>
    <row r="471" spans="1:3" ht="25.5" customHeight="1">
      <c r="A471" s="50"/>
      <c r="B471" s="51"/>
      <c r="C471" s="49"/>
    </row>
    <row r="472" spans="1:3" ht="25.5" customHeight="1">
      <c r="A472" s="50"/>
      <c r="B472" s="51"/>
      <c r="C472" s="49"/>
    </row>
    <row r="473" spans="1:3" ht="25.5" customHeight="1">
      <c r="A473" s="50"/>
      <c r="B473" s="51"/>
      <c r="C473" s="49"/>
    </row>
    <row r="474" spans="1:3" ht="25.5" customHeight="1">
      <c r="A474" s="50"/>
      <c r="B474" s="51"/>
      <c r="C474" s="49"/>
    </row>
    <row r="475" spans="1:3" ht="25.5" customHeight="1">
      <c r="A475" s="50"/>
      <c r="B475" s="51"/>
      <c r="C475" s="49"/>
    </row>
    <row r="476" spans="1:3" ht="25.5" customHeight="1">
      <c r="A476" s="50"/>
      <c r="B476" s="51"/>
      <c r="C476" s="49"/>
    </row>
    <row r="477" spans="1:3" ht="63.75" customHeight="1">
      <c r="A477" s="50"/>
      <c r="B477" s="51"/>
      <c r="C477" s="49"/>
    </row>
    <row r="478" spans="1:3" ht="12.75" customHeight="1">
      <c r="A478" s="50"/>
      <c r="B478" s="51"/>
      <c r="C478" s="49"/>
    </row>
    <row r="479" spans="1:3" ht="63.75" customHeight="1">
      <c r="A479" s="50"/>
      <c r="B479" s="51"/>
      <c r="C479" s="49"/>
    </row>
    <row r="480" spans="1:3" ht="12.75" customHeight="1">
      <c r="A480" s="50"/>
      <c r="B480" s="51"/>
      <c r="C480" s="49"/>
    </row>
    <row r="481" spans="1:3" ht="63.75" customHeight="1">
      <c r="A481" s="50"/>
      <c r="B481" s="51"/>
      <c r="C481" s="49"/>
    </row>
    <row r="482" spans="1:3" ht="12.75" customHeight="1">
      <c r="A482" s="50"/>
      <c r="B482" s="51"/>
      <c r="C482" s="49"/>
    </row>
    <row r="483" spans="1:3" ht="63.75" customHeight="1">
      <c r="A483" s="50"/>
      <c r="B483" s="51"/>
      <c r="C483" s="49"/>
    </row>
    <row r="484" spans="1:3" ht="12.75" customHeight="1">
      <c r="A484" s="50"/>
      <c r="B484" s="51"/>
      <c r="C484" s="49"/>
    </row>
    <row r="485" spans="1:3" ht="63.75" customHeight="1">
      <c r="A485" s="50"/>
      <c r="B485" s="51"/>
      <c r="C485" s="49"/>
    </row>
    <row r="486" spans="1:3" ht="12.75" customHeight="1">
      <c r="A486" s="50"/>
      <c r="B486" s="51"/>
      <c r="C486" s="49"/>
    </row>
    <row r="487" spans="1:3" ht="63.75" customHeight="1">
      <c r="A487" s="50"/>
      <c r="B487" s="51"/>
      <c r="C487" s="49"/>
    </row>
    <row r="488" spans="1:3" ht="12.75" customHeight="1">
      <c r="A488" s="50"/>
      <c r="B488" s="51"/>
      <c r="C488" s="49"/>
    </row>
    <row r="489" spans="1:3" ht="63.75" customHeight="1">
      <c r="A489" s="50"/>
      <c r="B489" s="51"/>
      <c r="C489" s="49"/>
    </row>
    <row r="490" spans="1:3" ht="12.75" customHeight="1">
      <c r="A490" s="50"/>
      <c r="B490" s="51"/>
      <c r="C490" s="49"/>
    </row>
    <row r="491" spans="1:3" ht="63.75" customHeight="1">
      <c r="A491" s="50"/>
      <c r="B491" s="51"/>
      <c r="C491" s="49"/>
    </row>
    <row r="492" spans="1:3" ht="12.75" customHeight="1">
      <c r="A492" s="50"/>
      <c r="B492" s="51"/>
      <c r="C492" s="49"/>
    </row>
    <row r="493" spans="1:3" ht="63.75" customHeight="1">
      <c r="A493" s="50"/>
      <c r="B493" s="51"/>
      <c r="C493" s="49"/>
    </row>
    <row r="494" spans="1:3" ht="12.75" customHeight="1">
      <c r="A494" s="50"/>
      <c r="B494" s="51"/>
      <c r="C494" s="49"/>
    </row>
    <row r="495" spans="1:3" ht="63.75" customHeight="1">
      <c r="A495" s="50"/>
      <c r="B495" s="51"/>
      <c r="C495" s="49"/>
    </row>
    <row r="496" spans="1:3" ht="12.75" customHeight="1">
      <c r="A496" s="50"/>
      <c r="B496" s="51"/>
      <c r="C496" s="49"/>
    </row>
    <row r="497" spans="1:3" ht="63.75" customHeight="1">
      <c r="A497" s="50"/>
      <c r="B497" s="51"/>
      <c r="C497" s="49"/>
    </row>
    <row r="498" spans="1:3" ht="12.75" customHeight="1">
      <c r="A498" s="50"/>
      <c r="B498" s="51"/>
      <c r="C498" s="49"/>
    </row>
    <row r="499" spans="1:3" ht="63.75" customHeight="1">
      <c r="A499" s="50"/>
      <c r="B499" s="51"/>
      <c r="C499" s="49"/>
    </row>
    <row r="500" spans="1:3" ht="12.75" customHeight="1">
      <c r="A500" s="50"/>
      <c r="B500" s="51"/>
      <c r="C500" s="49"/>
    </row>
    <row r="501" spans="1:3" ht="63.75" customHeight="1">
      <c r="A501" s="50"/>
      <c r="B501" s="51"/>
      <c r="C501" s="49"/>
    </row>
    <row r="502" spans="1:3" ht="12.75" customHeight="1">
      <c r="A502" s="50"/>
      <c r="B502" s="51"/>
      <c r="C502" s="49"/>
    </row>
    <row r="503" spans="1:3" ht="63.75" customHeight="1">
      <c r="A503" s="50"/>
      <c r="B503" s="51"/>
      <c r="C503" s="49"/>
    </row>
    <row r="504" spans="1:3" ht="12.75" customHeight="1">
      <c r="A504" s="50"/>
      <c r="B504" s="51"/>
      <c r="C504" s="49"/>
    </row>
    <row r="505" spans="1:3" ht="63.75" customHeight="1">
      <c r="A505" s="50"/>
      <c r="B505" s="51"/>
      <c r="C505" s="49"/>
    </row>
    <row r="506" spans="1:3" ht="12.75" customHeight="1">
      <c r="A506" s="50"/>
      <c r="B506" s="51"/>
      <c r="C506" s="49"/>
    </row>
    <row r="507" spans="1:3" ht="25.5" customHeight="1">
      <c r="A507" s="50"/>
      <c r="B507" s="51"/>
      <c r="C507" s="49"/>
    </row>
    <row r="508" spans="1:3" ht="25.5" customHeight="1">
      <c r="A508" s="50"/>
      <c r="B508" s="51"/>
      <c r="C508" s="49"/>
    </row>
    <row r="509" spans="1:3" ht="25.5" customHeight="1">
      <c r="A509" s="50"/>
      <c r="B509" s="51"/>
      <c r="C509" s="49"/>
    </row>
    <row r="510" spans="1:3" ht="12.75" customHeight="1">
      <c r="A510" s="50"/>
      <c r="B510" s="51"/>
      <c r="C510" s="49"/>
    </row>
    <row r="511" spans="1:3" ht="12.75" customHeight="1">
      <c r="A511" s="50"/>
      <c r="B511" s="51"/>
      <c r="C511" s="49"/>
    </row>
    <row r="512" spans="1:3" ht="12.75" customHeight="1">
      <c r="A512" s="50"/>
      <c r="B512" s="51"/>
      <c r="C512" s="49"/>
    </row>
    <row r="513" spans="1:3" ht="12.75" customHeight="1">
      <c r="A513" s="50"/>
      <c r="B513" s="51"/>
      <c r="C513" s="49"/>
    </row>
    <row r="514" spans="1:3" ht="25.5" customHeight="1">
      <c r="A514" s="50"/>
      <c r="B514" s="51"/>
      <c r="C514" s="49"/>
    </row>
    <row r="515" spans="1:3" ht="12.75" customHeight="1">
      <c r="A515" s="50"/>
      <c r="B515" s="51"/>
      <c r="C515" s="49"/>
    </row>
    <row r="516" spans="1:3" ht="12.75" customHeight="1">
      <c r="A516" s="50"/>
      <c r="B516" s="51"/>
      <c r="C516" s="49"/>
    </row>
    <row r="517" spans="1:3" ht="12.75" customHeight="1">
      <c r="A517" s="50"/>
      <c r="B517" s="51"/>
      <c r="C517" s="49"/>
    </row>
    <row r="518" spans="1:3" ht="38.25" customHeight="1">
      <c r="A518" s="50"/>
      <c r="B518" s="51"/>
      <c r="C518" s="49"/>
    </row>
    <row r="519" spans="1:3" ht="12.75" customHeight="1">
      <c r="A519" s="50"/>
      <c r="B519" s="51"/>
      <c r="C519" s="49"/>
    </row>
    <row r="520" spans="1:3" ht="12.75" customHeight="1">
      <c r="A520" s="50"/>
      <c r="B520" s="51"/>
      <c r="C520" s="49"/>
    </row>
    <row r="521" spans="1:3" ht="38.25" customHeight="1">
      <c r="A521" s="50"/>
      <c r="B521" s="51"/>
      <c r="C521" s="49"/>
    </row>
    <row r="522" spans="1:3" ht="12.75" customHeight="1">
      <c r="A522" s="50"/>
      <c r="B522" s="51"/>
      <c r="C522" s="49"/>
    </row>
    <row r="523" spans="1:3" ht="38.25" customHeight="1">
      <c r="A523" s="50"/>
      <c r="B523" s="51"/>
      <c r="C523" s="49"/>
    </row>
    <row r="524" spans="1:3" ht="12.75" customHeight="1">
      <c r="A524" s="50"/>
      <c r="B524" s="51"/>
      <c r="C524" s="49"/>
    </row>
    <row r="525" spans="1:3" ht="25.5" customHeight="1">
      <c r="A525" s="50"/>
      <c r="B525" s="51"/>
      <c r="C525" s="49"/>
    </row>
    <row r="526" spans="1:3" ht="12.75" customHeight="1">
      <c r="A526" s="50"/>
      <c r="B526" s="51"/>
      <c r="C526" s="49"/>
    </row>
    <row r="527" spans="1:3" ht="25.5" customHeight="1">
      <c r="A527" s="50"/>
      <c r="B527" s="51"/>
      <c r="C527" s="49"/>
    </row>
    <row r="528" spans="1:3" ht="12.75" customHeight="1">
      <c r="A528" s="50"/>
      <c r="B528" s="51"/>
      <c r="C528" s="49"/>
    </row>
    <row r="529" spans="1:3" ht="25.5" customHeight="1">
      <c r="A529" s="50"/>
      <c r="B529" s="51"/>
      <c r="C529" s="49"/>
    </row>
    <row r="530" spans="1:3" ht="12.75" customHeight="1">
      <c r="A530" s="50"/>
      <c r="B530" s="51"/>
      <c r="C530" s="49"/>
    </row>
    <row r="531" spans="1:3" ht="25.5" customHeight="1">
      <c r="A531" s="50"/>
      <c r="B531" s="51"/>
      <c r="C531" s="49"/>
    </row>
    <row r="532" spans="1:3" ht="12.75" customHeight="1">
      <c r="A532" s="50"/>
      <c r="B532" s="51"/>
      <c r="C532" s="49"/>
    </row>
    <row r="533" spans="1:3" ht="12.75" customHeight="1">
      <c r="A533" s="50"/>
      <c r="B533" s="51"/>
      <c r="C533" s="49"/>
    </row>
    <row r="534" spans="1:3" ht="12.75" customHeight="1">
      <c r="A534" s="50"/>
      <c r="B534" s="51"/>
      <c r="C534" s="49"/>
    </row>
    <row r="535" spans="1:3" ht="12.75" customHeight="1">
      <c r="A535" s="50"/>
      <c r="B535" s="51"/>
      <c r="C535" s="49"/>
    </row>
    <row r="536" spans="1:3" ht="51" customHeight="1">
      <c r="A536" s="50"/>
      <c r="B536" s="51"/>
      <c r="C536" s="49"/>
    </row>
    <row r="537" spans="1:3" ht="12.75" customHeight="1">
      <c r="A537" s="50"/>
      <c r="B537" s="51"/>
      <c r="C537" s="49"/>
    </row>
    <row r="538" spans="1:3" ht="25.5" customHeight="1">
      <c r="A538" s="50"/>
      <c r="B538" s="51"/>
      <c r="C538" s="49"/>
    </row>
    <row r="539" spans="1:3" ht="12.75" customHeight="1">
      <c r="A539" s="50"/>
      <c r="B539" s="51"/>
      <c r="C539" s="49"/>
    </row>
    <row r="540" spans="1:3" ht="12.75" customHeight="1">
      <c r="A540" s="50"/>
      <c r="B540" s="51"/>
      <c r="C540" s="49"/>
    </row>
    <row r="541" spans="1:3" ht="12.75" customHeight="1">
      <c r="A541" s="50"/>
      <c r="B541" s="51"/>
      <c r="C541" s="49"/>
    </row>
    <row r="542" spans="1:3" ht="51" customHeight="1">
      <c r="A542" s="50"/>
      <c r="B542" s="51"/>
      <c r="C542" s="49"/>
    </row>
    <row r="543" spans="1:3" ht="12.75" customHeight="1">
      <c r="A543" s="50"/>
      <c r="B543" s="51"/>
      <c r="C543" s="49"/>
    </row>
    <row r="544" spans="1:3" ht="25.5" customHeight="1">
      <c r="A544" s="50"/>
      <c r="B544" s="51"/>
      <c r="C544" s="49"/>
    </row>
    <row r="545" spans="1:3" ht="12.75" customHeight="1">
      <c r="A545" s="50"/>
      <c r="B545" s="51"/>
      <c r="C545" s="49"/>
    </row>
    <row r="546" spans="1:3" ht="25.5" customHeight="1">
      <c r="A546" s="50"/>
      <c r="B546" s="51"/>
      <c r="C546" s="49"/>
    </row>
    <row r="547" spans="1:3" ht="12.75" customHeight="1">
      <c r="A547" s="50"/>
      <c r="B547" s="51"/>
      <c r="C547" s="49"/>
    </row>
    <row r="548" spans="1:3" ht="12.75" customHeight="1">
      <c r="A548" s="50"/>
      <c r="B548" s="51"/>
      <c r="C548" s="49"/>
    </row>
    <row r="549" spans="1:3" ht="51" customHeight="1">
      <c r="A549" s="50"/>
      <c r="B549" s="51"/>
      <c r="C549" s="49"/>
    </row>
    <row r="550" spans="1:3" ht="12.75" customHeight="1">
      <c r="A550" s="50"/>
      <c r="B550" s="51"/>
      <c r="C550" s="49"/>
    </row>
    <row r="551" spans="1:3" ht="25.5" customHeight="1">
      <c r="A551" s="50"/>
      <c r="B551" s="51"/>
      <c r="C551" s="49"/>
    </row>
    <row r="552" spans="1:3" ht="12.75" customHeight="1">
      <c r="A552" s="50"/>
      <c r="B552" s="51"/>
      <c r="C552" s="49"/>
    </row>
    <row r="553" spans="1:3" ht="25.5" customHeight="1">
      <c r="A553" s="50"/>
      <c r="B553" s="51"/>
      <c r="C553" s="49"/>
    </row>
    <row r="554" spans="1:3" ht="12.75" customHeight="1">
      <c r="A554" s="50"/>
      <c r="B554" s="51"/>
      <c r="C554" s="49"/>
    </row>
    <row r="555" spans="1:3" ht="12.75" customHeight="1">
      <c r="A555" s="50"/>
      <c r="B555" s="51"/>
      <c r="C555" s="49"/>
    </row>
    <row r="556" spans="1:3" ht="25.5" customHeight="1">
      <c r="A556" s="50"/>
      <c r="B556" s="51"/>
      <c r="C556" s="49"/>
    </row>
    <row r="557" spans="1:3" ht="25.5" customHeight="1">
      <c r="A557" s="50"/>
      <c r="B557" s="51"/>
      <c r="C557" s="49"/>
    </row>
    <row r="558" spans="1:3" ht="12.75" customHeight="1">
      <c r="A558" s="50"/>
      <c r="B558" s="51"/>
      <c r="C558" s="49"/>
    </row>
    <row r="559" spans="1:3" ht="12.75" customHeight="1">
      <c r="A559" s="50"/>
      <c r="B559" s="51"/>
      <c r="C559" s="49"/>
    </row>
    <row r="560" spans="1:3" ht="12.75" customHeight="1">
      <c r="A560" s="50"/>
      <c r="B560" s="51"/>
      <c r="C560" s="49"/>
    </row>
    <row r="561" spans="1:3" ht="25.5" customHeight="1">
      <c r="A561" s="50"/>
      <c r="B561" s="51"/>
      <c r="C561" s="49"/>
    </row>
    <row r="562" spans="1:3" ht="12.75" customHeight="1">
      <c r="A562" s="50"/>
      <c r="B562" s="51"/>
      <c r="C562" s="49"/>
    </row>
    <row r="563" spans="1:3" ht="12.75" customHeight="1">
      <c r="A563" s="50"/>
      <c r="B563" s="51"/>
      <c r="C563" s="49"/>
    </row>
    <row r="564" spans="1:3" ht="38.25" customHeight="1">
      <c r="A564" s="50"/>
      <c r="B564" s="51"/>
      <c r="C564" s="49"/>
    </row>
    <row r="565" spans="1:3" ht="25.5" customHeight="1">
      <c r="A565" s="50"/>
      <c r="B565" s="51"/>
      <c r="C565" s="49"/>
    </row>
    <row r="566" spans="1:3" ht="51" customHeight="1">
      <c r="A566" s="50"/>
      <c r="B566" s="51"/>
      <c r="C566" s="49"/>
    </row>
    <row r="567" spans="1:3" ht="12.75" customHeight="1">
      <c r="A567" s="50"/>
      <c r="B567" s="51"/>
      <c r="C567" s="49"/>
    </row>
    <row r="568" spans="1:3" ht="25.5" customHeight="1">
      <c r="A568" s="50"/>
      <c r="B568" s="51"/>
      <c r="C568" s="49"/>
    </row>
    <row r="569" spans="1:3" ht="12.75" customHeight="1">
      <c r="A569" s="50"/>
      <c r="B569" s="51"/>
      <c r="C569" s="49"/>
    </row>
    <row r="570" spans="1:3" ht="12.75" customHeight="1">
      <c r="A570" s="50"/>
      <c r="B570" s="51"/>
      <c r="C570" s="49"/>
    </row>
    <row r="571" spans="1:3" ht="51" customHeight="1">
      <c r="A571" s="50"/>
      <c r="B571" s="51"/>
      <c r="C571" s="49"/>
    </row>
    <row r="572" spans="1:3" ht="12.75" customHeight="1">
      <c r="A572" s="50"/>
      <c r="B572" s="51"/>
      <c r="C572" s="49"/>
    </row>
    <row r="573" spans="1:3" ht="25.5" customHeight="1">
      <c r="A573" s="50"/>
      <c r="B573" s="51"/>
      <c r="C573" s="49"/>
    </row>
    <row r="574" spans="1:3" ht="12.75" customHeight="1">
      <c r="A574" s="50"/>
      <c r="B574" s="51"/>
      <c r="C574" s="49"/>
    </row>
    <row r="575" spans="1:3" ht="25.5" customHeight="1">
      <c r="A575" s="50"/>
      <c r="B575" s="51"/>
      <c r="C575" s="49"/>
    </row>
    <row r="576" spans="1:3" ht="12.75" customHeight="1">
      <c r="A576" s="50"/>
      <c r="B576" s="51"/>
      <c r="C576" s="49"/>
    </row>
    <row r="577" spans="1:3" ht="12.75" customHeight="1">
      <c r="A577" s="50"/>
      <c r="B577" s="51"/>
      <c r="C577" s="49"/>
    </row>
    <row r="578" spans="1:3" ht="12.75" customHeight="1">
      <c r="A578" s="50"/>
      <c r="B578" s="51"/>
      <c r="C578" s="49"/>
    </row>
    <row r="579" spans="1:3" ht="12.75" customHeight="1">
      <c r="A579" s="50"/>
      <c r="B579" s="51"/>
      <c r="C579" s="49"/>
    </row>
    <row r="580" spans="1:3" ht="12.75" customHeight="1">
      <c r="A580" s="50"/>
      <c r="B580" s="51"/>
      <c r="C580" s="49"/>
    </row>
    <row r="581" spans="1:3" ht="12.75" customHeight="1">
      <c r="A581" s="50"/>
      <c r="B581" s="51"/>
      <c r="C581" s="49"/>
    </row>
    <row r="582" spans="1:3" ht="12.75" customHeight="1">
      <c r="A582" s="50"/>
      <c r="B582" s="51"/>
      <c r="C582" s="49"/>
    </row>
    <row r="583" spans="1:3" ht="12.75" customHeight="1">
      <c r="A583" s="50"/>
      <c r="B583" s="51"/>
      <c r="C583" s="49"/>
    </row>
    <row r="584" spans="1:3" ht="12.75" customHeight="1">
      <c r="A584" s="50"/>
      <c r="B584" s="51"/>
      <c r="C584" s="49"/>
    </row>
    <row r="585" spans="1:3" ht="51" customHeight="1">
      <c r="A585" s="50"/>
      <c r="B585" s="51"/>
      <c r="C585" s="49"/>
    </row>
    <row r="586" spans="1:3" ht="12.75" customHeight="1">
      <c r="A586" s="50"/>
      <c r="B586" s="51"/>
      <c r="C586" s="49"/>
    </row>
    <row r="587" spans="1:3" ht="25.5" customHeight="1">
      <c r="A587" s="50"/>
      <c r="B587" s="51"/>
      <c r="C587" s="49"/>
    </row>
    <row r="588" spans="1:3" ht="12.75" customHeight="1">
      <c r="A588" s="50"/>
      <c r="B588" s="51"/>
      <c r="C588" s="49"/>
    </row>
    <row r="589" spans="1:3" ht="25.5" customHeight="1">
      <c r="A589" s="50"/>
      <c r="B589" s="51"/>
      <c r="C589" s="49"/>
    </row>
    <row r="590" spans="1:3" ht="12.75" customHeight="1">
      <c r="A590" s="50"/>
      <c r="B590" s="51"/>
      <c r="C590" s="49"/>
    </row>
    <row r="591" spans="1:3" ht="12.75" customHeight="1">
      <c r="A591" s="50"/>
      <c r="B591" s="51"/>
      <c r="C591" s="49"/>
    </row>
    <row r="592" spans="1:3" ht="12.75" customHeight="1">
      <c r="A592" s="50"/>
      <c r="B592" s="51"/>
      <c r="C592" s="49"/>
    </row>
    <row r="593" spans="1:3" ht="12.75" customHeight="1">
      <c r="A593" s="50"/>
      <c r="B593" s="51"/>
      <c r="C593" s="49"/>
    </row>
    <row r="594" spans="1:3" ht="12.75" customHeight="1">
      <c r="A594" s="50"/>
      <c r="B594" s="51"/>
      <c r="C594" s="49"/>
    </row>
    <row r="595" spans="1:3" ht="12.75" customHeight="1">
      <c r="A595" s="50"/>
      <c r="B595" s="51"/>
      <c r="C595" s="49"/>
    </row>
    <row r="596" spans="1:3" ht="25.5" customHeight="1">
      <c r="A596" s="50"/>
      <c r="B596" s="51"/>
      <c r="C596" s="49"/>
    </row>
    <row r="597" spans="1:3" ht="12.75" customHeight="1">
      <c r="A597" s="50"/>
      <c r="B597" s="51"/>
      <c r="C597" s="49"/>
    </row>
    <row r="598" spans="1:3" ht="12.75" customHeight="1">
      <c r="A598" s="50"/>
      <c r="B598" s="51"/>
      <c r="C598" s="49"/>
    </row>
    <row r="599" spans="1:3" ht="12.75" customHeight="1">
      <c r="A599" s="50"/>
      <c r="B599" s="51"/>
      <c r="C599" s="49"/>
    </row>
    <row r="600" spans="1:3" ht="12.75" customHeight="1">
      <c r="A600" s="50"/>
      <c r="B600" s="51"/>
      <c r="C600" s="49"/>
    </row>
    <row r="601" spans="1:3" ht="12.75" customHeight="1">
      <c r="A601" s="50"/>
      <c r="B601" s="51"/>
      <c r="C601" s="49"/>
    </row>
    <row r="602" spans="1:3" ht="12.75" customHeight="1">
      <c r="A602" s="50"/>
      <c r="B602" s="51"/>
      <c r="C602" s="49"/>
    </row>
    <row r="603" spans="1:3" ht="12.75" customHeight="1">
      <c r="A603" s="50"/>
      <c r="B603" s="51"/>
      <c r="C603" s="49"/>
    </row>
    <row r="604" spans="1:3" ht="51" customHeight="1">
      <c r="A604" s="50"/>
      <c r="B604" s="51"/>
      <c r="C604" s="49"/>
    </row>
    <row r="605" spans="1:3" ht="12.75" customHeight="1">
      <c r="A605" s="50"/>
      <c r="B605" s="51"/>
      <c r="C605" s="49"/>
    </row>
    <row r="606" spans="1:3" ht="12.75" customHeight="1">
      <c r="A606" s="50"/>
      <c r="B606" s="51"/>
      <c r="C606" s="49"/>
    </row>
    <row r="607" spans="1:3" ht="51" customHeight="1">
      <c r="A607" s="50"/>
      <c r="B607" s="51"/>
      <c r="C607" s="49"/>
    </row>
    <row r="608" spans="1:3" ht="12.75" customHeight="1">
      <c r="A608" s="50"/>
      <c r="B608" s="51"/>
      <c r="C608" s="49"/>
    </row>
    <row r="609" spans="1:3" ht="12.75" customHeight="1">
      <c r="A609" s="50"/>
      <c r="B609" s="51"/>
      <c r="C609" s="49"/>
    </row>
    <row r="610" spans="1:3" ht="25.5" customHeight="1">
      <c r="A610" s="50"/>
      <c r="B610" s="51"/>
      <c r="C610" s="49"/>
    </row>
    <row r="611" spans="1:3" ht="25.5" customHeight="1">
      <c r="A611" s="50"/>
      <c r="B611" s="51"/>
      <c r="C611" s="49"/>
    </row>
    <row r="612" spans="1:3" ht="12.75" customHeight="1">
      <c r="A612" s="50"/>
      <c r="B612" s="51"/>
      <c r="C612" s="49"/>
    </row>
    <row r="613" spans="1:3" ht="12.75" customHeight="1">
      <c r="A613" s="50"/>
      <c r="B613" s="51"/>
      <c r="C613" s="49"/>
    </row>
    <row r="614" spans="1:3" ht="12.75" customHeight="1">
      <c r="A614" s="50"/>
      <c r="B614" s="51"/>
      <c r="C614" s="49"/>
    </row>
    <row r="615" spans="1:3" ht="12.75" customHeight="1">
      <c r="A615" s="50"/>
      <c r="B615" s="51"/>
      <c r="C615" s="49"/>
    </row>
    <row r="616" spans="1:3" ht="12.75" customHeight="1">
      <c r="A616" s="50"/>
      <c r="B616" s="51"/>
      <c r="C616" s="49"/>
    </row>
    <row r="617" spans="1:3" ht="12.75" customHeight="1">
      <c r="A617" s="50"/>
      <c r="B617" s="51"/>
      <c r="C617" s="49"/>
    </row>
    <row r="618" spans="1:3" ht="25.5" customHeight="1">
      <c r="A618" s="50"/>
      <c r="B618" s="51"/>
      <c r="C618" s="49"/>
    </row>
    <row r="619" spans="1:3" ht="12.75" customHeight="1">
      <c r="A619" s="50"/>
      <c r="B619" s="51"/>
      <c r="C619" s="49"/>
    </row>
    <row r="620" spans="1:3" ht="12.75" customHeight="1">
      <c r="A620" s="50"/>
      <c r="B620" s="51"/>
      <c r="C620" s="49"/>
    </row>
    <row r="621" spans="1:3" ht="12.75" customHeight="1">
      <c r="A621" s="50"/>
      <c r="B621" s="51"/>
      <c r="C621" s="49"/>
    </row>
    <row r="622" spans="1:3" ht="12.75" customHeight="1">
      <c r="A622" s="50"/>
      <c r="B622" s="51"/>
      <c r="C622" s="49"/>
    </row>
    <row r="623" spans="1:3" ht="12.75" customHeight="1">
      <c r="A623" s="50"/>
      <c r="B623" s="51"/>
      <c r="C623" s="49"/>
    </row>
    <row r="624" spans="1:3" ht="12.75" customHeight="1">
      <c r="A624" s="50"/>
      <c r="B624" s="51"/>
      <c r="C624" s="49"/>
    </row>
    <row r="625" spans="1:3" ht="12.75" customHeight="1">
      <c r="A625" s="50"/>
      <c r="B625" s="51"/>
      <c r="C625" s="49"/>
    </row>
    <row r="626" spans="1:3" ht="25.5" customHeight="1">
      <c r="A626" s="50"/>
      <c r="B626" s="51"/>
      <c r="C626" s="49"/>
    </row>
    <row r="627" spans="1:3" ht="25.5" customHeight="1">
      <c r="A627" s="50"/>
      <c r="B627" s="51"/>
      <c r="C627" s="49"/>
    </row>
    <row r="628" spans="1:3" ht="12.75" customHeight="1">
      <c r="A628" s="50"/>
      <c r="B628" s="51"/>
      <c r="C628" s="49"/>
    </row>
    <row r="629" spans="1:3" ht="12.75" customHeight="1">
      <c r="A629" s="50"/>
      <c r="B629" s="51"/>
      <c r="C629" s="49"/>
    </row>
    <row r="630" spans="1:3" ht="25.5" customHeight="1">
      <c r="A630" s="50"/>
      <c r="B630" s="51"/>
      <c r="C630" s="49"/>
    </row>
    <row r="631" spans="1:3" ht="12.75" customHeight="1">
      <c r="A631" s="50"/>
      <c r="B631" s="51"/>
      <c r="C631" s="49"/>
    </row>
    <row r="632" spans="1:3" ht="25.5" customHeight="1">
      <c r="A632" s="50"/>
      <c r="B632" s="51"/>
      <c r="C632" s="49"/>
    </row>
    <row r="633" spans="1:3" ht="12.75" customHeight="1">
      <c r="A633" s="50"/>
      <c r="B633" s="51"/>
      <c r="C633" s="49"/>
    </row>
    <row r="634" spans="1:3" ht="12.75" customHeight="1">
      <c r="A634" s="50"/>
      <c r="B634" s="51"/>
      <c r="C634" s="49"/>
    </row>
    <row r="635" spans="1:3" ht="25.5" customHeight="1">
      <c r="A635" s="50"/>
      <c r="B635" s="51"/>
      <c r="C635" s="49"/>
    </row>
    <row r="636" spans="1:3" ht="25.5" customHeight="1">
      <c r="A636" s="50"/>
      <c r="B636" s="51"/>
      <c r="C636" s="49"/>
    </row>
    <row r="637" spans="1:3" ht="12.75" customHeight="1">
      <c r="A637" s="50"/>
      <c r="B637" s="51"/>
      <c r="C637" s="49"/>
    </row>
    <row r="638" spans="1:3" ht="12.75" customHeight="1">
      <c r="A638" s="50"/>
      <c r="B638" s="51"/>
      <c r="C638" s="49"/>
    </row>
    <row r="639" spans="1:3" ht="25.5" customHeight="1">
      <c r="A639" s="50"/>
      <c r="B639" s="51"/>
      <c r="C639" s="49"/>
    </row>
    <row r="640" spans="1:3" ht="25.5" customHeight="1">
      <c r="A640" s="50"/>
      <c r="B640" s="51"/>
      <c r="C640" s="49"/>
    </row>
    <row r="641" spans="1:3" ht="25.5" customHeight="1">
      <c r="A641" s="50"/>
      <c r="B641" s="51"/>
      <c r="C641" s="49"/>
    </row>
    <row r="642" spans="1:3" ht="12.75" customHeight="1">
      <c r="A642" s="50"/>
      <c r="B642" s="51"/>
      <c r="C642" s="49"/>
    </row>
    <row r="643" spans="1:3" ht="12.75" customHeight="1">
      <c r="A643" s="50"/>
      <c r="B643" s="51"/>
      <c r="C643" s="49"/>
    </row>
    <row r="644" spans="1:3" ht="12.75" customHeight="1">
      <c r="A644" s="50"/>
      <c r="B644" s="51"/>
      <c r="C644" s="49"/>
    </row>
    <row r="645" spans="1:3" ht="12.75" customHeight="1">
      <c r="A645" s="50"/>
      <c r="B645" s="51"/>
      <c r="C645" s="49"/>
    </row>
    <row r="646" spans="1:3" ht="12.75" customHeight="1">
      <c r="A646" s="50"/>
      <c r="B646" s="51"/>
      <c r="C646" s="49"/>
    </row>
    <row r="647" spans="1:3" ht="51" customHeight="1">
      <c r="A647" s="50"/>
      <c r="B647" s="51"/>
      <c r="C647" s="49"/>
    </row>
    <row r="648" spans="1:3" ht="38.25" customHeight="1">
      <c r="A648" s="50"/>
      <c r="B648" s="51"/>
      <c r="C648" s="49"/>
    </row>
    <row r="649" spans="1:3" ht="63.75" customHeight="1">
      <c r="A649" s="50"/>
      <c r="B649" s="51"/>
      <c r="C649" s="49"/>
    </row>
    <row r="650" spans="1:3" ht="38.25" customHeight="1">
      <c r="A650" s="50"/>
      <c r="B650" s="51"/>
      <c r="C650" s="49"/>
    </row>
    <row r="651" spans="1:3" ht="25.5" customHeight="1">
      <c r="A651" s="50"/>
      <c r="B651" s="51"/>
      <c r="C651" s="49"/>
    </row>
    <row r="652" spans="1:3" ht="38.25" customHeight="1">
      <c r="A652" s="50"/>
      <c r="B652" s="51"/>
      <c r="C652" s="49"/>
    </row>
    <row r="653" spans="1:3" ht="25.5" customHeight="1">
      <c r="A653" s="50"/>
      <c r="B653" s="51"/>
      <c r="C653" s="49"/>
    </row>
    <row r="654" spans="1:3" ht="12.75" customHeight="1">
      <c r="A654" s="50"/>
      <c r="B654" s="51"/>
      <c r="C654" s="49"/>
    </row>
    <row r="655" spans="1:3" ht="12.75" customHeight="1">
      <c r="A655" s="50"/>
      <c r="B655" s="51"/>
      <c r="C655" s="49"/>
    </row>
    <row r="656" spans="1:3" ht="12.75" customHeight="1">
      <c r="A656" s="50"/>
      <c r="B656" s="51"/>
      <c r="C656" s="49"/>
    </row>
    <row r="657" spans="1:3" ht="12.75" customHeight="1">
      <c r="A657" s="50"/>
      <c r="B657" s="51"/>
      <c r="C657" s="49"/>
    </row>
    <row r="658" spans="1:3" ht="12.75" customHeight="1">
      <c r="A658" s="50"/>
      <c r="B658" s="51"/>
      <c r="C658" s="49"/>
    </row>
    <row r="659" spans="1:3" ht="12.75" customHeight="1">
      <c r="A659" s="50"/>
      <c r="B659" s="51"/>
      <c r="C659" s="49"/>
    </row>
    <row r="660" spans="1:3" ht="12.75" customHeight="1">
      <c r="A660" s="50"/>
      <c r="B660" s="51"/>
      <c r="C660" s="49"/>
    </row>
    <row r="661" spans="1:3" ht="63.75" customHeight="1">
      <c r="A661" s="50"/>
      <c r="B661" s="51"/>
      <c r="C661" s="49"/>
    </row>
    <row r="662" spans="1:3" ht="12.75" customHeight="1">
      <c r="A662" s="50"/>
      <c r="B662" s="51"/>
      <c r="C662" s="49"/>
    </row>
    <row r="663" spans="1:3" ht="25.5" customHeight="1">
      <c r="A663" s="50"/>
      <c r="B663" s="51"/>
      <c r="C663" s="49"/>
    </row>
    <row r="664" spans="1:3" ht="12.75" customHeight="1">
      <c r="A664" s="50"/>
      <c r="B664" s="51"/>
      <c r="C664" s="49"/>
    </row>
    <row r="665" spans="1:3" ht="51" customHeight="1">
      <c r="A665" s="50"/>
      <c r="B665" s="51"/>
      <c r="C665" s="49"/>
    </row>
    <row r="666" spans="1:3" ht="12.75" customHeight="1">
      <c r="A666" s="50"/>
      <c r="B666" s="51"/>
      <c r="C666" s="49"/>
    </row>
    <row r="667" spans="1:3" ht="38.25" customHeight="1">
      <c r="A667" s="50"/>
      <c r="B667" s="51"/>
      <c r="C667" s="49"/>
    </row>
    <row r="668" spans="1:3" ht="12.75" customHeight="1">
      <c r="A668" s="50"/>
      <c r="B668" s="51"/>
      <c r="C668" s="49"/>
    </row>
    <row r="669" spans="1:3" ht="51" customHeight="1">
      <c r="A669" s="50"/>
      <c r="B669" s="51"/>
      <c r="C669" s="49"/>
    </row>
    <row r="670" spans="1:3" ht="12.75" customHeight="1">
      <c r="A670" s="50"/>
      <c r="B670" s="51"/>
      <c r="C670" s="49"/>
    </row>
    <row r="671" spans="1:3" ht="38.25" customHeight="1">
      <c r="A671" s="50"/>
      <c r="B671" s="51"/>
      <c r="C671" s="49"/>
    </row>
    <row r="672" spans="1:3" ht="12.75" customHeight="1">
      <c r="A672" s="50"/>
      <c r="B672" s="51"/>
      <c r="C672" s="49"/>
    </row>
    <row r="673" spans="1:3" ht="38.25" customHeight="1">
      <c r="A673" s="50"/>
      <c r="B673" s="51"/>
      <c r="C673" s="49"/>
    </row>
    <row r="674" spans="1:3" ht="12.75" customHeight="1">
      <c r="A674" s="50"/>
      <c r="B674" s="51"/>
      <c r="C674" s="49"/>
    </row>
    <row r="675" spans="1:3" ht="12.75" customHeight="1">
      <c r="A675" s="50"/>
      <c r="B675" s="51"/>
      <c r="C675" s="49"/>
    </row>
    <row r="676" spans="1:3" ht="12.75" customHeight="1">
      <c r="A676" s="50"/>
      <c r="B676" s="51"/>
      <c r="C676" s="49"/>
    </row>
    <row r="677" spans="1:3" ht="25.5" customHeight="1">
      <c r="A677" s="50"/>
      <c r="B677" s="51"/>
      <c r="C677" s="49"/>
    </row>
    <row r="678" spans="1:3" ht="38.25" customHeight="1">
      <c r="A678" s="50"/>
      <c r="B678" s="51"/>
      <c r="C678" s="49"/>
    </row>
    <row r="679" spans="1:3" ht="12.75" customHeight="1">
      <c r="A679" s="50"/>
      <c r="B679" s="51"/>
      <c r="C679" s="49"/>
    </row>
    <row r="680" spans="1:3" ht="25.5" customHeight="1">
      <c r="A680" s="50"/>
      <c r="B680" s="51"/>
      <c r="C680" s="49"/>
    </row>
    <row r="681" spans="1:3" ht="38.25" customHeight="1">
      <c r="A681" s="50"/>
      <c r="B681" s="51"/>
      <c r="C681" s="49"/>
    </row>
    <row r="682" spans="1:3" ht="12.75" customHeight="1">
      <c r="A682" s="50"/>
      <c r="B682" s="51"/>
      <c r="C682" s="49"/>
    </row>
    <row r="683" spans="1:3" ht="38.25" customHeight="1">
      <c r="A683" s="50"/>
      <c r="B683" s="51"/>
      <c r="C683" s="49"/>
    </row>
    <row r="684" spans="1:3" ht="25.5" customHeight="1">
      <c r="A684" s="50"/>
      <c r="B684" s="51"/>
      <c r="C684" s="49"/>
    </row>
    <row r="685" spans="1:3" ht="25.5" customHeight="1">
      <c r="A685" s="50"/>
      <c r="B685" s="51"/>
      <c r="C685" s="49"/>
    </row>
    <row r="686" spans="1:3" ht="38.25" customHeight="1">
      <c r="A686" s="50"/>
      <c r="B686" s="51"/>
      <c r="C686" s="49"/>
    </row>
    <row r="687" spans="1:3" ht="25.5" customHeight="1">
      <c r="A687" s="50"/>
      <c r="B687" s="51"/>
      <c r="C687" s="49"/>
    </row>
    <row r="688" spans="1:3" ht="38.25" customHeight="1">
      <c r="A688" s="50"/>
      <c r="B688" s="51"/>
      <c r="C688" s="49"/>
    </row>
    <row r="689" spans="1:3" ht="12.75" customHeight="1">
      <c r="A689" s="50"/>
      <c r="B689" s="51"/>
      <c r="C689" s="49"/>
    </row>
    <row r="690" spans="1:3" ht="12.75" customHeight="1">
      <c r="A690" s="50"/>
      <c r="B690" s="51"/>
      <c r="C690" s="49"/>
    </row>
    <row r="691" spans="1:3" ht="12.75" customHeight="1">
      <c r="A691" s="50"/>
      <c r="B691" s="51"/>
      <c r="C691" s="49"/>
    </row>
    <row r="692" spans="1:3" ht="12.75" customHeight="1">
      <c r="A692" s="50"/>
      <c r="B692" s="51"/>
      <c r="C692" s="49"/>
    </row>
    <row r="693" spans="1:3" ht="51" customHeight="1">
      <c r="A693" s="50"/>
      <c r="B693" s="51"/>
      <c r="C693" s="49"/>
    </row>
    <row r="694" spans="1:3" ht="12.75" customHeight="1">
      <c r="A694" s="50"/>
      <c r="B694" s="51"/>
      <c r="C694" s="49"/>
    </row>
    <row r="695" spans="1:3" ht="51" customHeight="1">
      <c r="A695" s="50"/>
      <c r="B695" s="51"/>
      <c r="C695" s="49"/>
    </row>
    <row r="696" spans="1:3" ht="12.75" customHeight="1">
      <c r="A696" s="50"/>
      <c r="B696" s="51"/>
      <c r="C696" s="49"/>
    </row>
    <row r="697" spans="1:3" ht="12.75" customHeight="1">
      <c r="A697" s="50"/>
      <c r="B697" s="51"/>
      <c r="C697" s="49"/>
    </row>
    <row r="698" spans="1:3" ht="25.5" customHeight="1">
      <c r="A698" s="50"/>
      <c r="B698" s="51"/>
      <c r="C698" s="49"/>
    </row>
    <row r="699" spans="1:3" ht="12.75" customHeight="1">
      <c r="A699" s="50"/>
      <c r="B699" s="51"/>
      <c r="C699" s="49"/>
    </row>
    <row r="700" spans="1:3" ht="12.75" customHeight="1">
      <c r="A700" s="50"/>
      <c r="B700" s="51"/>
      <c r="C700" s="49"/>
    </row>
    <row r="701" spans="1:3" ht="12.75" customHeight="1">
      <c r="A701" s="50"/>
      <c r="B701" s="51"/>
      <c r="C701" s="49"/>
    </row>
    <row r="705" ht="15">
      <c r="B705" s="51"/>
    </row>
    <row r="706" ht="15">
      <c r="B706" s="51"/>
    </row>
    <row r="707" ht="15">
      <c r="B707" s="51"/>
    </row>
    <row r="708" ht="15">
      <c r="B708" s="51"/>
    </row>
    <row r="709" ht="15">
      <c r="B709" s="51"/>
    </row>
    <row r="710" ht="15">
      <c r="B710" s="51"/>
    </row>
    <row r="711" ht="15">
      <c r="B711" s="51"/>
    </row>
    <row r="712" ht="15">
      <c r="B712" s="51"/>
    </row>
    <row r="713" ht="15">
      <c r="B713" s="51"/>
    </row>
  </sheetData>
  <sheetProtection/>
  <mergeCells count="6">
    <mergeCell ref="A2:C2"/>
    <mergeCell ref="A3:C3"/>
    <mergeCell ref="A4:C4"/>
    <mergeCell ref="A5:C5"/>
    <mergeCell ref="A7:C7"/>
    <mergeCell ref="A8:C8"/>
  </mergeCells>
  <printOptions/>
  <pageMargins left="0.4330708661417323" right="0.2755905511811024" top="0.5511811023622047" bottom="0.15748031496062992" header="0.31496062992125984" footer="0.2362204724409449"/>
  <pageSetup horizontalDpi="600" verticalDpi="600" orientation="portrait" paperSize="9" scale="91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5.28125" style="89" customWidth="1"/>
    <col min="2" max="2" width="13.7109375" style="92" customWidth="1"/>
    <col min="3" max="3" width="4.7109375" style="92" customWidth="1"/>
    <col min="4" max="4" width="4.57421875" style="92" customWidth="1"/>
    <col min="5" max="5" width="9.8515625" style="92" customWidth="1"/>
    <col min="6" max="6" width="4.8515625" style="92" customWidth="1"/>
    <col min="7" max="7" width="47.8515625" style="89" customWidth="1"/>
    <col min="8" max="8" width="13.8515625" style="89" customWidth="1"/>
    <col min="9" max="9" width="9.140625" style="89" customWidth="1"/>
    <col min="10" max="10" width="25.140625" style="89" customWidth="1"/>
    <col min="11" max="16384" width="9.140625" style="89" customWidth="1"/>
  </cols>
  <sheetData>
    <row r="1" spans="2:13" ht="12.75">
      <c r="B1" s="89"/>
      <c r="C1" s="89"/>
      <c r="D1" s="89"/>
      <c r="E1" s="89"/>
      <c r="F1" s="89"/>
      <c r="H1" s="90" t="s">
        <v>159</v>
      </c>
      <c r="I1" s="91"/>
      <c r="J1" s="91"/>
      <c r="K1" s="91"/>
      <c r="L1" s="91"/>
      <c r="M1" s="91"/>
    </row>
    <row r="2" spans="2:13" ht="15.75" customHeight="1">
      <c r="B2" s="89"/>
      <c r="C2" s="89"/>
      <c r="D2" s="89"/>
      <c r="E2" s="89"/>
      <c r="F2" s="89"/>
      <c r="H2" s="90" t="s">
        <v>209</v>
      </c>
      <c r="I2" s="91"/>
      <c r="J2" s="91"/>
      <c r="K2" s="91"/>
      <c r="L2" s="91"/>
      <c r="M2" s="91"/>
    </row>
    <row r="3" spans="2:13" ht="15.75" customHeight="1">
      <c r="B3" s="89"/>
      <c r="C3" s="89"/>
      <c r="D3" s="89"/>
      <c r="E3" s="89"/>
      <c r="F3" s="89"/>
      <c r="H3" s="90" t="s">
        <v>109</v>
      </c>
      <c r="I3" s="91"/>
      <c r="J3" s="91"/>
      <c r="K3" s="91"/>
      <c r="L3" s="91"/>
      <c r="M3" s="91"/>
    </row>
    <row r="4" spans="2:11" ht="12.75">
      <c r="B4" s="89"/>
      <c r="C4" s="89"/>
      <c r="D4" s="89"/>
      <c r="E4" s="89"/>
      <c r="F4" s="89"/>
      <c r="H4" s="90" t="s">
        <v>93</v>
      </c>
      <c r="I4" s="92"/>
      <c r="J4" s="92"/>
      <c r="K4" s="92"/>
    </row>
    <row r="5" spans="2:11" ht="12.75">
      <c r="B5" s="89"/>
      <c r="C5" s="89"/>
      <c r="D5" s="89"/>
      <c r="E5" s="89"/>
      <c r="F5" s="89"/>
      <c r="H5" s="90"/>
      <c r="I5" s="92"/>
      <c r="J5" s="92"/>
      <c r="K5" s="92"/>
    </row>
    <row r="6" spans="2:11" ht="12.75">
      <c r="B6" s="89"/>
      <c r="C6" s="89"/>
      <c r="D6" s="89"/>
      <c r="E6" s="89"/>
      <c r="F6" s="89"/>
      <c r="H6" s="90"/>
      <c r="I6" s="92"/>
      <c r="J6" s="92"/>
      <c r="K6" s="92"/>
    </row>
    <row r="7" spans="1:8" ht="24.75" customHeight="1">
      <c r="A7" s="363" t="s">
        <v>160</v>
      </c>
      <c r="B7" s="363"/>
      <c r="C7" s="363"/>
      <c r="D7" s="363"/>
      <c r="E7" s="363"/>
      <c r="F7" s="363"/>
      <c r="G7" s="363"/>
      <c r="H7" s="363"/>
    </row>
    <row r="8" spans="1:17" ht="18.75" customHeight="1">
      <c r="A8" s="363" t="s">
        <v>186</v>
      </c>
      <c r="B8" s="363"/>
      <c r="C8" s="363"/>
      <c r="D8" s="363"/>
      <c r="E8" s="363"/>
      <c r="F8" s="363"/>
      <c r="G8" s="363"/>
      <c r="H8" s="363"/>
      <c r="I8" s="94"/>
      <c r="J8" s="94"/>
      <c r="K8" s="94"/>
      <c r="L8" s="94"/>
      <c r="M8" s="94"/>
      <c r="N8" s="94"/>
      <c r="O8" s="94"/>
      <c r="P8" s="94"/>
      <c r="Q8" s="94"/>
    </row>
    <row r="9" spans="1:17" ht="15" customHeight="1">
      <c r="A9" s="93"/>
      <c r="B9" s="93"/>
      <c r="C9" s="93"/>
      <c r="D9" s="93"/>
      <c r="E9" s="93"/>
      <c r="F9" s="93"/>
      <c r="G9" s="93"/>
      <c r="H9" s="93"/>
      <c r="I9" s="94"/>
      <c r="J9" s="94"/>
      <c r="K9" s="94"/>
      <c r="L9" s="94"/>
      <c r="M9" s="94"/>
      <c r="N9" s="94"/>
      <c r="O9" s="94"/>
      <c r="P9" s="94"/>
      <c r="Q9" s="94"/>
    </row>
    <row r="10" spans="1:17" ht="18.75" customHeight="1">
      <c r="A10" s="93"/>
      <c r="B10" s="93"/>
      <c r="C10" s="93"/>
      <c r="D10" s="93"/>
      <c r="E10" s="93"/>
      <c r="F10" s="93"/>
      <c r="G10" s="93"/>
      <c r="H10" s="90" t="s">
        <v>0</v>
      </c>
      <c r="I10" s="94"/>
      <c r="J10" s="94"/>
      <c r="K10" s="94"/>
      <c r="L10" s="94"/>
      <c r="M10" s="94"/>
      <c r="N10" s="94"/>
      <c r="O10" s="94"/>
      <c r="P10" s="94"/>
      <c r="Q10" s="94"/>
    </row>
    <row r="11" spans="1:8" ht="32.25" customHeight="1">
      <c r="A11" s="95" t="s">
        <v>49</v>
      </c>
      <c r="B11" s="95" t="s">
        <v>161</v>
      </c>
      <c r="C11" s="95" t="s">
        <v>162</v>
      </c>
      <c r="D11" s="95" t="s">
        <v>163</v>
      </c>
      <c r="E11" s="95" t="s">
        <v>164</v>
      </c>
      <c r="F11" s="95" t="s">
        <v>165</v>
      </c>
      <c r="G11" s="95" t="s">
        <v>166</v>
      </c>
      <c r="H11" s="96" t="s">
        <v>183</v>
      </c>
    </row>
    <row r="12" spans="1:10" ht="12.75">
      <c r="A12" s="97" t="s">
        <v>167</v>
      </c>
      <c r="B12" s="98" t="s">
        <v>168</v>
      </c>
      <c r="C12" s="97" t="s">
        <v>169</v>
      </c>
      <c r="D12" s="98" t="s">
        <v>170</v>
      </c>
      <c r="E12" s="97" t="s">
        <v>171</v>
      </c>
      <c r="F12" s="98" t="s">
        <v>172</v>
      </c>
      <c r="G12" s="97" t="s">
        <v>173</v>
      </c>
      <c r="H12" s="98" t="s">
        <v>174</v>
      </c>
      <c r="J12" s="99"/>
    </row>
    <row r="13" spans="1:10" ht="36" customHeight="1">
      <c r="A13" s="100"/>
      <c r="B13" s="101" t="s">
        <v>175</v>
      </c>
      <c r="C13" s="102"/>
      <c r="D13" s="102"/>
      <c r="E13" s="102"/>
      <c r="F13" s="102"/>
      <c r="G13" s="103"/>
      <c r="H13" s="104"/>
      <c r="J13" s="99"/>
    </row>
    <row r="14" spans="1:10" ht="24.75" customHeight="1" hidden="1">
      <c r="A14" s="97"/>
      <c r="B14" s="105"/>
      <c r="C14" s="102"/>
      <c r="D14" s="102"/>
      <c r="E14" s="102"/>
      <c r="F14" s="102"/>
      <c r="G14" s="106" t="s">
        <v>176</v>
      </c>
      <c r="H14" s="104">
        <v>591644.7</v>
      </c>
      <c r="J14" s="99"/>
    </row>
    <row r="15" spans="1:8" ht="21.75" customHeight="1" hidden="1">
      <c r="A15" s="97"/>
      <c r="B15" s="105"/>
      <c r="C15" s="102"/>
      <c r="D15" s="102"/>
      <c r="E15" s="102"/>
      <c r="F15" s="102"/>
      <c r="G15" s="106" t="s">
        <v>177</v>
      </c>
      <c r="H15" s="104">
        <v>387393.2</v>
      </c>
    </row>
    <row r="16" spans="1:8" ht="36" customHeight="1">
      <c r="A16" s="100"/>
      <c r="B16" s="102"/>
      <c r="C16" s="98" t="s">
        <v>56</v>
      </c>
      <c r="D16" s="98" t="s">
        <v>34</v>
      </c>
      <c r="E16" s="98" t="s">
        <v>205</v>
      </c>
      <c r="F16" s="98" t="s">
        <v>185</v>
      </c>
      <c r="G16" s="107" t="s">
        <v>178</v>
      </c>
      <c r="H16" s="108">
        <v>184</v>
      </c>
    </row>
    <row r="17" spans="1:8" ht="31.5" customHeight="1">
      <c r="A17" s="100"/>
      <c r="B17" s="109"/>
      <c r="C17" s="98" t="s">
        <v>56</v>
      </c>
      <c r="D17" s="98" t="s">
        <v>34</v>
      </c>
      <c r="E17" s="98" t="s">
        <v>202</v>
      </c>
      <c r="F17" s="98" t="s">
        <v>185</v>
      </c>
      <c r="G17" s="110" t="s">
        <v>179</v>
      </c>
      <c r="H17" s="111">
        <v>217</v>
      </c>
    </row>
    <row r="18" spans="1:8" ht="39" customHeight="1">
      <c r="A18" s="100"/>
      <c r="B18" s="112"/>
      <c r="C18" s="98" t="s">
        <v>56</v>
      </c>
      <c r="D18" s="98" t="s">
        <v>34</v>
      </c>
      <c r="E18" s="98" t="s">
        <v>203</v>
      </c>
      <c r="F18" s="98" t="s">
        <v>185</v>
      </c>
      <c r="G18" s="107" t="s">
        <v>92</v>
      </c>
      <c r="H18" s="108">
        <v>4672.2</v>
      </c>
    </row>
    <row r="19" spans="1:8" ht="39" customHeight="1">
      <c r="A19" s="100"/>
      <c r="B19" s="112"/>
      <c r="C19" s="98" t="s">
        <v>56</v>
      </c>
      <c r="D19" s="98" t="s">
        <v>34</v>
      </c>
      <c r="E19" s="98" t="s">
        <v>204</v>
      </c>
      <c r="F19" s="98" t="s">
        <v>185</v>
      </c>
      <c r="G19" s="110" t="s">
        <v>137</v>
      </c>
      <c r="H19" s="108">
        <v>6744</v>
      </c>
    </row>
    <row r="20" spans="1:8" ht="12.75">
      <c r="A20" s="100"/>
      <c r="B20" s="102"/>
      <c r="C20" s="98" t="s">
        <v>56</v>
      </c>
      <c r="D20" s="98" t="s">
        <v>34</v>
      </c>
      <c r="E20" s="98" t="s">
        <v>200</v>
      </c>
      <c r="F20" s="98" t="s">
        <v>185</v>
      </c>
      <c r="G20" s="107" t="s">
        <v>138</v>
      </c>
      <c r="H20" s="108">
        <v>9868</v>
      </c>
    </row>
    <row r="21" spans="1:8" ht="30" customHeight="1">
      <c r="A21" s="100"/>
      <c r="B21" s="109"/>
      <c r="C21" s="98" t="s">
        <v>56</v>
      </c>
      <c r="D21" s="98" t="s">
        <v>34</v>
      </c>
      <c r="E21" s="98" t="s">
        <v>201</v>
      </c>
      <c r="F21" s="98" t="s">
        <v>185</v>
      </c>
      <c r="G21" s="110" t="s">
        <v>180</v>
      </c>
      <c r="H21" s="111">
        <v>3093</v>
      </c>
    </row>
    <row r="22" spans="1:8" ht="69" customHeight="1">
      <c r="A22" s="100"/>
      <c r="B22" s="109"/>
      <c r="C22" s="98" t="s">
        <v>56</v>
      </c>
      <c r="D22" s="98" t="s">
        <v>34</v>
      </c>
      <c r="E22" s="98" t="s">
        <v>199</v>
      </c>
      <c r="F22" s="98" t="s">
        <v>185</v>
      </c>
      <c r="G22" s="88" t="s">
        <v>184</v>
      </c>
      <c r="H22" s="111">
        <v>26156</v>
      </c>
    </row>
    <row r="23" spans="1:8" ht="56.25" customHeight="1">
      <c r="A23" s="100"/>
      <c r="B23" s="112" t="s">
        <v>181</v>
      </c>
      <c r="C23" s="98" t="s">
        <v>56</v>
      </c>
      <c r="D23" s="98" t="s">
        <v>55</v>
      </c>
      <c r="E23" s="98" t="s">
        <v>206</v>
      </c>
      <c r="F23" s="98" t="s">
        <v>185</v>
      </c>
      <c r="G23" s="107" t="s">
        <v>182</v>
      </c>
      <c r="H23" s="108">
        <v>3936</v>
      </c>
    </row>
    <row r="24" spans="1:8" ht="12.75">
      <c r="A24" s="100"/>
      <c r="B24" s="113" t="s">
        <v>16</v>
      </c>
      <c r="C24" s="114"/>
      <c r="D24" s="114"/>
      <c r="E24" s="114"/>
      <c r="F24" s="115"/>
      <c r="G24" s="116"/>
      <c r="H24" s="117">
        <f>H23+H21+H20+H19+H18+H17+H16+H22</f>
        <v>54870.2</v>
      </c>
    </row>
  </sheetData>
  <sheetProtection/>
  <mergeCells count="2">
    <mergeCell ref="A7:H7"/>
    <mergeCell ref="A8:H8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07"/>
  <sheetViews>
    <sheetView view="pageBreakPreview" zoomScale="115" zoomScaleSheetLayoutView="115" zoomScalePageLayoutView="0" workbookViewId="0" topLeftCell="A1">
      <selection activeCell="A3" sqref="A3:H3"/>
    </sheetView>
  </sheetViews>
  <sheetFormatPr defaultColWidth="9.140625" defaultRowHeight="12.75"/>
  <cols>
    <col min="1" max="1" width="38.28125" style="0" customWidth="1"/>
    <col min="2" max="2" width="4.7109375" style="0" customWidth="1"/>
    <col min="3" max="4" width="3.7109375" style="0" customWidth="1"/>
    <col min="5" max="5" width="13.421875" style="0" customWidth="1"/>
    <col min="6" max="6" width="4.7109375" style="0" customWidth="1"/>
    <col min="7" max="7" width="11.00390625" style="0" customWidth="1"/>
    <col min="8" max="8" width="10.140625" style="0" customWidth="1"/>
  </cols>
  <sheetData>
    <row r="1" spans="3:8" ht="12.75" customHeight="1">
      <c r="C1" s="373" t="s">
        <v>229</v>
      </c>
      <c r="D1" s="373"/>
      <c r="E1" s="373"/>
      <c r="F1" s="373"/>
      <c r="G1" s="373"/>
      <c r="H1" s="373"/>
    </row>
    <row r="2" spans="1:8" ht="12.75" customHeight="1">
      <c r="A2" s="357" t="s">
        <v>681</v>
      </c>
      <c r="B2" s="357"/>
      <c r="C2" s="357"/>
      <c r="D2" s="357"/>
      <c r="E2" s="357"/>
      <c r="F2" s="357"/>
      <c r="G2" s="357"/>
      <c r="H2" s="357"/>
    </row>
    <row r="3" spans="1:8" ht="12" customHeight="1">
      <c r="A3" s="357" t="s">
        <v>427</v>
      </c>
      <c r="B3" s="357"/>
      <c r="C3" s="357"/>
      <c r="D3" s="357"/>
      <c r="E3" s="357"/>
      <c r="F3" s="357"/>
      <c r="G3" s="357"/>
      <c r="H3" s="357"/>
    </row>
    <row r="4" spans="1:8" ht="12.75" customHeight="1">
      <c r="A4" s="357" t="s">
        <v>501</v>
      </c>
      <c r="B4" s="357"/>
      <c r="C4" s="357"/>
      <c r="D4" s="357"/>
      <c r="E4" s="357"/>
      <c r="F4" s="357"/>
      <c r="G4" s="357"/>
      <c r="H4" s="357"/>
    </row>
    <row r="5" spans="1:8" ht="12.75" customHeight="1">
      <c r="A5" s="129"/>
      <c r="B5" s="129"/>
      <c r="C5" s="129"/>
      <c r="D5" s="129"/>
      <c r="E5" s="129"/>
      <c r="F5" s="129"/>
      <c r="G5" s="357" t="s">
        <v>676</v>
      </c>
      <c r="H5" s="357"/>
    </row>
    <row r="6" spans="1:8" ht="12.75" customHeight="1">
      <c r="A6" s="374" t="s">
        <v>425</v>
      </c>
      <c r="B6" s="374"/>
      <c r="C6" s="374"/>
      <c r="D6" s="374"/>
      <c r="E6" s="374"/>
      <c r="F6" s="374"/>
      <c r="G6" s="374"/>
      <c r="H6" s="374"/>
    </row>
    <row r="7" spans="1:8" ht="26.25" customHeight="1">
      <c r="A7" s="374" t="s">
        <v>508</v>
      </c>
      <c r="B7" s="374"/>
      <c r="C7" s="374"/>
      <c r="D7" s="374"/>
      <c r="E7" s="374"/>
      <c r="F7" s="374"/>
      <c r="G7" s="374"/>
      <c r="H7" s="374"/>
    </row>
    <row r="8" spans="7:8" ht="12.75">
      <c r="G8" s="90"/>
      <c r="H8" s="90" t="s">
        <v>22</v>
      </c>
    </row>
    <row r="9" spans="1:8" ht="12.75" customHeight="1">
      <c r="A9" s="371" t="s">
        <v>53</v>
      </c>
      <c r="B9" s="371" t="s">
        <v>23</v>
      </c>
      <c r="C9" s="371" t="s">
        <v>24</v>
      </c>
      <c r="D9" s="371" t="s">
        <v>25</v>
      </c>
      <c r="E9" s="371" t="s">
        <v>26</v>
      </c>
      <c r="F9" s="372" t="s">
        <v>27</v>
      </c>
      <c r="G9" s="377" t="s">
        <v>403</v>
      </c>
      <c r="H9" s="378"/>
    </row>
    <row r="10" spans="1:8" ht="24.75" customHeight="1">
      <c r="A10" s="371"/>
      <c r="B10" s="371"/>
      <c r="C10" s="371"/>
      <c r="D10" s="371"/>
      <c r="E10" s="371"/>
      <c r="F10" s="372"/>
      <c r="G10" s="153" t="s">
        <v>487</v>
      </c>
      <c r="H10" s="153" t="s">
        <v>503</v>
      </c>
    </row>
    <row r="11" spans="1:8" ht="15.75">
      <c r="A11" s="84" t="s">
        <v>28</v>
      </c>
      <c r="B11" s="85"/>
      <c r="C11" s="85"/>
      <c r="D11" s="85"/>
      <c r="E11" s="85"/>
      <c r="F11" s="85"/>
      <c r="G11" s="86">
        <f>G12+G30+G139+G162+G198+G243+G274</f>
        <v>606214.4</v>
      </c>
      <c r="H11" s="86">
        <f>H12+H30+H139+H162+H198+H243+H274</f>
        <v>605923.4</v>
      </c>
    </row>
    <row r="12" spans="1:10" ht="14.25">
      <c r="A12" s="225" t="s">
        <v>141</v>
      </c>
      <c r="B12" s="226">
        <v>947</v>
      </c>
      <c r="C12" s="226" t="s">
        <v>29</v>
      </c>
      <c r="D12" s="226" t="s">
        <v>29</v>
      </c>
      <c r="E12" s="226" t="s">
        <v>30</v>
      </c>
      <c r="F12" s="226" t="s">
        <v>31</v>
      </c>
      <c r="G12" s="124">
        <f>G13+G24</f>
        <v>5758</v>
      </c>
      <c r="H12" s="124">
        <f>H13+H24</f>
        <v>5758</v>
      </c>
      <c r="I12" s="72"/>
      <c r="J12" s="72"/>
    </row>
    <row r="13" spans="1:8" ht="21">
      <c r="A13" s="79" t="s">
        <v>247</v>
      </c>
      <c r="B13" s="80">
        <v>947</v>
      </c>
      <c r="C13" s="80" t="s">
        <v>32</v>
      </c>
      <c r="D13" s="80" t="s">
        <v>34</v>
      </c>
      <c r="E13" s="80" t="s">
        <v>248</v>
      </c>
      <c r="F13" s="80"/>
      <c r="G13" s="81">
        <f>G14+G17</f>
        <v>3362.4</v>
      </c>
      <c r="H13" s="81">
        <f>H14+H17</f>
        <v>3362.4</v>
      </c>
    </row>
    <row r="14" spans="1:8" ht="12.75">
      <c r="A14" s="82" t="s">
        <v>192</v>
      </c>
      <c r="B14" s="77">
        <v>947</v>
      </c>
      <c r="C14" s="83" t="s">
        <v>32</v>
      </c>
      <c r="D14" s="83" t="s">
        <v>34</v>
      </c>
      <c r="E14" s="83" t="s">
        <v>244</v>
      </c>
      <c r="F14" s="83" t="s">
        <v>31</v>
      </c>
      <c r="G14" s="78">
        <f>G15</f>
        <v>1297.1</v>
      </c>
      <c r="H14" s="78">
        <f>H15</f>
        <v>1297.1</v>
      </c>
    </row>
    <row r="15" spans="1:9" ht="56.25">
      <c r="A15" s="82" t="s">
        <v>75</v>
      </c>
      <c r="B15" s="77">
        <v>947</v>
      </c>
      <c r="C15" s="83" t="s">
        <v>32</v>
      </c>
      <c r="D15" s="83" t="s">
        <v>34</v>
      </c>
      <c r="E15" s="83" t="s">
        <v>244</v>
      </c>
      <c r="F15" s="83">
        <v>100</v>
      </c>
      <c r="G15" s="78">
        <f>G16</f>
        <v>1297.1</v>
      </c>
      <c r="H15" s="78">
        <f>H16</f>
        <v>1297.1</v>
      </c>
      <c r="I15" s="87"/>
    </row>
    <row r="16" spans="1:8" ht="22.5">
      <c r="A16" s="140" t="s">
        <v>103</v>
      </c>
      <c r="B16" s="77">
        <v>947</v>
      </c>
      <c r="C16" s="83" t="s">
        <v>32</v>
      </c>
      <c r="D16" s="83" t="s">
        <v>34</v>
      </c>
      <c r="E16" s="83" t="s">
        <v>244</v>
      </c>
      <c r="F16" s="83">
        <v>120</v>
      </c>
      <c r="G16" s="78">
        <v>1297.1</v>
      </c>
      <c r="H16" s="78">
        <v>1297.1</v>
      </c>
    </row>
    <row r="17" spans="1:8" ht="22.5">
      <c r="A17" s="82" t="s">
        <v>191</v>
      </c>
      <c r="B17" s="77">
        <v>947</v>
      </c>
      <c r="C17" s="83" t="s">
        <v>32</v>
      </c>
      <c r="D17" s="83" t="s">
        <v>34</v>
      </c>
      <c r="E17" s="83" t="s">
        <v>243</v>
      </c>
      <c r="F17" s="83" t="s">
        <v>31</v>
      </c>
      <c r="G17" s="78">
        <f>G18+G20</f>
        <v>2065.3</v>
      </c>
      <c r="H17" s="78">
        <f>H18+H20</f>
        <v>2065.3</v>
      </c>
    </row>
    <row r="18" spans="1:8" ht="56.25">
      <c r="A18" s="82" t="s">
        <v>75</v>
      </c>
      <c r="B18" s="77">
        <v>947</v>
      </c>
      <c r="C18" s="83" t="s">
        <v>32</v>
      </c>
      <c r="D18" s="83" t="s">
        <v>34</v>
      </c>
      <c r="E18" s="83" t="s">
        <v>243</v>
      </c>
      <c r="F18" s="83" t="s">
        <v>102</v>
      </c>
      <c r="G18" s="78">
        <f>G19</f>
        <v>1610.2</v>
      </c>
      <c r="H18" s="78">
        <f>H19</f>
        <v>1610.2</v>
      </c>
    </row>
    <row r="19" spans="1:8" ht="22.5">
      <c r="A19" s="140" t="s">
        <v>103</v>
      </c>
      <c r="B19" s="77">
        <v>947</v>
      </c>
      <c r="C19" s="83" t="s">
        <v>32</v>
      </c>
      <c r="D19" s="83" t="s">
        <v>34</v>
      </c>
      <c r="E19" s="83" t="s">
        <v>243</v>
      </c>
      <c r="F19" s="83">
        <v>120</v>
      </c>
      <c r="G19" s="78">
        <v>1610.2</v>
      </c>
      <c r="H19" s="78">
        <v>1610.2</v>
      </c>
    </row>
    <row r="20" spans="1:8" ht="33.75">
      <c r="A20" s="82" t="s">
        <v>271</v>
      </c>
      <c r="B20" s="77">
        <v>947</v>
      </c>
      <c r="C20" s="83" t="s">
        <v>32</v>
      </c>
      <c r="D20" s="83" t="s">
        <v>34</v>
      </c>
      <c r="E20" s="83" t="s">
        <v>243</v>
      </c>
      <c r="F20" s="83"/>
      <c r="G20" s="78">
        <f>G21+G23</f>
        <v>455.09999999999997</v>
      </c>
      <c r="H20" s="78">
        <f>H21+H23</f>
        <v>455.09999999999997</v>
      </c>
    </row>
    <row r="21" spans="1:8" ht="22.5">
      <c r="A21" s="140" t="s">
        <v>99</v>
      </c>
      <c r="B21" s="83">
        <v>947</v>
      </c>
      <c r="C21" s="83" t="s">
        <v>32</v>
      </c>
      <c r="D21" s="83" t="s">
        <v>34</v>
      </c>
      <c r="E21" s="83" t="s">
        <v>243</v>
      </c>
      <c r="F21" s="83">
        <v>200</v>
      </c>
      <c r="G21" s="78">
        <f>G22</f>
        <v>449.4</v>
      </c>
      <c r="H21" s="78">
        <f>H22</f>
        <v>449.4</v>
      </c>
    </row>
    <row r="22" spans="1:8" ht="33.75">
      <c r="A22" s="140" t="s">
        <v>566</v>
      </c>
      <c r="B22" s="77">
        <v>947</v>
      </c>
      <c r="C22" s="83" t="s">
        <v>32</v>
      </c>
      <c r="D22" s="83" t="s">
        <v>34</v>
      </c>
      <c r="E22" s="83" t="s">
        <v>243</v>
      </c>
      <c r="F22" s="83">
        <v>240</v>
      </c>
      <c r="G22" s="78">
        <v>449.4</v>
      </c>
      <c r="H22" s="78">
        <v>449.4</v>
      </c>
    </row>
    <row r="23" spans="1:8" ht="12.75">
      <c r="A23" s="82" t="s">
        <v>105</v>
      </c>
      <c r="B23" s="77">
        <v>947</v>
      </c>
      <c r="C23" s="83" t="s">
        <v>32</v>
      </c>
      <c r="D23" s="83" t="s">
        <v>34</v>
      </c>
      <c r="E23" s="83" t="s">
        <v>243</v>
      </c>
      <c r="F23" s="83" t="s">
        <v>106</v>
      </c>
      <c r="G23" s="78">
        <v>5.7</v>
      </c>
      <c r="H23" s="78">
        <v>5.7</v>
      </c>
    </row>
    <row r="24" spans="1:8" ht="12.75">
      <c r="A24" s="79" t="s">
        <v>196</v>
      </c>
      <c r="B24" s="80">
        <v>947</v>
      </c>
      <c r="C24" s="80" t="s">
        <v>32</v>
      </c>
      <c r="D24" s="80" t="s">
        <v>43</v>
      </c>
      <c r="E24" s="80" t="s">
        <v>246</v>
      </c>
      <c r="F24" s="80"/>
      <c r="G24" s="81">
        <f>G25+G27</f>
        <v>2395.6</v>
      </c>
      <c r="H24" s="81">
        <f>H25+H27</f>
        <v>2395.6</v>
      </c>
    </row>
    <row r="25" spans="1:8" ht="56.25">
      <c r="A25" s="82" t="s">
        <v>75</v>
      </c>
      <c r="B25" s="77">
        <v>947</v>
      </c>
      <c r="C25" s="83" t="s">
        <v>32</v>
      </c>
      <c r="D25" s="83" t="s">
        <v>43</v>
      </c>
      <c r="E25" s="83" t="s">
        <v>249</v>
      </c>
      <c r="F25" s="83">
        <v>100</v>
      </c>
      <c r="G25" s="78">
        <f>G26</f>
        <v>2375.6</v>
      </c>
      <c r="H25" s="78">
        <f>H26</f>
        <v>2375.6</v>
      </c>
    </row>
    <row r="26" spans="1:8" ht="22.5">
      <c r="A26" s="140" t="s">
        <v>103</v>
      </c>
      <c r="B26" s="77">
        <v>947</v>
      </c>
      <c r="C26" s="83" t="s">
        <v>32</v>
      </c>
      <c r="D26" s="83" t="s">
        <v>43</v>
      </c>
      <c r="E26" s="83" t="s">
        <v>249</v>
      </c>
      <c r="F26" s="83">
        <v>120</v>
      </c>
      <c r="G26" s="78">
        <v>2375.6</v>
      </c>
      <c r="H26" s="78">
        <v>2375.6</v>
      </c>
    </row>
    <row r="27" spans="1:8" ht="22.5">
      <c r="A27" s="82" t="s">
        <v>606</v>
      </c>
      <c r="B27" s="77">
        <v>947</v>
      </c>
      <c r="C27" s="83" t="s">
        <v>32</v>
      </c>
      <c r="D27" s="83" t="s">
        <v>43</v>
      </c>
      <c r="E27" s="83" t="s">
        <v>250</v>
      </c>
      <c r="F27" s="83"/>
      <c r="G27" s="78">
        <f>G28</f>
        <v>20</v>
      </c>
      <c r="H27" s="78">
        <f>H28</f>
        <v>20</v>
      </c>
    </row>
    <row r="28" spans="1:8" ht="22.5">
      <c r="A28" s="140" t="s">
        <v>99</v>
      </c>
      <c r="B28" s="77">
        <v>947</v>
      </c>
      <c r="C28" s="83" t="s">
        <v>32</v>
      </c>
      <c r="D28" s="83" t="s">
        <v>43</v>
      </c>
      <c r="E28" s="83" t="s">
        <v>250</v>
      </c>
      <c r="F28" s="83">
        <v>200</v>
      </c>
      <c r="G28" s="78">
        <f>G29</f>
        <v>20</v>
      </c>
      <c r="H28" s="78">
        <f>H29</f>
        <v>20</v>
      </c>
    </row>
    <row r="29" spans="1:9" ht="33.75">
      <c r="A29" s="140" t="s">
        <v>566</v>
      </c>
      <c r="B29" s="77">
        <v>947</v>
      </c>
      <c r="C29" s="83" t="s">
        <v>32</v>
      </c>
      <c r="D29" s="83" t="s">
        <v>43</v>
      </c>
      <c r="E29" s="83" t="s">
        <v>250</v>
      </c>
      <c r="F29" s="83">
        <v>240</v>
      </c>
      <c r="G29" s="78">
        <v>20</v>
      </c>
      <c r="H29" s="78">
        <v>20</v>
      </c>
      <c r="I29" s="87"/>
    </row>
    <row r="30" spans="1:8" ht="28.5">
      <c r="A30" s="225" t="s">
        <v>142</v>
      </c>
      <c r="B30" s="226">
        <v>946</v>
      </c>
      <c r="C30" s="226" t="s">
        <v>29</v>
      </c>
      <c r="D30" s="226" t="s">
        <v>29</v>
      </c>
      <c r="E30" s="226" t="s">
        <v>30</v>
      </c>
      <c r="F30" s="226" t="s">
        <v>31</v>
      </c>
      <c r="G30" s="124">
        <f>G31+G35+G38+G46+G50+G54+G68+G74+G77+G87+G90+G97+G100+G113+G116+G119+G122+G125+G130+G133+G136</f>
        <v>52311.200000000004</v>
      </c>
      <c r="H30" s="124">
        <f>H31+H35+H38+H46+H50+H54+H68+H74+H77+H87+H90+H97+H100+H113+H116+H119+H122+H125+H130+H133+H136</f>
        <v>52172.899999999994</v>
      </c>
    </row>
    <row r="31" spans="1:8" ht="21">
      <c r="A31" s="79" t="s">
        <v>567</v>
      </c>
      <c r="B31" s="80">
        <v>946</v>
      </c>
      <c r="C31" s="80" t="s">
        <v>32</v>
      </c>
      <c r="D31" s="80" t="s">
        <v>45</v>
      </c>
      <c r="E31" s="80" t="s">
        <v>241</v>
      </c>
      <c r="F31" s="80"/>
      <c r="G31" s="81">
        <f aca="true" t="shared" si="0" ref="G31:H33">G32</f>
        <v>1266.6</v>
      </c>
      <c r="H31" s="81">
        <f t="shared" si="0"/>
        <v>1266.6</v>
      </c>
    </row>
    <row r="32" spans="1:8" ht="22.5">
      <c r="A32" s="82" t="s">
        <v>568</v>
      </c>
      <c r="B32" s="83">
        <v>946</v>
      </c>
      <c r="C32" s="83" t="s">
        <v>32</v>
      </c>
      <c r="D32" s="83" t="s">
        <v>45</v>
      </c>
      <c r="E32" s="83" t="s">
        <v>242</v>
      </c>
      <c r="F32" s="76"/>
      <c r="G32" s="78">
        <f t="shared" si="0"/>
        <v>1266.6</v>
      </c>
      <c r="H32" s="78">
        <f t="shared" si="0"/>
        <v>1266.6</v>
      </c>
    </row>
    <row r="33" spans="1:8" ht="56.25">
      <c r="A33" s="82" t="s">
        <v>75</v>
      </c>
      <c r="B33" s="77">
        <v>946</v>
      </c>
      <c r="C33" s="83" t="s">
        <v>32</v>
      </c>
      <c r="D33" s="83" t="s">
        <v>45</v>
      </c>
      <c r="E33" s="83" t="s">
        <v>242</v>
      </c>
      <c r="F33" s="83">
        <v>100</v>
      </c>
      <c r="G33" s="78">
        <f t="shared" si="0"/>
        <v>1266.6</v>
      </c>
      <c r="H33" s="78">
        <f t="shared" si="0"/>
        <v>1266.6</v>
      </c>
    </row>
    <row r="34" spans="1:8" ht="22.5">
      <c r="A34" s="140" t="s">
        <v>103</v>
      </c>
      <c r="B34" s="77">
        <v>946</v>
      </c>
      <c r="C34" s="83" t="s">
        <v>32</v>
      </c>
      <c r="D34" s="83" t="s">
        <v>45</v>
      </c>
      <c r="E34" s="83" t="s">
        <v>242</v>
      </c>
      <c r="F34" s="83">
        <v>120</v>
      </c>
      <c r="G34" s="78">
        <v>1266.6</v>
      </c>
      <c r="H34" s="78">
        <v>1266.6</v>
      </c>
    </row>
    <row r="35" spans="1:8" ht="12.75">
      <c r="A35" s="79" t="s">
        <v>649</v>
      </c>
      <c r="B35" s="80">
        <v>946</v>
      </c>
      <c r="C35" s="80" t="s">
        <v>32</v>
      </c>
      <c r="D35" s="80" t="s">
        <v>34</v>
      </c>
      <c r="E35" s="80" t="s">
        <v>244</v>
      </c>
      <c r="F35" s="80" t="s">
        <v>31</v>
      </c>
      <c r="G35" s="81">
        <f>G36</f>
        <v>758.4</v>
      </c>
      <c r="H35" s="81">
        <f>H36</f>
        <v>758.4</v>
      </c>
    </row>
    <row r="36" spans="1:8" ht="56.25">
      <c r="A36" s="82" t="s">
        <v>75</v>
      </c>
      <c r="B36" s="77">
        <v>946</v>
      </c>
      <c r="C36" s="83" t="s">
        <v>32</v>
      </c>
      <c r="D36" s="83" t="s">
        <v>34</v>
      </c>
      <c r="E36" s="83" t="s">
        <v>244</v>
      </c>
      <c r="F36" s="83">
        <v>100</v>
      </c>
      <c r="G36" s="78">
        <f>G37</f>
        <v>758.4</v>
      </c>
      <c r="H36" s="78">
        <f>H37</f>
        <v>758.4</v>
      </c>
    </row>
    <row r="37" spans="1:8" ht="22.5">
      <c r="A37" s="140" t="s">
        <v>103</v>
      </c>
      <c r="B37" s="77">
        <v>946</v>
      </c>
      <c r="C37" s="83" t="s">
        <v>32</v>
      </c>
      <c r="D37" s="83" t="s">
        <v>34</v>
      </c>
      <c r="E37" s="83" t="s">
        <v>244</v>
      </c>
      <c r="F37" s="83">
        <v>120</v>
      </c>
      <c r="G37" s="78">
        <v>758.4</v>
      </c>
      <c r="H37" s="78">
        <v>758.4</v>
      </c>
    </row>
    <row r="38" spans="1:8" ht="42">
      <c r="A38" s="79" t="s">
        <v>569</v>
      </c>
      <c r="B38" s="80">
        <v>946</v>
      </c>
      <c r="C38" s="80" t="s">
        <v>32</v>
      </c>
      <c r="D38" s="80" t="s">
        <v>55</v>
      </c>
      <c r="E38" s="80" t="s">
        <v>241</v>
      </c>
      <c r="F38" s="80"/>
      <c r="G38" s="81">
        <f>G39</f>
        <v>17915</v>
      </c>
      <c r="H38" s="81">
        <f>H39</f>
        <v>17915</v>
      </c>
    </row>
    <row r="39" spans="1:8" ht="22.5">
      <c r="A39" s="82" t="s">
        <v>193</v>
      </c>
      <c r="B39" s="83">
        <v>946</v>
      </c>
      <c r="C39" s="83" t="s">
        <v>32</v>
      </c>
      <c r="D39" s="83" t="s">
        <v>55</v>
      </c>
      <c r="E39" s="83" t="s">
        <v>245</v>
      </c>
      <c r="F39" s="83" t="s">
        <v>31</v>
      </c>
      <c r="G39" s="78">
        <f>G40+G42</f>
        <v>17915</v>
      </c>
      <c r="H39" s="78">
        <f>H40+H42</f>
        <v>17915</v>
      </c>
    </row>
    <row r="40" spans="1:8" ht="56.25">
      <c r="A40" s="82" t="s">
        <v>75</v>
      </c>
      <c r="B40" s="83">
        <v>946</v>
      </c>
      <c r="C40" s="83" t="s">
        <v>32</v>
      </c>
      <c r="D40" s="83" t="s">
        <v>55</v>
      </c>
      <c r="E40" s="83" t="s">
        <v>245</v>
      </c>
      <c r="F40" s="83">
        <v>100</v>
      </c>
      <c r="G40" s="78">
        <f>G41</f>
        <v>13625</v>
      </c>
      <c r="H40" s="78">
        <f>H41</f>
        <v>13625</v>
      </c>
    </row>
    <row r="41" spans="1:8" ht="22.5">
      <c r="A41" s="140" t="s">
        <v>103</v>
      </c>
      <c r="B41" s="83">
        <v>946</v>
      </c>
      <c r="C41" s="83" t="s">
        <v>32</v>
      </c>
      <c r="D41" s="83" t="s">
        <v>55</v>
      </c>
      <c r="E41" s="83" t="s">
        <v>245</v>
      </c>
      <c r="F41" s="83">
        <v>120</v>
      </c>
      <c r="G41" s="78">
        <v>13625</v>
      </c>
      <c r="H41" s="78">
        <v>13625</v>
      </c>
    </row>
    <row r="42" spans="1:8" ht="22.5">
      <c r="A42" s="82" t="s">
        <v>605</v>
      </c>
      <c r="B42" s="83">
        <v>946</v>
      </c>
      <c r="C42" s="83" t="s">
        <v>32</v>
      </c>
      <c r="D42" s="83" t="s">
        <v>55</v>
      </c>
      <c r="E42" s="83" t="s">
        <v>245</v>
      </c>
      <c r="F42" s="83"/>
      <c r="G42" s="78">
        <f>G43+G45</f>
        <v>4290</v>
      </c>
      <c r="H42" s="78">
        <f>H43+H45</f>
        <v>4290</v>
      </c>
    </row>
    <row r="43" spans="1:8" ht="22.5">
      <c r="A43" s="140" t="s">
        <v>99</v>
      </c>
      <c r="B43" s="83">
        <v>946</v>
      </c>
      <c r="C43" s="83" t="s">
        <v>32</v>
      </c>
      <c r="D43" s="83" t="s">
        <v>55</v>
      </c>
      <c r="E43" s="83" t="s">
        <v>245</v>
      </c>
      <c r="F43" s="83">
        <v>200</v>
      </c>
      <c r="G43" s="78">
        <f>G44</f>
        <v>3661</v>
      </c>
      <c r="H43" s="78">
        <f>H44</f>
        <v>3661</v>
      </c>
    </row>
    <row r="44" spans="1:8" ht="33.75">
      <c r="A44" s="140" t="s">
        <v>566</v>
      </c>
      <c r="B44" s="83">
        <v>946</v>
      </c>
      <c r="C44" s="83" t="s">
        <v>32</v>
      </c>
      <c r="D44" s="83" t="s">
        <v>55</v>
      </c>
      <c r="E44" s="83" t="s">
        <v>245</v>
      </c>
      <c r="F44" s="83">
        <v>240</v>
      </c>
      <c r="G44" s="78">
        <v>3661</v>
      </c>
      <c r="H44" s="78">
        <v>3661</v>
      </c>
    </row>
    <row r="45" spans="1:8" ht="12.75">
      <c r="A45" s="82" t="s">
        <v>105</v>
      </c>
      <c r="B45" s="83">
        <v>946</v>
      </c>
      <c r="C45" s="83" t="s">
        <v>32</v>
      </c>
      <c r="D45" s="83" t="s">
        <v>55</v>
      </c>
      <c r="E45" s="83" t="s">
        <v>245</v>
      </c>
      <c r="F45" s="83" t="s">
        <v>106</v>
      </c>
      <c r="G45" s="78">
        <v>629</v>
      </c>
      <c r="H45" s="78">
        <v>629</v>
      </c>
    </row>
    <row r="46" spans="1:9" ht="12.75">
      <c r="A46" s="74" t="s">
        <v>251</v>
      </c>
      <c r="B46" s="80">
        <v>946</v>
      </c>
      <c r="C46" s="76" t="s">
        <v>32</v>
      </c>
      <c r="D46" s="76" t="s">
        <v>47</v>
      </c>
      <c r="E46" s="80" t="s">
        <v>469</v>
      </c>
      <c r="F46" s="83"/>
      <c r="G46" s="81">
        <f aca="true" t="shared" si="1" ref="G46:H48">G47</f>
        <v>134.5</v>
      </c>
      <c r="H46" s="81">
        <f t="shared" si="1"/>
        <v>28</v>
      </c>
      <c r="I46" s="87"/>
    </row>
    <row r="47" spans="1:8" ht="33.75">
      <c r="A47" s="82" t="s">
        <v>474</v>
      </c>
      <c r="B47" s="83">
        <v>946</v>
      </c>
      <c r="C47" s="83" t="s">
        <v>32</v>
      </c>
      <c r="D47" s="122" t="s">
        <v>47</v>
      </c>
      <c r="E47" s="83" t="s">
        <v>252</v>
      </c>
      <c r="F47" s="83"/>
      <c r="G47" s="78">
        <f t="shared" si="1"/>
        <v>134.5</v>
      </c>
      <c r="H47" s="78">
        <f t="shared" si="1"/>
        <v>28</v>
      </c>
    </row>
    <row r="48" spans="1:8" ht="22.5">
      <c r="A48" s="140" t="s">
        <v>99</v>
      </c>
      <c r="B48" s="83">
        <v>946</v>
      </c>
      <c r="C48" s="83" t="s">
        <v>32</v>
      </c>
      <c r="D48" s="122" t="s">
        <v>47</v>
      </c>
      <c r="E48" s="83" t="s">
        <v>252</v>
      </c>
      <c r="F48" s="83">
        <v>200</v>
      </c>
      <c r="G48" s="78">
        <f t="shared" si="1"/>
        <v>134.5</v>
      </c>
      <c r="H48" s="78">
        <f t="shared" si="1"/>
        <v>28</v>
      </c>
    </row>
    <row r="49" spans="1:8" ht="33.75">
      <c r="A49" s="140" t="s">
        <v>566</v>
      </c>
      <c r="B49" s="83">
        <v>946</v>
      </c>
      <c r="C49" s="83" t="s">
        <v>32</v>
      </c>
      <c r="D49" s="122" t="s">
        <v>47</v>
      </c>
      <c r="E49" s="83" t="s">
        <v>252</v>
      </c>
      <c r="F49" s="141">
        <v>240</v>
      </c>
      <c r="G49" s="78">
        <v>134.5</v>
      </c>
      <c r="H49" s="78">
        <v>28</v>
      </c>
    </row>
    <row r="50" spans="1:8" ht="12.75">
      <c r="A50" s="74" t="s">
        <v>65</v>
      </c>
      <c r="B50" s="80">
        <v>946</v>
      </c>
      <c r="C50" s="76" t="s">
        <v>32</v>
      </c>
      <c r="D50" s="76" t="s">
        <v>66</v>
      </c>
      <c r="E50" s="76" t="s">
        <v>470</v>
      </c>
      <c r="F50" s="76" t="s">
        <v>31</v>
      </c>
      <c r="G50" s="75">
        <f>G53</f>
        <v>150</v>
      </c>
      <c r="H50" s="75">
        <f>H53</f>
        <v>150</v>
      </c>
    </row>
    <row r="51" spans="1:9" ht="12.75">
      <c r="A51" s="82" t="s">
        <v>126</v>
      </c>
      <c r="B51" s="83">
        <v>946</v>
      </c>
      <c r="C51" s="83" t="s">
        <v>32</v>
      </c>
      <c r="D51" s="83" t="s">
        <v>66</v>
      </c>
      <c r="E51" s="83" t="s">
        <v>259</v>
      </c>
      <c r="F51" s="83" t="s">
        <v>31</v>
      </c>
      <c r="G51" s="78">
        <f>G52</f>
        <v>150</v>
      </c>
      <c r="H51" s="78">
        <f>H52</f>
        <v>150</v>
      </c>
      <c r="I51" s="87"/>
    </row>
    <row r="52" spans="1:8" ht="12.75">
      <c r="A52" s="82" t="s">
        <v>105</v>
      </c>
      <c r="B52" s="83">
        <v>946</v>
      </c>
      <c r="C52" s="83" t="s">
        <v>32</v>
      </c>
      <c r="D52" s="83" t="s">
        <v>66</v>
      </c>
      <c r="E52" s="83" t="s">
        <v>259</v>
      </c>
      <c r="F52" s="83" t="s">
        <v>106</v>
      </c>
      <c r="G52" s="78">
        <f>G53</f>
        <v>150</v>
      </c>
      <c r="H52" s="78">
        <f>H53</f>
        <v>150</v>
      </c>
    </row>
    <row r="53" spans="1:8" ht="12.75">
      <c r="A53" s="82" t="s">
        <v>76</v>
      </c>
      <c r="B53" s="83">
        <v>946</v>
      </c>
      <c r="C53" s="83" t="s">
        <v>32</v>
      </c>
      <c r="D53" s="83" t="s">
        <v>66</v>
      </c>
      <c r="E53" s="83" t="s">
        <v>259</v>
      </c>
      <c r="F53" s="83" t="s">
        <v>77</v>
      </c>
      <c r="G53" s="78">
        <v>150</v>
      </c>
      <c r="H53" s="78">
        <v>150</v>
      </c>
    </row>
    <row r="54" spans="1:8" ht="12.75">
      <c r="A54" s="79" t="s">
        <v>57</v>
      </c>
      <c r="B54" s="80">
        <v>946</v>
      </c>
      <c r="C54" s="80" t="s">
        <v>32</v>
      </c>
      <c r="D54" s="80">
        <v>13</v>
      </c>
      <c r="E54" s="80"/>
      <c r="F54" s="80"/>
      <c r="G54" s="81">
        <f>G55+G63+G58+G66</f>
        <v>5550.4</v>
      </c>
      <c r="H54" s="81">
        <f>H55+H63+H58+H66</f>
        <v>5545</v>
      </c>
    </row>
    <row r="55" spans="1:9" ht="22.5">
      <c r="A55" s="82" t="s">
        <v>570</v>
      </c>
      <c r="B55" s="83">
        <v>946</v>
      </c>
      <c r="C55" s="83" t="s">
        <v>32</v>
      </c>
      <c r="D55" s="83">
        <v>13</v>
      </c>
      <c r="E55" s="83" t="s">
        <v>212</v>
      </c>
      <c r="F55" s="80"/>
      <c r="G55" s="78">
        <f>G56</f>
        <v>1</v>
      </c>
      <c r="H55" s="78">
        <f>H56</f>
        <v>1</v>
      </c>
      <c r="I55" s="87"/>
    </row>
    <row r="56" spans="1:8" ht="22.5">
      <c r="A56" s="140" t="s">
        <v>99</v>
      </c>
      <c r="B56" s="83">
        <v>946</v>
      </c>
      <c r="C56" s="83" t="s">
        <v>32</v>
      </c>
      <c r="D56" s="83">
        <v>13</v>
      </c>
      <c r="E56" s="83" t="s">
        <v>212</v>
      </c>
      <c r="F56" s="83">
        <v>200</v>
      </c>
      <c r="G56" s="78">
        <f>G57</f>
        <v>1</v>
      </c>
      <c r="H56" s="78">
        <f>H57</f>
        <v>1</v>
      </c>
    </row>
    <row r="57" spans="1:8" ht="33.75">
      <c r="A57" s="140" t="s">
        <v>566</v>
      </c>
      <c r="B57" s="77">
        <v>946</v>
      </c>
      <c r="C57" s="83" t="s">
        <v>32</v>
      </c>
      <c r="D57" s="83">
        <v>13</v>
      </c>
      <c r="E57" s="83" t="s">
        <v>212</v>
      </c>
      <c r="F57" s="83">
        <v>240</v>
      </c>
      <c r="G57" s="78">
        <v>1</v>
      </c>
      <c r="H57" s="78">
        <v>1</v>
      </c>
    </row>
    <row r="58" spans="1:8" ht="45">
      <c r="A58" s="82" t="s">
        <v>127</v>
      </c>
      <c r="B58" s="77">
        <v>946</v>
      </c>
      <c r="C58" s="83" t="s">
        <v>32</v>
      </c>
      <c r="D58" s="83">
        <v>13</v>
      </c>
      <c r="E58" s="83" t="s">
        <v>210</v>
      </c>
      <c r="F58" s="83"/>
      <c r="G58" s="78">
        <f>G59+G61</f>
        <v>688</v>
      </c>
      <c r="H58" s="78">
        <f>H59+H61</f>
        <v>682.6</v>
      </c>
    </row>
    <row r="59" spans="1:8" ht="56.25">
      <c r="A59" s="82" t="s">
        <v>128</v>
      </c>
      <c r="B59" s="77">
        <v>946</v>
      </c>
      <c r="C59" s="83" t="s">
        <v>32</v>
      </c>
      <c r="D59" s="83">
        <v>13</v>
      </c>
      <c r="E59" s="83" t="s">
        <v>210</v>
      </c>
      <c r="F59" s="83">
        <v>100</v>
      </c>
      <c r="G59" s="78">
        <f>G60</f>
        <v>688</v>
      </c>
      <c r="H59" s="78">
        <f>H60</f>
        <v>682.6</v>
      </c>
    </row>
    <row r="60" spans="1:8" ht="22.5">
      <c r="A60" s="140" t="s">
        <v>103</v>
      </c>
      <c r="B60" s="77">
        <v>946</v>
      </c>
      <c r="C60" s="83" t="s">
        <v>32</v>
      </c>
      <c r="D60" s="83">
        <v>13</v>
      </c>
      <c r="E60" s="83" t="s">
        <v>210</v>
      </c>
      <c r="F60" s="83">
        <v>120</v>
      </c>
      <c r="G60" s="78">
        <v>688</v>
      </c>
      <c r="H60" s="78">
        <v>682.6</v>
      </c>
    </row>
    <row r="61" spans="1:8" ht="22.5">
      <c r="A61" s="140" t="s">
        <v>99</v>
      </c>
      <c r="B61" s="77">
        <v>946</v>
      </c>
      <c r="C61" s="83" t="s">
        <v>32</v>
      </c>
      <c r="D61" s="83">
        <v>13</v>
      </c>
      <c r="E61" s="83" t="s">
        <v>210</v>
      </c>
      <c r="F61" s="83">
        <v>200</v>
      </c>
      <c r="G61" s="78">
        <f>G62</f>
        <v>0</v>
      </c>
      <c r="H61" s="78">
        <f>H62</f>
        <v>0</v>
      </c>
    </row>
    <row r="62" spans="1:8" ht="33.75">
      <c r="A62" s="140" t="s">
        <v>566</v>
      </c>
      <c r="B62" s="77">
        <v>946</v>
      </c>
      <c r="C62" s="83" t="s">
        <v>32</v>
      </c>
      <c r="D62" s="83">
        <v>13</v>
      </c>
      <c r="E62" s="83" t="s">
        <v>210</v>
      </c>
      <c r="F62" s="83">
        <v>240</v>
      </c>
      <c r="G62" s="78"/>
      <c r="H62" s="78"/>
    </row>
    <row r="63" spans="1:8" ht="22.5">
      <c r="A63" s="82" t="s">
        <v>58</v>
      </c>
      <c r="B63" s="77">
        <v>946</v>
      </c>
      <c r="C63" s="83" t="s">
        <v>32</v>
      </c>
      <c r="D63" s="83">
        <v>13</v>
      </c>
      <c r="E63" s="83" t="s">
        <v>257</v>
      </c>
      <c r="F63" s="80"/>
      <c r="G63" s="78">
        <f>G64</f>
        <v>4761.4</v>
      </c>
      <c r="H63" s="78">
        <f>H64</f>
        <v>4761.4</v>
      </c>
    </row>
    <row r="64" spans="1:8" ht="56.25">
      <c r="A64" s="82" t="s">
        <v>128</v>
      </c>
      <c r="B64" s="77">
        <v>946</v>
      </c>
      <c r="C64" s="83" t="s">
        <v>32</v>
      </c>
      <c r="D64" s="83">
        <v>13</v>
      </c>
      <c r="E64" s="83" t="s">
        <v>258</v>
      </c>
      <c r="F64" s="83">
        <v>100</v>
      </c>
      <c r="G64" s="78">
        <f>G65</f>
        <v>4761.4</v>
      </c>
      <c r="H64" s="78">
        <f>H65</f>
        <v>4761.4</v>
      </c>
    </row>
    <row r="65" spans="1:8" ht="22.5">
      <c r="A65" s="140" t="s">
        <v>103</v>
      </c>
      <c r="B65" s="77">
        <v>946</v>
      </c>
      <c r="C65" s="83" t="s">
        <v>32</v>
      </c>
      <c r="D65" s="83">
        <v>13</v>
      </c>
      <c r="E65" s="83" t="s">
        <v>258</v>
      </c>
      <c r="F65" s="83">
        <v>120</v>
      </c>
      <c r="G65" s="78">
        <v>4761.4</v>
      </c>
      <c r="H65" s="78">
        <v>4761.4</v>
      </c>
    </row>
    <row r="66" spans="1:8" ht="12.75">
      <c r="A66" s="82" t="s">
        <v>263</v>
      </c>
      <c r="B66" s="77">
        <v>946</v>
      </c>
      <c r="C66" s="83" t="s">
        <v>32</v>
      </c>
      <c r="D66" s="83">
        <v>13</v>
      </c>
      <c r="E66" s="83" t="s">
        <v>264</v>
      </c>
      <c r="F66" s="83"/>
      <c r="G66" s="78">
        <v>100</v>
      </c>
      <c r="H66" s="78">
        <v>100</v>
      </c>
    </row>
    <row r="67" spans="1:8" ht="12.75">
      <c r="A67" s="82" t="s">
        <v>105</v>
      </c>
      <c r="B67" s="77">
        <v>946</v>
      </c>
      <c r="C67" s="83" t="s">
        <v>32</v>
      </c>
      <c r="D67" s="83">
        <v>13</v>
      </c>
      <c r="E67" s="83" t="s">
        <v>264</v>
      </c>
      <c r="F67" s="83">
        <v>800</v>
      </c>
      <c r="G67" s="78">
        <v>100</v>
      </c>
      <c r="H67" s="78">
        <v>100</v>
      </c>
    </row>
    <row r="68" spans="1:8" ht="12.75">
      <c r="A68" s="79" t="s">
        <v>253</v>
      </c>
      <c r="B68" s="80">
        <v>946</v>
      </c>
      <c r="C68" s="256" t="s">
        <v>34</v>
      </c>
      <c r="D68" s="256" t="s">
        <v>56</v>
      </c>
      <c r="E68" s="80" t="s">
        <v>254</v>
      </c>
      <c r="F68" s="80"/>
      <c r="G68" s="81">
        <f>G69+G71</f>
        <v>1386.1</v>
      </c>
      <c r="H68" s="81">
        <f>H69+H71</f>
        <v>1386.1</v>
      </c>
    </row>
    <row r="69" spans="1:8" ht="56.25">
      <c r="A69" s="82" t="s">
        <v>128</v>
      </c>
      <c r="B69" s="77">
        <v>946</v>
      </c>
      <c r="C69" s="227" t="s">
        <v>34</v>
      </c>
      <c r="D69" s="227" t="s">
        <v>56</v>
      </c>
      <c r="E69" s="83" t="s">
        <v>255</v>
      </c>
      <c r="F69" s="83">
        <v>100</v>
      </c>
      <c r="G69" s="78">
        <f>G70</f>
        <v>1352.8</v>
      </c>
      <c r="H69" s="78">
        <f>H70</f>
        <v>1352.8</v>
      </c>
    </row>
    <row r="70" spans="1:8" ht="12.75">
      <c r="A70" s="248" t="s">
        <v>197</v>
      </c>
      <c r="B70" s="77">
        <v>946</v>
      </c>
      <c r="C70" s="227" t="s">
        <v>34</v>
      </c>
      <c r="D70" s="227" t="s">
        <v>56</v>
      </c>
      <c r="E70" s="83" t="s">
        <v>255</v>
      </c>
      <c r="F70" s="83">
        <v>110</v>
      </c>
      <c r="G70" s="78">
        <v>1352.8</v>
      </c>
      <c r="H70" s="78">
        <v>1352.8</v>
      </c>
    </row>
    <row r="71" spans="1:8" ht="22.5">
      <c r="A71" s="82" t="s">
        <v>272</v>
      </c>
      <c r="B71" s="83">
        <v>946</v>
      </c>
      <c r="C71" s="227" t="s">
        <v>34</v>
      </c>
      <c r="D71" s="227" t="s">
        <v>56</v>
      </c>
      <c r="E71" s="83" t="s">
        <v>256</v>
      </c>
      <c r="F71" s="83"/>
      <c r="G71" s="78">
        <f>G73</f>
        <v>33.3</v>
      </c>
      <c r="H71" s="78">
        <f>H73</f>
        <v>33.3</v>
      </c>
    </row>
    <row r="72" spans="1:8" ht="22.5">
      <c r="A72" s="247" t="s">
        <v>99</v>
      </c>
      <c r="B72" s="83">
        <v>946</v>
      </c>
      <c r="C72" s="227" t="s">
        <v>34</v>
      </c>
      <c r="D72" s="227" t="s">
        <v>56</v>
      </c>
      <c r="E72" s="83" t="s">
        <v>256</v>
      </c>
      <c r="F72" s="83">
        <v>200</v>
      </c>
      <c r="G72" s="78">
        <f>G73</f>
        <v>33.3</v>
      </c>
      <c r="H72" s="78">
        <f>H73</f>
        <v>33.3</v>
      </c>
    </row>
    <row r="73" spans="1:9" ht="33.75">
      <c r="A73" s="140" t="s">
        <v>566</v>
      </c>
      <c r="B73" s="77">
        <v>946</v>
      </c>
      <c r="C73" s="227" t="s">
        <v>34</v>
      </c>
      <c r="D73" s="227" t="s">
        <v>56</v>
      </c>
      <c r="E73" s="83" t="s">
        <v>256</v>
      </c>
      <c r="F73" s="83">
        <v>240</v>
      </c>
      <c r="G73" s="78">
        <v>33.3</v>
      </c>
      <c r="H73" s="78">
        <v>33.3</v>
      </c>
      <c r="I73" s="87"/>
    </row>
    <row r="74" spans="1:8" ht="63">
      <c r="A74" s="79" t="s">
        <v>645</v>
      </c>
      <c r="B74" s="80">
        <v>946</v>
      </c>
      <c r="C74" s="256" t="s">
        <v>34</v>
      </c>
      <c r="D74" s="256" t="s">
        <v>56</v>
      </c>
      <c r="E74" s="257" t="s">
        <v>647</v>
      </c>
      <c r="F74" s="130"/>
      <c r="G74" s="75">
        <f>G75</f>
        <v>50</v>
      </c>
      <c r="H74" s="75">
        <f>H75</f>
        <v>40</v>
      </c>
    </row>
    <row r="75" spans="1:8" ht="22.5">
      <c r="A75" s="247" t="s">
        <v>99</v>
      </c>
      <c r="B75" s="77">
        <v>946</v>
      </c>
      <c r="C75" s="227" t="s">
        <v>34</v>
      </c>
      <c r="D75" s="227" t="s">
        <v>56</v>
      </c>
      <c r="E75" s="228" t="s">
        <v>646</v>
      </c>
      <c r="F75" s="130"/>
      <c r="G75" s="78">
        <f>G76</f>
        <v>50</v>
      </c>
      <c r="H75" s="78">
        <f>H76</f>
        <v>40</v>
      </c>
    </row>
    <row r="76" spans="1:8" ht="33.75">
      <c r="A76" s="140" t="s">
        <v>566</v>
      </c>
      <c r="B76" s="77">
        <v>946</v>
      </c>
      <c r="C76" s="227" t="s">
        <v>34</v>
      </c>
      <c r="D76" s="227" t="s">
        <v>56</v>
      </c>
      <c r="E76" s="228" t="s">
        <v>646</v>
      </c>
      <c r="F76" s="130"/>
      <c r="G76" s="78">
        <v>50</v>
      </c>
      <c r="H76" s="78">
        <v>40</v>
      </c>
    </row>
    <row r="77" spans="1:8" ht="31.5">
      <c r="A77" s="79" t="s">
        <v>613</v>
      </c>
      <c r="B77" s="80">
        <v>946</v>
      </c>
      <c r="C77" s="123" t="s">
        <v>55</v>
      </c>
      <c r="D77" s="123" t="s">
        <v>73</v>
      </c>
      <c r="E77" s="80" t="s">
        <v>236</v>
      </c>
      <c r="F77" s="80"/>
      <c r="G77" s="81">
        <f>G78+G81+G84</f>
        <v>6763</v>
      </c>
      <c r="H77" s="81">
        <f>H78+H81+H84</f>
        <v>7188</v>
      </c>
    </row>
    <row r="78" spans="1:8" ht="22.5">
      <c r="A78" s="136" t="s">
        <v>614</v>
      </c>
      <c r="B78" s="137">
        <v>946</v>
      </c>
      <c r="C78" s="139" t="s">
        <v>55</v>
      </c>
      <c r="D78" s="139" t="s">
        <v>73</v>
      </c>
      <c r="E78" s="137" t="s">
        <v>284</v>
      </c>
      <c r="F78" s="137"/>
      <c r="G78" s="135">
        <f>G79</f>
        <v>5263</v>
      </c>
      <c r="H78" s="135">
        <f>H79</f>
        <v>5688</v>
      </c>
    </row>
    <row r="79" spans="1:8" ht="22.5">
      <c r="A79" s="247" t="s">
        <v>99</v>
      </c>
      <c r="B79" s="77">
        <v>946</v>
      </c>
      <c r="C79" s="122" t="s">
        <v>55</v>
      </c>
      <c r="D79" s="122" t="s">
        <v>73</v>
      </c>
      <c r="E79" s="83" t="s">
        <v>294</v>
      </c>
      <c r="F79" s="83">
        <v>200</v>
      </c>
      <c r="G79" s="78">
        <f>G80</f>
        <v>5263</v>
      </c>
      <c r="H79" s="78">
        <f>H80</f>
        <v>5688</v>
      </c>
    </row>
    <row r="80" spans="1:8" ht="33.75">
      <c r="A80" s="140" t="s">
        <v>566</v>
      </c>
      <c r="B80" s="77">
        <v>946</v>
      </c>
      <c r="C80" s="122" t="s">
        <v>55</v>
      </c>
      <c r="D80" s="122" t="s">
        <v>73</v>
      </c>
      <c r="E80" s="83" t="s">
        <v>294</v>
      </c>
      <c r="F80" s="83">
        <v>240</v>
      </c>
      <c r="G80" s="78">
        <v>5263</v>
      </c>
      <c r="H80" s="78">
        <v>5688</v>
      </c>
    </row>
    <row r="81" spans="1:8" ht="33.75">
      <c r="A81" s="136" t="s">
        <v>615</v>
      </c>
      <c r="B81" s="137">
        <v>946</v>
      </c>
      <c r="C81" s="139" t="s">
        <v>55</v>
      </c>
      <c r="D81" s="139" t="s">
        <v>73</v>
      </c>
      <c r="E81" s="137" t="s">
        <v>286</v>
      </c>
      <c r="F81" s="137"/>
      <c r="G81" s="135">
        <f>G82</f>
        <v>500</v>
      </c>
      <c r="H81" s="135">
        <f>H82</f>
        <v>500</v>
      </c>
    </row>
    <row r="82" spans="1:8" ht="22.5">
      <c r="A82" s="247" t="s">
        <v>99</v>
      </c>
      <c r="B82" s="77">
        <v>946</v>
      </c>
      <c r="C82" s="122" t="s">
        <v>55</v>
      </c>
      <c r="D82" s="122" t="s">
        <v>73</v>
      </c>
      <c r="E82" s="83" t="s">
        <v>295</v>
      </c>
      <c r="F82" s="83">
        <v>200</v>
      </c>
      <c r="G82" s="78">
        <f>G83</f>
        <v>500</v>
      </c>
      <c r="H82" s="78">
        <f>H83</f>
        <v>500</v>
      </c>
    </row>
    <row r="83" spans="1:8" ht="33.75">
      <c r="A83" s="140" t="s">
        <v>566</v>
      </c>
      <c r="B83" s="77">
        <v>946</v>
      </c>
      <c r="C83" s="122" t="s">
        <v>55</v>
      </c>
      <c r="D83" s="122" t="s">
        <v>73</v>
      </c>
      <c r="E83" s="83" t="s">
        <v>295</v>
      </c>
      <c r="F83" s="83">
        <v>240</v>
      </c>
      <c r="G83" s="78">
        <v>500</v>
      </c>
      <c r="H83" s="78">
        <v>500</v>
      </c>
    </row>
    <row r="84" spans="1:8" ht="33.75">
      <c r="A84" s="136" t="s">
        <v>616</v>
      </c>
      <c r="B84" s="137">
        <v>946</v>
      </c>
      <c r="C84" s="139" t="s">
        <v>55</v>
      </c>
      <c r="D84" s="139" t="s">
        <v>73</v>
      </c>
      <c r="E84" s="137" t="s">
        <v>302</v>
      </c>
      <c r="F84" s="137"/>
      <c r="G84" s="135">
        <f>G85</f>
        <v>1000</v>
      </c>
      <c r="H84" s="135">
        <f>H85</f>
        <v>1000</v>
      </c>
    </row>
    <row r="85" spans="1:8" ht="22.5">
      <c r="A85" s="247" t="s">
        <v>99</v>
      </c>
      <c r="B85" s="77">
        <v>946</v>
      </c>
      <c r="C85" s="122" t="s">
        <v>55</v>
      </c>
      <c r="D85" s="122" t="s">
        <v>73</v>
      </c>
      <c r="E85" s="83" t="s">
        <v>296</v>
      </c>
      <c r="F85" s="83">
        <v>200</v>
      </c>
      <c r="G85" s="78">
        <f>G86</f>
        <v>1000</v>
      </c>
      <c r="H85" s="78">
        <f>H86</f>
        <v>1000</v>
      </c>
    </row>
    <row r="86" spans="1:8" ht="22.5">
      <c r="A86" s="82" t="s">
        <v>99</v>
      </c>
      <c r="B86" s="77">
        <v>946</v>
      </c>
      <c r="C86" s="122" t="s">
        <v>55</v>
      </c>
      <c r="D86" s="122" t="s">
        <v>73</v>
      </c>
      <c r="E86" s="83" t="s">
        <v>296</v>
      </c>
      <c r="F86" s="83">
        <v>240</v>
      </c>
      <c r="G86" s="78">
        <v>1000</v>
      </c>
      <c r="H86" s="78">
        <v>1000</v>
      </c>
    </row>
    <row r="87" spans="1:8" ht="12.75">
      <c r="A87" s="79" t="s">
        <v>620</v>
      </c>
      <c r="B87" s="80">
        <v>946</v>
      </c>
      <c r="C87" s="123" t="s">
        <v>55</v>
      </c>
      <c r="D87" s="123" t="s">
        <v>56</v>
      </c>
      <c r="E87" s="80" t="s">
        <v>621</v>
      </c>
      <c r="F87" s="80"/>
      <c r="G87" s="81">
        <f>G88</f>
        <v>19</v>
      </c>
      <c r="H87" s="81">
        <f>H88</f>
        <v>19</v>
      </c>
    </row>
    <row r="88" spans="1:8" ht="22.5">
      <c r="A88" s="247" t="s">
        <v>99</v>
      </c>
      <c r="B88" s="77">
        <v>946</v>
      </c>
      <c r="C88" s="122" t="s">
        <v>55</v>
      </c>
      <c r="D88" s="122" t="s">
        <v>56</v>
      </c>
      <c r="E88" s="83" t="s">
        <v>621</v>
      </c>
      <c r="F88" s="83">
        <v>200</v>
      </c>
      <c r="G88" s="78">
        <f>G89</f>
        <v>19</v>
      </c>
      <c r="H88" s="78">
        <f>H89</f>
        <v>19</v>
      </c>
    </row>
    <row r="89" spans="1:8" ht="22.5">
      <c r="A89" s="82" t="s">
        <v>99</v>
      </c>
      <c r="B89" s="77">
        <v>946</v>
      </c>
      <c r="C89" s="122" t="s">
        <v>55</v>
      </c>
      <c r="D89" s="122" t="s">
        <v>56</v>
      </c>
      <c r="E89" s="83" t="s">
        <v>621</v>
      </c>
      <c r="F89" s="83">
        <v>240</v>
      </c>
      <c r="G89" s="78">
        <v>19</v>
      </c>
      <c r="H89" s="78">
        <v>19</v>
      </c>
    </row>
    <row r="90" spans="1:8" ht="31.5">
      <c r="A90" s="79" t="s">
        <v>617</v>
      </c>
      <c r="B90" s="80">
        <v>946</v>
      </c>
      <c r="C90" s="80" t="s">
        <v>55</v>
      </c>
      <c r="D90" s="80">
        <v>12</v>
      </c>
      <c r="E90" s="80" t="s">
        <v>237</v>
      </c>
      <c r="F90" s="83"/>
      <c r="G90" s="81">
        <f>G91+G94</f>
        <v>250</v>
      </c>
      <c r="H90" s="81">
        <f>H91+H94</f>
        <v>250</v>
      </c>
    </row>
    <row r="91" spans="1:8" ht="22.5">
      <c r="A91" s="136" t="s">
        <v>283</v>
      </c>
      <c r="B91" s="137">
        <v>946</v>
      </c>
      <c r="C91" s="137" t="s">
        <v>55</v>
      </c>
      <c r="D91" s="137">
        <v>12</v>
      </c>
      <c r="E91" s="137" t="s">
        <v>303</v>
      </c>
      <c r="F91" s="137"/>
      <c r="G91" s="135">
        <f>G92</f>
        <v>100</v>
      </c>
      <c r="H91" s="135">
        <f>H92</f>
        <v>100</v>
      </c>
    </row>
    <row r="92" spans="1:8" ht="22.5">
      <c r="A92" s="247" t="s">
        <v>99</v>
      </c>
      <c r="B92" s="80">
        <v>946</v>
      </c>
      <c r="C92" s="83" t="s">
        <v>55</v>
      </c>
      <c r="D92" s="83">
        <v>12</v>
      </c>
      <c r="E92" s="83" t="s">
        <v>297</v>
      </c>
      <c r="F92" s="83">
        <v>200</v>
      </c>
      <c r="G92" s="78">
        <f>G93</f>
        <v>100</v>
      </c>
      <c r="H92" s="78">
        <f>H93</f>
        <v>100</v>
      </c>
    </row>
    <row r="93" spans="1:8" ht="33.75">
      <c r="A93" s="140" t="s">
        <v>566</v>
      </c>
      <c r="B93" s="77">
        <v>946</v>
      </c>
      <c r="C93" s="83" t="s">
        <v>55</v>
      </c>
      <c r="D93" s="83">
        <v>12</v>
      </c>
      <c r="E93" s="83" t="s">
        <v>297</v>
      </c>
      <c r="F93" s="83">
        <v>240</v>
      </c>
      <c r="G93" s="78">
        <v>100</v>
      </c>
      <c r="H93" s="78">
        <v>100</v>
      </c>
    </row>
    <row r="94" spans="1:8" ht="22.5">
      <c r="A94" s="136" t="s">
        <v>285</v>
      </c>
      <c r="B94" s="137">
        <v>946</v>
      </c>
      <c r="C94" s="137" t="s">
        <v>55</v>
      </c>
      <c r="D94" s="137">
        <v>12</v>
      </c>
      <c r="E94" s="137" t="s">
        <v>304</v>
      </c>
      <c r="F94" s="137"/>
      <c r="G94" s="135">
        <f>G95</f>
        <v>150</v>
      </c>
      <c r="H94" s="135">
        <f>H95</f>
        <v>150</v>
      </c>
    </row>
    <row r="95" spans="1:8" ht="22.5">
      <c r="A95" s="247" t="s">
        <v>99</v>
      </c>
      <c r="B95" s="77">
        <v>946</v>
      </c>
      <c r="C95" s="83" t="s">
        <v>55</v>
      </c>
      <c r="D95" s="83">
        <v>12</v>
      </c>
      <c r="E95" s="83" t="s">
        <v>298</v>
      </c>
      <c r="F95" s="83">
        <v>200</v>
      </c>
      <c r="G95" s="78">
        <f>G96</f>
        <v>150</v>
      </c>
      <c r="H95" s="78">
        <f>H96</f>
        <v>150</v>
      </c>
    </row>
    <row r="96" spans="1:8" ht="22.5">
      <c r="A96" s="82" t="s">
        <v>99</v>
      </c>
      <c r="B96" s="83">
        <v>946</v>
      </c>
      <c r="C96" s="83" t="s">
        <v>55</v>
      </c>
      <c r="D96" s="83">
        <v>12</v>
      </c>
      <c r="E96" s="83" t="s">
        <v>298</v>
      </c>
      <c r="F96" s="83">
        <v>240</v>
      </c>
      <c r="G96" s="78">
        <v>150</v>
      </c>
      <c r="H96" s="78">
        <v>150</v>
      </c>
    </row>
    <row r="97" spans="1:8" ht="42.75">
      <c r="A97" s="249" t="s">
        <v>640</v>
      </c>
      <c r="B97" s="80">
        <v>946</v>
      </c>
      <c r="C97" s="80" t="s">
        <v>55</v>
      </c>
      <c r="D97" s="80">
        <v>12</v>
      </c>
      <c r="E97" s="80" t="s">
        <v>641</v>
      </c>
      <c r="F97" s="80"/>
      <c r="G97" s="81">
        <f>G98</f>
        <v>300</v>
      </c>
      <c r="H97" s="81">
        <f>H98</f>
        <v>300</v>
      </c>
    </row>
    <row r="98" spans="1:8" ht="22.5">
      <c r="A98" s="247" t="s">
        <v>99</v>
      </c>
      <c r="B98" s="77">
        <v>946</v>
      </c>
      <c r="C98" s="83" t="s">
        <v>55</v>
      </c>
      <c r="D98" s="83">
        <v>12</v>
      </c>
      <c r="E98" s="83" t="s">
        <v>642</v>
      </c>
      <c r="F98" s="83">
        <v>200</v>
      </c>
      <c r="G98" s="78">
        <f>G99</f>
        <v>300</v>
      </c>
      <c r="H98" s="78">
        <f>H99</f>
        <v>300</v>
      </c>
    </row>
    <row r="99" spans="1:8" ht="33.75">
      <c r="A99" s="140" t="s">
        <v>566</v>
      </c>
      <c r="B99" s="83">
        <v>946</v>
      </c>
      <c r="C99" s="83" t="s">
        <v>55</v>
      </c>
      <c r="D99" s="83">
        <v>12</v>
      </c>
      <c r="E99" s="83" t="s">
        <v>642</v>
      </c>
      <c r="F99" s="83">
        <v>240</v>
      </c>
      <c r="G99" s="78">
        <v>300</v>
      </c>
      <c r="H99" s="78">
        <v>300</v>
      </c>
    </row>
    <row r="100" spans="1:8" ht="31.5">
      <c r="A100" s="79" t="s">
        <v>622</v>
      </c>
      <c r="B100" s="80">
        <v>946</v>
      </c>
      <c r="C100" s="80"/>
      <c r="D100" s="80"/>
      <c r="E100" s="80"/>
      <c r="F100" s="83"/>
      <c r="G100" s="81">
        <f>G104+G107+G101+G110</f>
        <v>3865.4</v>
      </c>
      <c r="H100" s="81">
        <f>H104+H107+H101+H110</f>
        <v>3427.7</v>
      </c>
    </row>
    <row r="101" spans="1:8" ht="45">
      <c r="A101" s="136" t="s">
        <v>625</v>
      </c>
      <c r="B101" s="137">
        <v>946</v>
      </c>
      <c r="C101" s="137" t="s">
        <v>130</v>
      </c>
      <c r="D101" s="137" t="s">
        <v>669</v>
      </c>
      <c r="E101" s="137" t="s">
        <v>307</v>
      </c>
      <c r="F101" s="137"/>
      <c r="G101" s="135">
        <f>G102</f>
        <v>1890.4</v>
      </c>
      <c r="H101" s="135">
        <f>H102</f>
        <v>1877.7</v>
      </c>
    </row>
    <row r="102" spans="1:8" ht="22.5">
      <c r="A102" s="247" t="s">
        <v>99</v>
      </c>
      <c r="B102" s="83">
        <v>946</v>
      </c>
      <c r="C102" s="83" t="s">
        <v>130</v>
      </c>
      <c r="D102" s="83" t="s">
        <v>669</v>
      </c>
      <c r="E102" s="83" t="s">
        <v>468</v>
      </c>
      <c r="F102" s="83">
        <v>200</v>
      </c>
      <c r="G102" s="78">
        <f>G103</f>
        <v>1890.4</v>
      </c>
      <c r="H102" s="78">
        <f>H103</f>
        <v>1877.7</v>
      </c>
    </row>
    <row r="103" spans="1:8" ht="33.75">
      <c r="A103" s="140" t="s">
        <v>566</v>
      </c>
      <c r="B103" s="83">
        <v>946</v>
      </c>
      <c r="C103" s="83" t="s">
        <v>130</v>
      </c>
      <c r="D103" s="83" t="s">
        <v>669</v>
      </c>
      <c r="E103" s="83" t="s">
        <v>468</v>
      </c>
      <c r="F103" s="83">
        <v>240</v>
      </c>
      <c r="G103" s="78">
        <v>1890.4</v>
      </c>
      <c r="H103" s="78">
        <v>1877.7</v>
      </c>
    </row>
    <row r="104" spans="1:8" ht="33.75">
      <c r="A104" s="136" t="s">
        <v>623</v>
      </c>
      <c r="B104" s="137">
        <v>946</v>
      </c>
      <c r="C104" s="137" t="s">
        <v>130</v>
      </c>
      <c r="D104" s="137" t="s">
        <v>131</v>
      </c>
      <c r="E104" s="137" t="s">
        <v>305</v>
      </c>
      <c r="F104" s="137"/>
      <c r="G104" s="135">
        <f>G105</f>
        <v>1275</v>
      </c>
      <c r="H104" s="135">
        <f>H105</f>
        <v>1000</v>
      </c>
    </row>
    <row r="105" spans="1:8" ht="22.5">
      <c r="A105" s="247" t="s">
        <v>99</v>
      </c>
      <c r="B105" s="77">
        <v>946</v>
      </c>
      <c r="C105" s="83" t="s">
        <v>130</v>
      </c>
      <c r="D105" s="83" t="s">
        <v>131</v>
      </c>
      <c r="E105" s="83" t="s">
        <v>299</v>
      </c>
      <c r="F105" s="83">
        <v>200</v>
      </c>
      <c r="G105" s="78">
        <f>G106</f>
        <v>1275</v>
      </c>
      <c r="H105" s="78">
        <f>H106</f>
        <v>1000</v>
      </c>
    </row>
    <row r="106" spans="1:8" ht="33.75">
      <c r="A106" s="140" t="s">
        <v>566</v>
      </c>
      <c r="B106" s="77">
        <v>946</v>
      </c>
      <c r="C106" s="83" t="s">
        <v>130</v>
      </c>
      <c r="D106" s="83" t="s">
        <v>131</v>
      </c>
      <c r="E106" s="83" t="s">
        <v>299</v>
      </c>
      <c r="F106" s="83">
        <v>240</v>
      </c>
      <c r="G106" s="78">
        <v>1275</v>
      </c>
      <c r="H106" s="78">
        <v>1000</v>
      </c>
    </row>
    <row r="107" spans="1:8" ht="33.75">
      <c r="A107" s="136" t="s">
        <v>624</v>
      </c>
      <c r="B107" s="137">
        <v>946</v>
      </c>
      <c r="C107" s="137" t="s">
        <v>130</v>
      </c>
      <c r="D107" s="137" t="s">
        <v>131</v>
      </c>
      <c r="E107" s="137" t="s">
        <v>306</v>
      </c>
      <c r="F107" s="137"/>
      <c r="G107" s="135">
        <f>G108</f>
        <v>200</v>
      </c>
      <c r="H107" s="135">
        <f>H108</f>
        <v>200</v>
      </c>
    </row>
    <row r="108" spans="1:8" ht="22.5">
      <c r="A108" s="247" t="s">
        <v>99</v>
      </c>
      <c r="B108" s="83">
        <v>946</v>
      </c>
      <c r="C108" s="83" t="s">
        <v>130</v>
      </c>
      <c r="D108" s="83" t="s">
        <v>131</v>
      </c>
      <c r="E108" s="83" t="s">
        <v>627</v>
      </c>
      <c r="F108" s="83">
        <v>200</v>
      </c>
      <c r="G108" s="78">
        <f>G109</f>
        <v>200</v>
      </c>
      <c r="H108" s="78">
        <f>H109</f>
        <v>200</v>
      </c>
    </row>
    <row r="109" spans="1:8" ht="33.75">
      <c r="A109" s="140" t="s">
        <v>566</v>
      </c>
      <c r="B109" s="83">
        <v>946</v>
      </c>
      <c r="C109" s="83" t="s">
        <v>130</v>
      </c>
      <c r="D109" s="83" t="s">
        <v>131</v>
      </c>
      <c r="E109" s="83" t="s">
        <v>627</v>
      </c>
      <c r="F109" s="83">
        <v>240</v>
      </c>
      <c r="G109" s="78">
        <v>200</v>
      </c>
      <c r="H109" s="78">
        <v>200</v>
      </c>
    </row>
    <row r="110" spans="1:8" ht="45">
      <c r="A110" s="136" t="s">
        <v>626</v>
      </c>
      <c r="B110" s="137">
        <v>946</v>
      </c>
      <c r="C110" s="137" t="s">
        <v>130</v>
      </c>
      <c r="D110" s="137" t="s">
        <v>131</v>
      </c>
      <c r="E110" s="137" t="s">
        <v>308</v>
      </c>
      <c r="F110" s="137"/>
      <c r="G110" s="135">
        <f>G111</f>
        <v>500</v>
      </c>
      <c r="H110" s="135">
        <f>H111</f>
        <v>350</v>
      </c>
    </row>
    <row r="111" spans="1:8" ht="22.5">
      <c r="A111" s="247" t="s">
        <v>99</v>
      </c>
      <c r="B111" s="83">
        <v>946</v>
      </c>
      <c r="C111" s="83" t="s">
        <v>130</v>
      </c>
      <c r="D111" s="83" t="s">
        <v>131</v>
      </c>
      <c r="E111" s="83" t="s">
        <v>300</v>
      </c>
      <c r="F111" s="83">
        <v>200</v>
      </c>
      <c r="G111" s="78">
        <f>G112</f>
        <v>500</v>
      </c>
      <c r="H111" s="78">
        <f>H112</f>
        <v>350</v>
      </c>
    </row>
    <row r="112" spans="1:8" ht="23.25" customHeight="1">
      <c r="A112" s="140" t="s">
        <v>566</v>
      </c>
      <c r="B112" s="83">
        <v>946</v>
      </c>
      <c r="C112" s="83" t="s">
        <v>130</v>
      </c>
      <c r="D112" s="83" t="s">
        <v>131</v>
      </c>
      <c r="E112" s="83" t="s">
        <v>300</v>
      </c>
      <c r="F112" s="83">
        <v>240</v>
      </c>
      <c r="G112" s="78">
        <v>500</v>
      </c>
      <c r="H112" s="78">
        <v>350</v>
      </c>
    </row>
    <row r="113" spans="1:8" ht="31.5">
      <c r="A113" s="79" t="s">
        <v>643</v>
      </c>
      <c r="B113" s="80">
        <v>946</v>
      </c>
      <c r="C113" s="80" t="s">
        <v>130</v>
      </c>
      <c r="D113" s="80" t="s">
        <v>131</v>
      </c>
      <c r="E113" s="80" t="s">
        <v>580</v>
      </c>
      <c r="F113" s="83"/>
      <c r="G113" s="81">
        <f>G114</f>
        <v>1426.5</v>
      </c>
      <c r="H113" s="81">
        <f>H114</f>
        <v>1426.5</v>
      </c>
    </row>
    <row r="114" spans="1:8" ht="21.75" customHeight="1">
      <c r="A114" s="247" t="s">
        <v>99</v>
      </c>
      <c r="B114" s="83">
        <v>946</v>
      </c>
      <c r="C114" s="83" t="s">
        <v>130</v>
      </c>
      <c r="D114" s="83" t="s">
        <v>131</v>
      </c>
      <c r="E114" s="83" t="s">
        <v>581</v>
      </c>
      <c r="F114" s="83">
        <v>200</v>
      </c>
      <c r="G114" s="78">
        <f>G115</f>
        <v>1426.5</v>
      </c>
      <c r="H114" s="78">
        <f>H115</f>
        <v>1426.5</v>
      </c>
    </row>
    <row r="115" spans="1:8" ht="22.5" customHeight="1">
      <c r="A115" s="140" t="s">
        <v>566</v>
      </c>
      <c r="B115" s="83">
        <v>946</v>
      </c>
      <c r="C115" s="83" t="s">
        <v>130</v>
      </c>
      <c r="D115" s="83" t="s">
        <v>131</v>
      </c>
      <c r="E115" s="83" t="s">
        <v>581</v>
      </c>
      <c r="F115" s="83">
        <v>240</v>
      </c>
      <c r="G115" s="78">
        <v>1426.5</v>
      </c>
      <c r="H115" s="78">
        <v>1426.5</v>
      </c>
    </row>
    <row r="116" spans="1:8" ht="31.5">
      <c r="A116" s="79" t="s">
        <v>660</v>
      </c>
      <c r="B116" s="80">
        <v>946</v>
      </c>
      <c r="C116" s="80" t="s">
        <v>46</v>
      </c>
      <c r="D116" s="80" t="s">
        <v>46</v>
      </c>
      <c r="E116" s="80" t="s">
        <v>232</v>
      </c>
      <c r="F116" s="80"/>
      <c r="G116" s="81">
        <f>G117</f>
        <v>90</v>
      </c>
      <c r="H116" s="81">
        <f>H117</f>
        <v>90</v>
      </c>
    </row>
    <row r="117" spans="1:8" ht="22.5">
      <c r="A117" s="247" t="s">
        <v>99</v>
      </c>
      <c r="B117" s="77">
        <v>946</v>
      </c>
      <c r="C117" s="83" t="s">
        <v>46</v>
      </c>
      <c r="D117" s="83" t="s">
        <v>46</v>
      </c>
      <c r="E117" s="83" t="s">
        <v>312</v>
      </c>
      <c r="F117" s="83">
        <v>200</v>
      </c>
      <c r="G117" s="78">
        <f>G118</f>
        <v>90</v>
      </c>
      <c r="H117" s="78">
        <f>H118</f>
        <v>90</v>
      </c>
    </row>
    <row r="118" spans="1:8" ht="33.75">
      <c r="A118" s="140" t="s">
        <v>566</v>
      </c>
      <c r="B118" s="77">
        <v>946</v>
      </c>
      <c r="C118" s="83" t="s">
        <v>46</v>
      </c>
      <c r="D118" s="83" t="s">
        <v>46</v>
      </c>
      <c r="E118" s="83" t="s">
        <v>312</v>
      </c>
      <c r="F118" s="83">
        <v>240</v>
      </c>
      <c r="G118" s="78">
        <v>90</v>
      </c>
      <c r="H118" s="78">
        <v>90</v>
      </c>
    </row>
    <row r="119" spans="1:8" ht="42">
      <c r="A119" s="79" t="s">
        <v>661</v>
      </c>
      <c r="B119" s="80">
        <v>946</v>
      </c>
      <c r="C119" s="80" t="s">
        <v>46</v>
      </c>
      <c r="D119" s="80" t="s">
        <v>73</v>
      </c>
      <c r="E119" s="80" t="s">
        <v>233</v>
      </c>
      <c r="F119" s="80" t="s">
        <v>31</v>
      </c>
      <c r="G119" s="81">
        <f>G120</f>
        <v>40</v>
      </c>
      <c r="H119" s="81">
        <f>H120</f>
        <v>40</v>
      </c>
    </row>
    <row r="120" spans="1:8" ht="22.5">
      <c r="A120" s="247" t="s">
        <v>99</v>
      </c>
      <c r="B120" s="77">
        <v>946</v>
      </c>
      <c r="C120" s="83" t="s">
        <v>46</v>
      </c>
      <c r="D120" s="83" t="s">
        <v>73</v>
      </c>
      <c r="E120" s="83" t="s">
        <v>316</v>
      </c>
      <c r="F120" s="83">
        <v>200</v>
      </c>
      <c r="G120" s="78">
        <f>G121</f>
        <v>40</v>
      </c>
      <c r="H120" s="78">
        <f>H121</f>
        <v>40</v>
      </c>
    </row>
    <row r="121" spans="1:8" ht="33.75">
      <c r="A121" s="140" t="s">
        <v>566</v>
      </c>
      <c r="B121" s="77">
        <v>946</v>
      </c>
      <c r="C121" s="83" t="s">
        <v>46</v>
      </c>
      <c r="D121" s="83" t="s">
        <v>73</v>
      </c>
      <c r="E121" s="83" t="s">
        <v>316</v>
      </c>
      <c r="F121" s="83">
        <v>240</v>
      </c>
      <c r="G121" s="78">
        <v>40</v>
      </c>
      <c r="H121" s="78">
        <v>40</v>
      </c>
    </row>
    <row r="122" spans="1:8" ht="12.75">
      <c r="A122" s="79" t="s">
        <v>651</v>
      </c>
      <c r="B122" s="80">
        <v>946</v>
      </c>
      <c r="C122" s="80" t="s">
        <v>46</v>
      </c>
      <c r="D122" s="80" t="s">
        <v>73</v>
      </c>
      <c r="E122" s="80" t="s">
        <v>317</v>
      </c>
      <c r="F122" s="80" t="s">
        <v>31</v>
      </c>
      <c r="G122" s="81">
        <f>G123</f>
        <v>4931.9</v>
      </c>
      <c r="H122" s="81">
        <f>H123</f>
        <v>4931.9</v>
      </c>
    </row>
    <row r="123" spans="1:8" ht="56.25">
      <c r="A123" s="82" t="s">
        <v>75</v>
      </c>
      <c r="B123" s="77">
        <v>946</v>
      </c>
      <c r="C123" s="83" t="s">
        <v>46</v>
      </c>
      <c r="D123" s="83" t="s">
        <v>73</v>
      </c>
      <c r="E123" s="83" t="s">
        <v>318</v>
      </c>
      <c r="F123" s="83">
        <v>100</v>
      </c>
      <c r="G123" s="78">
        <f>G124</f>
        <v>4931.9</v>
      </c>
      <c r="H123" s="78">
        <f>H124</f>
        <v>4931.9</v>
      </c>
    </row>
    <row r="124" spans="1:8" ht="22.5">
      <c r="A124" s="82" t="s">
        <v>197</v>
      </c>
      <c r="B124" s="77">
        <v>946</v>
      </c>
      <c r="C124" s="83" t="s">
        <v>46</v>
      </c>
      <c r="D124" s="83" t="s">
        <v>73</v>
      </c>
      <c r="E124" s="83" t="s">
        <v>318</v>
      </c>
      <c r="F124" s="83">
        <v>110</v>
      </c>
      <c r="G124" s="78">
        <v>4931.9</v>
      </c>
      <c r="H124" s="78">
        <v>4931.9</v>
      </c>
    </row>
    <row r="125" spans="1:8" ht="21">
      <c r="A125" s="79" t="s">
        <v>198</v>
      </c>
      <c r="B125" s="80">
        <v>946</v>
      </c>
      <c r="C125" s="80" t="s">
        <v>46</v>
      </c>
      <c r="D125" s="80" t="s">
        <v>73</v>
      </c>
      <c r="E125" s="80" t="s">
        <v>211</v>
      </c>
      <c r="F125" s="80"/>
      <c r="G125" s="81">
        <f>G126+G128</f>
        <v>468.3</v>
      </c>
      <c r="H125" s="81">
        <f>H126+H128</f>
        <v>464.6</v>
      </c>
    </row>
    <row r="126" spans="1:8" ht="56.25">
      <c r="A126" s="82" t="s">
        <v>75</v>
      </c>
      <c r="B126" s="77">
        <v>946</v>
      </c>
      <c r="C126" s="83" t="s">
        <v>46</v>
      </c>
      <c r="D126" s="83" t="s">
        <v>73</v>
      </c>
      <c r="E126" s="83" t="s">
        <v>211</v>
      </c>
      <c r="F126" s="83">
        <v>100</v>
      </c>
      <c r="G126" s="78">
        <f>G127</f>
        <v>468.3</v>
      </c>
      <c r="H126" s="78">
        <f>H127</f>
        <v>464.6</v>
      </c>
    </row>
    <row r="127" spans="1:8" ht="18.75" customHeight="1">
      <c r="A127" s="140" t="s">
        <v>103</v>
      </c>
      <c r="B127" s="77">
        <v>946</v>
      </c>
      <c r="C127" s="83" t="s">
        <v>46</v>
      </c>
      <c r="D127" s="83" t="s">
        <v>73</v>
      </c>
      <c r="E127" s="83" t="s">
        <v>211</v>
      </c>
      <c r="F127" s="83">
        <v>120</v>
      </c>
      <c r="G127" s="78">
        <v>468.3</v>
      </c>
      <c r="H127" s="78">
        <v>464.6</v>
      </c>
    </row>
    <row r="128" spans="1:8" ht="20.25" customHeight="1">
      <c r="A128" s="247" t="s">
        <v>99</v>
      </c>
      <c r="B128" s="77">
        <v>946</v>
      </c>
      <c r="C128" s="83" t="s">
        <v>46</v>
      </c>
      <c r="D128" s="83" t="s">
        <v>73</v>
      </c>
      <c r="E128" s="83" t="s">
        <v>211</v>
      </c>
      <c r="F128" s="83">
        <v>200</v>
      </c>
      <c r="G128" s="78">
        <f>G129</f>
        <v>0</v>
      </c>
      <c r="H128" s="78">
        <f>H129</f>
        <v>0</v>
      </c>
    </row>
    <row r="129" spans="1:8" ht="20.25" customHeight="1">
      <c r="A129" s="140" t="s">
        <v>566</v>
      </c>
      <c r="B129" s="77">
        <v>946</v>
      </c>
      <c r="C129" s="83" t="s">
        <v>46</v>
      </c>
      <c r="D129" s="83" t="s">
        <v>73</v>
      </c>
      <c r="E129" s="83" t="s">
        <v>211</v>
      </c>
      <c r="F129" s="83">
        <v>240</v>
      </c>
      <c r="G129" s="78"/>
      <c r="H129" s="78"/>
    </row>
    <row r="130" spans="1:8" ht="21">
      <c r="A130" s="79" t="s">
        <v>644</v>
      </c>
      <c r="B130" s="80">
        <v>946</v>
      </c>
      <c r="C130" s="80" t="s">
        <v>56</v>
      </c>
      <c r="D130" s="80" t="s">
        <v>55</v>
      </c>
      <c r="E130" s="80" t="s">
        <v>342</v>
      </c>
      <c r="F130" s="80"/>
      <c r="G130" s="81">
        <f>G131</f>
        <v>6358.1</v>
      </c>
      <c r="H130" s="81">
        <f>H131</f>
        <v>6358.1</v>
      </c>
    </row>
    <row r="131" spans="1:8" ht="12.75">
      <c r="A131" s="82" t="s">
        <v>100</v>
      </c>
      <c r="B131" s="77">
        <v>946</v>
      </c>
      <c r="C131" s="83" t="s">
        <v>56</v>
      </c>
      <c r="D131" s="83" t="s">
        <v>55</v>
      </c>
      <c r="E131" s="83" t="s">
        <v>595</v>
      </c>
      <c r="F131" s="83">
        <v>300</v>
      </c>
      <c r="G131" s="78">
        <f>G132</f>
        <v>6358.1</v>
      </c>
      <c r="H131" s="78">
        <f>H132</f>
        <v>6358.1</v>
      </c>
    </row>
    <row r="132" spans="1:8" ht="22.5">
      <c r="A132" s="82" t="s">
        <v>612</v>
      </c>
      <c r="B132" s="77">
        <v>946</v>
      </c>
      <c r="C132" s="83" t="s">
        <v>56</v>
      </c>
      <c r="D132" s="83" t="s">
        <v>55</v>
      </c>
      <c r="E132" s="83" t="s">
        <v>595</v>
      </c>
      <c r="F132" s="83">
        <v>320</v>
      </c>
      <c r="G132" s="78">
        <v>6358.1</v>
      </c>
      <c r="H132" s="78">
        <v>6358.1</v>
      </c>
    </row>
    <row r="133" spans="1:8" ht="21">
      <c r="A133" s="79" t="s">
        <v>665</v>
      </c>
      <c r="B133" s="80">
        <v>946</v>
      </c>
      <c r="C133" s="80" t="s">
        <v>66</v>
      </c>
      <c r="D133" s="80" t="s">
        <v>32</v>
      </c>
      <c r="E133" s="80" t="s">
        <v>350</v>
      </c>
      <c r="F133" s="80" t="s">
        <v>31</v>
      </c>
      <c r="G133" s="81">
        <f>G134</f>
        <v>378</v>
      </c>
      <c r="H133" s="81">
        <f>H134</f>
        <v>378</v>
      </c>
    </row>
    <row r="134" spans="1:8" ht="22.5">
      <c r="A134" s="247" t="s">
        <v>99</v>
      </c>
      <c r="B134" s="77">
        <v>946</v>
      </c>
      <c r="C134" s="83" t="s">
        <v>66</v>
      </c>
      <c r="D134" s="83" t="s">
        <v>32</v>
      </c>
      <c r="E134" s="83" t="s">
        <v>351</v>
      </c>
      <c r="F134" s="83">
        <v>200</v>
      </c>
      <c r="G134" s="78">
        <f>G135</f>
        <v>378</v>
      </c>
      <c r="H134" s="78">
        <f>H135</f>
        <v>378</v>
      </c>
    </row>
    <row r="135" spans="1:8" ht="33.75">
      <c r="A135" s="140" t="s">
        <v>566</v>
      </c>
      <c r="B135" s="77">
        <v>946</v>
      </c>
      <c r="C135" s="83" t="s">
        <v>66</v>
      </c>
      <c r="D135" s="83" t="s">
        <v>32</v>
      </c>
      <c r="E135" s="83" t="s">
        <v>351</v>
      </c>
      <c r="F135" s="83">
        <v>240</v>
      </c>
      <c r="G135" s="78">
        <v>378</v>
      </c>
      <c r="H135" s="78">
        <v>378</v>
      </c>
    </row>
    <row r="136" spans="1:10" ht="21">
      <c r="A136" s="74" t="s">
        <v>650</v>
      </c>
      <c r="B136" s="80">
        <v>946</v>
      </c>
      <c r="C136" s="76" t="s">
        <v>60</v>
      </c>
      <c r="D136" s="76" t="s">
        <v>45</v>
      </c>
      <c r="E136" s="80" t="s">
        <v>472</v>
      </c>
      <c r="F136" s="76" t="s">
        <v>31</v>
      </c>
      <c r="G136" s="75">
        <f>G137</f>
        <v>210</v>
      </c>
      <c r="H136" s="75">
        <f>H137</f>
        <v>210</v>
      </c>
      <c r="J136" s="87"/>
    </row>
    <row r="137" spans="1:8" ht="22.5">
      <c r="A137" s="247" t="s">
        <v>99</v>
      </c>
      <c r="B137" s="77">
        <v>946</v>
      </c>
      <c r="C137" s="83" t="s">
        <v>60</v>
      </c>
      <c r="D137" s="83" t="s">
        <v>45</v>
      </c>
      <c r="E137" s="83" t="s">
        <v>226</v>
      </c>
      <c r="F137" s="83">
        <v>200</v>
      </c>
      <c r="G137" s="78">
        <f>G138</f>
        <v>210</v>
      </c>
      <c r="H137" s="78">
        <f>H138</f>
        <v>210</v>
      </c>
    </row>
    <row r="138" spans="1:8" ht="33.75">
      <c r="A138" s="140" t="s">
        <v>566</v>
      </c>
      <c r="B138" s="77">
        <v>946</v>
      </c>
      <c r="C138" s="83" t="s">
        <v>60</v>
      </c>
      <c r="D138" s="83" t="s">
        <v>45</v>
      </c>
      <c r="E138" s="83" t="s">
        <v>226</v>
      </c>
      <c r="F138" s="83">
        <v>240</v>
      </c>
      <c r="G138" s="78">
        <v>210</v>
      </c>
      <c r="H138" s="78">
        <v>210</v>
      </c>
    </row>
    <row r="139" spans="1:8" ht="42.75">
      <c r="A139" s="225" t="s">
        <v>112</v>
      </c>
      <c r="B139" s="226">
        <v>945</v>
      </c>
      <c r="C139" s="226" t="s">
        <v>29</v>
      </c>
      <c r="D139" s="226" t="s">
        <v>29</v>
      </c>
      <c r="E139" s="226" t="s">
        <v>30</v>
      </c>
      <c r="F139" s="226" t="s">
        <v>31</v>
      </c>
      <c r="G139" s="124">
        <f>G140+G148+G151+G155+G159</f>
        <v>28632.2</v>
      </c>
      <c r="H139" s="124">
        <f>H140+H148+H151+H155+H159</f>
        <v>28664.8</v>
      </c>
    </row>
    <row r="140" spans="1:8" ht="21">
      <c r="A140" s="79" t="s">
        <v>194</v>
      </c>
      <c r="B140" s="80">
        <v>945</v>
      </c>
      <c r="C140" s="80" t="s">
        <v>32</v>
      </c>
      <c r="D140" s="80" t="s">
        <v>43</v>
      </c>
      <c r="E140" s="80" t="s">
        <v>260</v>
      </c>
      <c r="F140" s="80" t="s">
        <v>31</v>
      </c>
      <c r="G140" s="81">
        <f>G141+G144</f>
        <v>7626.3</v>
      </c>
      <c r="H140" s="81">
        <f>H141+H144</f>
        <v>7626.3</v>
      </c>
    </row>
    <row r="141" spans="1:8" s="121" customFormat="1" ht="56.25">
      <c r="A141" s="82" t="s">
        <v>75</v>
      </c>
      <c r="B141" s="77">
        <v>945</v>
      </c>
      <c r="C141" s="83" t="s">
        <v>32</v>
      </c>
      <c r="D141" s="83" t="s">
        <v>43</v>
      </c>
      <c r="E141" s="83" t="s">
        <v>261</v>
      </c>
      <c r="F141" s="83" t="s">
        <v>102</v>
      </c>
      <c r="G141" s="78">
        <f>G142+G143</f>
        <v>6761.2</v>
      </c>
      <c r="H141" s="78">
        <f>H142+H143</f>
        <v>6761.2</v>
      </c>
    </row>
    <row r="142" spans="1:8" s="121" customFormat="1" ht="22.5">
      <c r="A142" s="140" t="s">
        <v>103</v>
      </c>
      <c r="B142" s="77">
        <v>945</v>
      </c>
      <c r="C142" s="83" t="s">
        <v>32</v>
      </c>
      <c r="D142" s="83" t="s">
        <v>43</v>
      </c>
      <c r="E142" s="83" t="s">
        <v>261</v>
      </c>
      <c r="F142" s="83" t="s">
        <v>104</v>
      </c>
      <c r="G142" s="78">
        <v>6756.2</v>
      </c>
      <c r="H142" s="78">
        <v>6756.2</v>
      </c>
    </row>
    <row r="143" spans="1:8" ht="22.5">
      <c r="A143" s="82" t="s">
        <v>125</v>
      </c>
      <c r="B143" s="77">
        <v>945</v>
      </c>
      <c r="C143" s="83" t="s">
        <v>32</v>
      </c>
      <c r="D143" s="83" t="s">
        <v>43</v>
      </c>
      <c r="E143" s="83" t="s">
        <v>261</v>
      </c>
      <c r="F143" s="83" t="s">
        <v>17</v>
      </c>
      <c r="G143" s="78">
        <v>5</v>
      </c>
      <c r="H143" s="78">
        <v>5</v>
      </c>
    </row>
    <row r="144" spans="1:8" ht="22.5">
      <c r="A144" s="82" t="s">
        <v>195</v>
      </c>
      <c r="B144" s="77">
        <v>945</v>
      </c>
      <c r="C144" s="83" t="s">
        <v>32</v>
      </c>
      <c r="D144" s="83" t="s">
        <v>43</v>
      </c>
      <c r="E144" s="83" t="s">
        <v>262</v>
      </c>
      <c r="F144" s="83"/>
      <c r="G144" s="78">
        <f>G145+G147</f>
        <v>865.1</v>
      </c>
      <c r="H144" s="78">
        <f>H145+H147</f>
        <v>865.1</v>
      </c>
    </row>
    <row r="145" spans="1:8" ht="22.5">
      <c r="A145" s="140" t="s">
        <v>99</v>
      </c>
      <c r="B145" s="77">
        <v>945</v>
      </c>
      <c r="C145" s="83" t="s">
        <v>32</v>
      </c>
      <c r="D145" s="83" t="s">
        <v>43</v>
      </c>
      <c r="E145" s="83" t="s">
        <v>262</v>
      </c>
      <c r="F145" s="83">
        <v>200</v>
      </c>
      <c r="G145" s="78">
        <f>G146</f>
        <v>861.1</v>
      </c>
      <c r="H145" s="78">
        <f>H146</f>
        <v>861.1</v>
      </c>
    </row>
    <row r="146" spans="1:8" ht="33.75">
      <c r="A146" s="140" t="s">
        <v>566</v>
      </c>
      <c r="B146" s="77">
        <v>945</v>
      </c>
      <c r="C146" s="83" t="s">
        <v>32</v>
      </c>
      <c r="D146" s="83" t="s">
        <v>43</v>
      </c>
      <c r="E146" s="83" t="s">
        <v>262</v>
      </c>
      <c r="F146" s="83">
        <v>240</v>
      </c>
      <c r="G146" s="78">
        <v>861.1</v>
      </c>
      <c r="H146" s="78">
        <v>861.1</v>
      </c>
    </row>
    <row r="147" spans="1:10" ht="12.75">
      <c r="A147" s="82" t="s">
        <v>105</v>
      </c>
      <c r="B147" s="77">
        <v>945</v>
      </c>
      <c r="C147" s="83" t="s">
        <v>32</v>
      </c>
      <c r="D147" s="83" t="s">
        <v>43</v>
      </c>
      <c r="E147" s="83" t="s">
        <v>262</v>
      </c>
      <c r="F147" s="83">
        <v>800</v>
      </c>
      <c r="G147" s="78">
        <v>4</v>
      </c>
      <c r="H147" s="78">
        <v>4</v>
      </c>
      <c r="J147" s="87"/>
    </row>
    <row r="148" spans="1:8" ht="21">
      <c r="A148" s="79" t="s">
        <v>570</v>
      </c>
      <c r="B148" s="80">
        <v>945</v>
      </c>
      <c r="C148" s="80" t="s">
        <v>32</v>
      </c>
      <c r="D148" s="80">
        <v>13</v>
      </c>
      <c r="E148" s="80" t="s">
        <v>212</v>
      </c>
      <c r="F148" s="80"/>
      <c r="G148" s="81">
        <f>G149</f>
        <v>6</v>
      </c>
      <c r="H148" s="81">
        <f>H149</f>
        <v>6</v>
      </c>
    </row>
    <row r="149" spans="1:8" ht="12.75">
      <c r="A149" s="82" t="s">
        <v>607</v>
      </c>
      <c r="B149" s="77">
        <v>945</v>
      </c>
      <c r="C149" s="83" t="s">
        <v>32</v>
      </c>
      <c r="D149" s="83">
        <v>13</v>
      </c>
      <c r="E149" s="83" t="s">
        <v>212</v>
      </c>
      <c r="F149" s="83">
        <v>500</v>
      </c>
      <c r="G149" s="78">
        <f>G150</f>
        <v>6</v>
      </c>
      <c r="H149" s="78">
        <f>H150</f>
        <v>6</v>
      </c>
    </row>
    <row r="150" spans="1:8" ht="12.75">
      <c r="A150" s="82" t="s">
        <v>19</v>
      </c>
      <c r="B150" s="77">
        <v>945</v>
      </c>
      <c r="C150" s="83" t="s">
        <v>32</v>
      </c>
      <c r="D150" s="83">
        <v>13</v>
      </c>
      <c r="E150" s="83" t="s">
        <v>212</v>
      </c>
      <c r="F150" s="83">
        <v>530</v>
      </c>
      <c r="G150" s="78">
        <v>6</v>
      </c>
      <c r="H150" s="78">
        <v>6</v>
      </c>
    </row>
    <row r="151" spans="1:8" ht="12.75">
      <c r="A151" s="74" t="s">
        <v>61</v>
      </c>
      <c r="B151" s="77">
        <v>945</v>
      </c>
      <c r="C151" s="76" t="s">
        <v>45</v>
      </c>
      <c r="D151" s="76" t="s">
        <v>34</v>
      </c>
      <c r="E151" s="80" t="s">
        <v>471</v>
      </c>
      <c r="F151" s="76" t="s">
        <v>31</v>
      </c>
      <c r="G151" s="75">
        <f aca="true" t="shared" si="2" ref="G151:H153">G152</f>
        <v>937.7</v>
      </c>
      <c r="H151" s="75">
        <f t="shared" si="2"/>
        <v>970.3</v>
      </c>
    </row>
    <row r="152" spans="1:8" ht="33.75">
      <c r="A152" s="82" t="s">
        <v>129</v>
      </c>
      <c r="B152" s="77">
        <v>945</v>
      </c>
      <c r="C152" s="83" t="s">
        <v>45</v>
      </c>
      <c r="D152" s="83" t="s">
        <v>34</v>
      </c>
      <c r="E152" s="83" t="s">
        <v>213</v>
      </c>
      <c r="F152" s="83" t="s">
        <v>31</v>
      </c>
      <c r="G152" s="78">
        <f t="shared" si="2"/>
        <v>937.7</v>
      </c>
      <c r="H152" s="78">
        <f t="shared" si="2"/>
        <v>970.3</v>
      </c>
    </row>
    <row r="153" spans="1:8" ht="12.75">
      <c r="A153" s="82" t="s">
        <v>607</v>
      </c>
      <c r="B153" s="77">
        <v>945</v>
      </c>
      <c r="C153" s="83" t="s">
        <v>45</v>
      </c>
      <c r="D153" s="83" t="s">
        <v>34</v>
      </c>
      <c r="E153" s="83" t="s">
        <v>213</v>
      </c>
      <c r="F153" s="83" t="s">
        <v>101</v>
      </c>
      <c r="G153" s="78">
        <f t="shared" si="2"/>
        <v>937.7</v>
      </c>
      <c r="H153" s="78">
        <f t="shared" si="2"/>
        <v>970.3</v>
      </c>
    </row>
    <row r="154" spans="1:8" ht="12.75">
      <c r="A154" s="82" t="s">
        <v>19</v>
      </c>
      <c r="B154" s="77">
        <v>945</v>
      </c>
      <c r="C154" s="83" t="s">
        <v>45</v>
      </c>
      <c r="D154" s="83" t="s">
        <v>34</v>
      </c>
      <c r="E154" s="83" t="s">
        <v>213</v>
      </c>
      <c r="F154" s="83" t="s">
        <v>20</v>
      </c>
      <c r="G154" s="78">
        <v>937.7</v>
      </c>
      <c r="H154" s="78">
        <v>970.3</v>
      </c>
    </row>
    <row r="155" spans="1:8" ht="31.5">
      <c r="A155" s="74" t="s">
        <v>82</v>
      </c>
      <c r="B155" s="80">
        <v>945</v>
      </c>
      <c r="C155" s="76" t="s">
        <v>72</v>
      </c>
      <c r="D155" s="76" t="s">
        <v>32</v>
      </c>
      <c r="E155" s="76" t="s">
        <v>473</v>
      </c>
      <c r="F155" s="76" t="s">
        <v>31</v>
      </c>
      <c r="G155" s="75">
        <f aca="true" t="shared" si="3" ref="G155:H157">G156</f>
        <v>19188.4</v>
      </c>
      <c r="H155" s="75">
        <f t="shared" si="3"/>
        <v>19188.4</v>
      </c>
    </row>
    <row r="156" spans="1:8" ht="12.75">
      <c r="A156" s="82" t="s">
        <v>607</v>
      </c>
      <c r="B156" s="77">
        <v>945</v>
      </c>
      <c r="C156" s="83" t="s">
        <v>72</v>
      </c>
      <c r="D156" s="83" t="s">
        <v>32</v>
      </c>
      <c r="E156" s="83" t="s">
        <v>227</v>
      </c>
      <c r="F156" s="83">
        <v>500</v>
      </c>
      <c r="G156" s="78">
        <f t="shared" si="3"/>
        <v>19188.4</v>
      </c>
      <c r="H156" s="78">
        <f t="shared" si="3"/>
        <v>19188.4</v>
      </c>
    </row>
    <row r="157" spans="1:8" ht="12.75">
      <c r="A157" s="82" t="s">
        <v>637</v>
      </c>
      <c r="B157" s="77">
        <v>945</v>
      </c>
      <c r="C157" s="83" t="s">
        <v>72</v>
      </c>
      <c r="D157" s="83" t="s">
        <v>32</v>
      </c>
      <c r="E157" s="83" t="s">
        <v>227</v>
      </c>
      <c r="F157" s="83" t="s">
        <v>78</v>
      </c>
      <c r="G157" s="78">
        <f t="shared" si="3"/>
        <v>19188.4</v>
      </c>
      <c r="H157" s="78">
        <f t="shared" si="3"/>
        <v>19188.4</v>
      </c>
    </row>
    <row r="158" spans="1:8" ht="22.5">
      <c r="A158" s="82" t="s">
        <v>638</v>
      </c>
      <c r="B158" s="77">
        <v>945</v>
      </c>
      <c r="C158" s="83" t="s">
        <v>72</v>
      </c>
      <c r="D158" s="83" t="s">
        <v>32</v>
      </c>
      <c r="E158" s="83" t="s">
        <v>227</v>
      </c>
      <c r="F158" s="83" t="s">
        <v>79</v>
      </c>
      <c r="G158" s="78">
        <v>19188.4</v>
      </c>
      <c r="H158" s="78">
        <v>19188.4</v>
      </c>
    </row>
    <row r="159" spans="1:8" ht="21">
      <c r="A159" s="79" t="s">
        <v>593</v>
      </c>
      <c r="B159" s="77">
        <v>945</v>
      </c>
      <c r="C159" s="80" t="s">
        <v>72</v>
      </c>
      <c r="D159" s="123" t="s">
        <v>34</v>
      </c>
      <c r="E159" s="80" t="s">
        <v>594</v>
      </c>
      <c r="F159" s="80" t="s">
        <v>31</v>
      </c>
      <c r="G159" s="251">
        <f>G160</f>
        <v>873.8</v>
      </c>
      <c r="H159" s="251">
        <f>H160</f>
        <v>873.8</v>
      </c>
    </row>
    <row r="160" spans="1:8" ht="12.75">
      <c r="A160" s="82" t="s">
        <v>607</v>
      </c>
      <c r="B160" s="80">
        <v>945</v>
      </c>
      <c r="C160" s="83" t="s">
        <v>72</v>
      </c>
      <c r="D160" s="122" t="s">
        <v>34</v>
      </c>
      <c r="E160" s="83" t="s">
        <v>594</v>
      </c>
      <c r="F160" s="83">
        <v>500</v>
      </c>
      <c r="G160" s="248">
        <f>G161</f>
        <v>873.8</v>
      </c>
      <c r="H160" s="248">
        <f>H161</f>
        <v>873.8</v>
      </c>
    </row>
    <row r="161" spans="1:8" ht="12.75">
      <c r="A161" s="82" t="s">
        <v>62</v>
      </c>
      <c r="B161" s="77">
        <v>945</v>
      </c>
      <c r="C161" s="83" t="s">
        <v>72</v>
      </c>
      <c r="D161" s="122" t="s">
        <v>34</v>
      </c>
      <c r="E161" s="83" t="s">
        <v>594</v>
      </c>
      <c r="F161" s="83">
        <v>540</v>
      </c>
      <c r="G161" s="248">
        <v>873.8</v>
      </c>
      <c r="H161" s="248">
        <v>873.8</v>
      </c>
    </row>
    <row r="162" spans="1:8" ht="28.5">
      <c r="A162" s="142" t="s">
        <v>143</v>
      </c>
      <c r="B162" s="262" t="s">
        <v>144</v>
      </c>
      <c r="C162" s="224"/>
      <c r="D162" s="224"/>
      <c r="E162" s="224"/>
      <c r="F162" s="224"/>
      <c r="G162" s="125">
        <f>G163+G188+G195</f>
        <v>78410.5</v>
      </c>
      <c r="H162" s="125">
        <f>H163+H188+H195</f>
        <v>79638.70000000001</v>
      </c>
    </row>
    <row r="163" spans="1:8" ht="21">
      <c r="A163" s="79" t="s">
        <v>664</v>
      </c>
      <c r="B163" s="76" t="s">
        <v>144</v>
      </c>
      <c r="C163" s="76"/>
      <c r="E163" s="80" t="s">
        <v>338</v>
      </c>
      <c r="F163" s="76" t="s">
        <v>31</v>
      </c>
      <c r="G163" s="75">
        <f>G164+G166+G168+G170+G173+G175+G178+G181+G183+G185</f>
        <v>72827.4</v>
      </c>
      <c r="H163" s="75">
        <f>H164+H166+H168+H170+H173+H175+H178+H181+H183+H185</f>
        <v>74058.6</v>
      </c>
    </row>
    <row r="164" spans="1:8" ht="22.5">
      <c r="A164" s="82" t="s">
        <v>135</v>
      </c>
      <c r="B164" s="83" t="s">
        <v>144</v>
      </c>
      <c r="C164" s="83" t="s">
        <v>56</v>
      </c>
      <c r="D164" s="83" t="s">
        <v>34</v>
      </c>
      <c r="E164" s="83" t="s">
        <v>344</v>
      </c>
      <c r="F164" s="83"/>
      <c r="G164" s="78">
        <f>G165</f>
        <v>136.7</v>
      </c>
      <c r="H164" s="78">
        <f>H165</f>
        <v>135.6</v>
      </c>
    </row>
    <row r="165" spans="1:8" ht="12.75">
      <c r="A165" s="82" t="s">
        <v>100</v>
      </c>
      <c r="B165" s="83" t="s">
        <v>144</v>
      </c>
      <c r="C165" s="83" t="s">
        <v>56</v>
      </c>
      <c r="D165" s="83" t="s">
        <v>34</v>
      </c>
      <c r="E165" s="83" t="s">
        <v>344</v>
      </c>
      <c r="F165" s="83">
        <v>300</v>
      </c>
      <c r="G165" s="78">
        <v>136.7</v>
      </c>
      <c r="H165" s="78">
        <v>135.6</v>
      </c>
    </row>
    <row r="166" spans="1:8" ht="67.5">
      <c r="A166" s="82" t="s">
        <v>136</v>
      </c>
      <c r="B166" s="83" t="s">
        <v>144</v>
      </c>
      <c r="C166" s="83" t="s">
        <v>56</v>
      </c>
      <c r="D166" s="83" t="s">
        <v>34</v>
      </c>
      <c r="E166" s="141" t="s">
        <v>463</v>
      </c>
      <c r="F166" s="83"/>
      <c r="G166" s="78">
        <f>G167</f>
        <v>75.1</v>
      </c>
      <c r="H166" s="78">
        <f>H167</f>
        <v>74.5</v>
      </c>
    </row>
    <row r="167" spans="1:8" ht="12.75">
      <c r="A167" s="82" t="s">
        <v>100</v>
      </c>
      <c r="B167" s="83" t="s">
        <v>144</v>
      </c>
      <c r="C167" s="83" t="s">
        <v>56</v>
      </c>
      <c r="D167" s="83" t="s">
        <v>34</v>
      </c>
      <c r="E167" s="141" t="s">
        <v>463</v>
      </c>
      <c r="F167" s="83">
        <v>300</v>
      </c>
      <c r="G167" s="78">
        <v>75.1</v>
      </c>
      <c r="H167" s="78">
        <v>74.5</v>
      </c>
    </row>
    <row r="168" spans="1:8" ht="22.5">
      <c r="A168" s="82" t="s">
        <v>92</v>
      </c>
      <c r="B168" s="83" t="s">
        <v>144</v>
      </c>
      <c r="C168" s="83" t="s">
        <v>56</v>
      </c>
      <c r="D168" s="83" t="s">
        <v>34</v>
      </c>
      <c r="E168" s="83" t="s">
        <v>345</v>
      </c>
      <c r="F168" s="83" t="s">
        <v>31</v>
      </c>
      <c r="G168" s="78">
        <f>G169</f>
        <v>3689.3</v>
      </c>
      <c r="H168" s="78">
        <f>H169</f>
        <v>3689.3</v>
      </c>
    </row>
    <row r="169" spans="1:8" ht="12.75">
      <c r="A169" s="82" t="s">
        <v>100</v>
      </c>
      <c r="B169" s="83" t="s">
        <v>144</v>
      </c>
      <c r="C169" s="83" t="s">
        <v>56</v>
      </c>
      <c r="D169" s="83" t="s">
        <v>34</v>
      </c>
      <c r="E169" s="83" t="s">
        <v>345</v>
      </c>
      <c r="F169" s="83">
        <v>300</v>
      </c>
      <c r="G169" s="78">
        <v>3689.3</v>
      </c>
      <c r="H169" s="78">
        <v>3689.3</v>
      </c>
    </row>
    <row r="170" spans="1:8" ht="22.5">
      <c r="A170" s="82" t="s">
        <v>137</v>
      </c>
      <c r="B170" s="83" t="s">
        <v>144</v>
      </c>
      <c r="C170" s="83" t="s">
        <v>56</v>
      </c>
      <c r="D170" s="83" t="s">
        <v>34</v>
      </c>
      <c r="E170" s="83" t="s">
        <v>346</v>
      </c>
      <c r="F170" s="83"/>
      <c r="G170" s="78">
        <f>G171+G172</f>
        <v>6011.8</v>
      </c>
      <c r="H170" s="78">
        <f>H171+H172</f>
        <v>5970.7</v>
      </c>
    </row>
    <row r="171" spans="1:8" ht="26.25" customHeight="1">
      <c r="A171" s="82" t="s">
        <v>100</v>
      </c>
      <c r="B171" s="83" t="s">
        <v>144</v>
      </c>
      <c r="C171" s="83" t="s">
        <v>56</v>
      </c>
      <c r="D171" s="83" t="s">
        <v>34</v>
      </c>
      <c r="E171" s="83" t="s">
        <v>346</v>
      </c>
      <c r="F171" s="83">
        <v>300</v>
      </c>
      <c r="G171" s="78">
        <v>5996.8</v>
      </c>
      <c r="H171" s="78">
        <v>5955.7</v>
      </c>
    </row>
    <row r="172" spans="1:8" ht="33.75">
      <c r="A172" s="140" t="s">
        <v>566</v>
      </c>
      <c r="B172" s="83" t="s">
        <v>144</v>
      </c>
      <c r="C172" s="83" t="s">
        <v>56</v>
      </c>
      <c r="D172" s="83" t="s">
        <v>34</v>
      </c>
      <c r="E172" s="83" t="s">
        <v>346</v>
      </c>
      <c r="F172" s="83">
        <v>240</v>
      </c>
      <c r="G172" s="78">
        <v>15</v>
      </c>
      <c r="H172" s="78">
        <v>15</v>
      </c>
    </row>
    <row r="173" spans="1:8" ht="12.75">
      <c r="A173" s="82" t="s">
        <v>138</v>
      </c>
      <c r="B173" s="83" t="s">
        <v>144</v>
      </c>
      <c r="C173" s="83" t="s">
        <v>56</v>
      </c>
      <c r="D173" s="83" t="s">
        <v>34</v>
      </c>
      <c r="E173" s="83" t="s">
        <v>347</v>
      </c>
      <c r="F173" s="83" t="s">
        <v>31</v>
      </c>
      <c r="G173" s="78">
        <f>G174</f>
        <v>6706.5</v>
      </c>
      <c r="H173" s="78">
        <f>H174</f>
        <v>6654.2</v>
      </c>
    </row>
    <row r="174" spans="1:8" s="121" customFormat="1" ht="12.75">
      <c r="A174" s="82" t="s">
        <v>100</v>
      </c>
      <c r="B174" s="83" t="s">
        <v>144</v>
      </c>
      <c r="C174" s="83" t="s">
        <v>56</v>
      </c>
      <c r="D174" s="83" t="s">
        <v>34</v>
      </c>
      <c r="E174" s="83" t="s">
        <v>347</v>
      </c>
      <c r="F174" s="83">
        <v>300</v>
      </c>
      <c r="G174" s="78">
        <v>6706.5</v>
      </c>
      <c r="H174" s="78">
        <v>6654.2</v>
      </c>
    </row>
    <row r="175" spans="1:8" s="121" customFormat="1" ht="22.5">
      <c r="A175" s="82" t="s">
        <v>139</v>
      </c>
      <c r="B175" s="83" t="s">
        <v>144</v>
      </c>
      <c r="C175" s="83" t="s">
        <v>56</v>
      </c>
      <c r="D175" s="83" t="s">
        <v>34</v>
      </c>
      <c r="E175" s="83" t="s">
        <v>348</v>
      </c>
      <c r="F175" s="83" t="s">
        <v>31</v>
      </c>
      <c r="G175" s="78">
        <f>G176+G177</f>
        <v>3138.8</v>
      </c>
      <c r="H175" s="78">
        <f>H176+H177</f>
        <v>3114.3</v>
      </c>
    </row>
    <row r="176" spans="1:8" ht="12.75">
      <c r="A176" s="82" t="s">
        <v>100</v>
      </c>
      <c r="B176" s="83" t="s">
        <v>144</v>
      </c>
      <c r="C176" s="83" t="s">
        <v>56</v>
      </c>
      <c r="D176" s="83" t="s">
        <v>34</v>
      </c>
      <c r="E176" s="83" t="s">
        <v>348</v>
      </c>
      <c r="F176" s="83">
        <v>300</v>
      </c>
      <c r="G176" s="78">
        <v>3133.8</v>
      </c>
      <c r="H176" s="78">
        <v>3109.3</v>
      </c>
    </row>
    <row r="177" spans="1:8" ht="33.75">
      <c r="A177" s="140" t="s">
        <v>566</v>
      </c>
      <c r="B177" s="83" t="s">
        <v>144</v>
      </c>
      <c r="C177" s="83" t="s">
        <v>56</v>
      </c>
      <c r="D177" s="83" t="s">
        <v>34</v>
      </c>
      <c r="E177" s="83" t="s">
        <v>348</v>
      </c>
      <c r="F177" s="83">
        <v>240</v>
      </c>
      <c r="G177" s="78">
        <v>5</v>
      </c>
      <c r="H177" s="78">
        <v>5</v>
      </c>
    </row>
    <row r="178" spans="1:8" ht="28.5" customHeight="1">
      <c r="A178" s="82" t="s">
        <v>146</v>
      </c>
      <c r="B178" s="83" t="s">
        <v>144</v>
      </c>
      <c r="C178" s="83" t="s">
        <v>56</v>
      </c>
      <c r="D178" s="83" t="s">
        <v>55</v>
      </c>
      <c r="E178" s="83" t="s">
        <v>587</v>
      </c>
      <c r="F178" s="83"/>
      <c r="G178" s="78">
        <f>G179+G180</f>
        <v>28390.5</v>
      </c>
      <c r="H178" s="78">
        <f>H179+H180</f>
        <v>29519.2</v>
      </c>
    </row>
    <row r="179" spans="1:8" ht="12.75">
      <c r="A179" s="82" t="s">
        <v>100</v>
      </c>
      <c r="B179" s="83" t="s">
        <v>144</v>
      </c>
      <c r="C179" s="83" t="s">
        <v>56</v>
      </c>
      <c r="D179" s="83" t="s">
        <v>55</v>
      </c>
      <c r="E179" s="83" t="s">
        <v>349</v>
      </c>
      <c r="F179" s="83">
        <v>300</v>
      </c>
      <c r="G179" s="78">
        <v>28390.5</v>
      </c>
      <c r="H179" s="78">
        <v>29519.2</v>
      </c>
    </row>
    <row r="180" spans="1:8" ht="12.75">
      <c r="A180" s="82" t="s">
        <v>100</v>
      </c>
      <c r="B180" s="83" t="s">
        <v>144</v>
      </c>
      <c r="C180" s="83" t="s">
        <v>56</v>
      </c>
      <c r="D180" s="83" t="s">
        <v>55</v>
      </c>
      <c r="E180" s="83" t="s">
        <v>588</v>
      </c>
      <c r="F180" s="83">
        <v>300</v>
      </c>
      <c r="G180" s="78">
        <v>0</v>
      </c>
      <c r="H180" s="78">
        <v>0</v>
      </c>
    </row>
    <row r="181" spans="1:8" ht="56.25">
      <c r="A181" s="82" t="s">
        <v>335</v>
      </c>
      <c r="B181" s="83" t="s">
        <v>144</v>
      </c>
      <c r="C181" s="83" t="s">
        <v>56</v>
      </c>
      <c r="D181" s="83" t="s">
        <v>55</v>
      </c>
      <c r="E181" s="83" t="s">
        <v>589</v>
      </c>
      <c r="F181" s="83"/>
      <c r="G181" s="78">
        <f>G182</f>
        <v>24678.7</v>
      </c>
      <c r="H181" s="78">
        <f>H182</f>
        <v>24900.8</v>
      </c>
    </row>
    <row r="182" spans="1:8" ht="12.75">
      <c r="A182" s="82" t="s">
        <v>100</v>
      </c>
      <c r="B182" s="83" t="s">
        <v>144</v>
      </c>
      <c r="C182" s="83" t="s">
        <v>56</v>
      </c>
      <c r="D182" s="83" t="s">
        <v>55</v>
      </c>
      <c r="E182" s="83" t="s">
        <v>589</v>
      </c>
      <c r="F182" s="83">
        <v>300</v>
      </c>
      <c r="G182" s="78">
        <v>24678.7</v>
      </c>
      <c r="H182" s="78">
        <v>24900.8</v>
      </c>
    </row>
    <row r="183" spans="1:8" ht="45">
      <c r="A183" s="250" t="s">
        <v>562</v>
      </c>
      <c r="B183" s="83" t="s">
        <v>144</v>
      </c>
      <c r="C183" s="83" t="s">
        <v>56</v>
      </c>
      <c r="D183" s="83" t="s">
        <v>55</v>
      </c>
      <c r="E183" s="83" t="s">
        <v>590</v>
      </c>
      <c r="F183" s="83"/>
      <c r="G183" s="78">
        <f>G184</f>
        <v>0</v>
      </c>
      <c r="H183" s="78">
        <f>H184</f>
        <v>0</v>
      </c>
    </row>
    <row r="184" spans="1:8" ht="18" customHeight="1">
      <c r="A184" s="82" t="s">
        <v>100</v>
      </c>
      <c r="B184" s="83" t="s">
        <v>144</v>
      </c>
      <c r="C184" s="83" t="s">
        <v>56</v>
      </c>
      <c r="D184" s="83" t="s">
        <v>55</v>
      </c>
      <c r="E184" s="83" t="s">
        <v>590</v>
      </c>
      <c r="F184" s="83">
        <v>300</v>
      </c>
      <c r="G184" s="78"/>
      <c r="H184" s="78"/>
    </row>
    <row r="185" spans="1:8" ht="33.75">
      <c r="A185" s="250" t="s">
        <v>564</v>
      </c>
      <c r="B185" s="83" t="s">
        <v>144</v>
      </c>
      <c r="C185" s="83" t="s">
        <v>56</v>
      </c>
      <c r="D185" s="83" t="s">
        <v>55</v>
      </c>
      <c r="E185" s="83" t="s">
        <v>591</v>
      </c>
      <c r="F185" s="83"/>
      <c r="G185" s="78">
        <f>G186</f>
        <v>0</v>
      </c>
      <c r="H185" s="78">
        <f>H186</f>
        <v>0</v>
      </c>
    </row>
    <row r="186" spans="1:8" ht="12.75">
      <c r="A186" s="82" t="s">
        <v>100</v>
      </c>
      <c r="B186" s="83" t="s">
        <v>144</v>
      </c>
      <c r="C186" s="83" t="s">
        <v>56</v>
      </c>
      <c r="D186" s="83" t="s">
        <v>55</v>
      </c>
      <c r="E186" s="83" t="s">
        <v>591</v>
      </c>
      <c r="F186" s="83">
        <v>300</v>
      </c>
      <c r="G186" s="78"/>
      <c r="H186" s="78"/>
    </row>
    <row r="187" spans="1:8" ht="12.75">
      <c r="A187" s="82" t="s">
        <v>100</v>
      </c>
      <c r="B187" s="83" t="s">
        <v>144</v>
      </c>
      <c r="C187" s="83" t="s">
        <v>56</v>
      </c>
      <c r="D187" s="83" t="s">
        <v>55</v>
      </c>
      <c r="E187" s="83" t="s">
        <v>592</v>
      </c>
      <c r="F187" s="83"/>
      <c r="G187" s="78"/>
      <c r="H187" s="78"/>
    </row>
    <row r="188" spans="1:8" ht="31.5">
      <c r="A188" s="79" t="s">
        <v>636</v>
      </c>
      <c r="B188" s="80" t="s">
        <v>144</v>
      </c>
      <c r="C188" s="80">
        <v>10</v>
      </c>
      <c r="D188" s="80" t="s">
        <v>43</v>
      </c>
      <c r="E188" s="80" t="s">
        <v>339</v>
      </c>
      <c r="F188" s="80" t="s">
        <v>31</v>
      </c>
      <c r="G188" s="81">
        <f>G189+G191</f>
        <v>5148.5</v>
      </c>
      <c r="H188" s="81">
        <f>H189+H191</f>
        <v>5148.5</v>
      </c>
    </row>
    <row r="189" spans="1:8" ht="56.25">
      <c r="A189" s="82" t="s">
        <v>75</v>
      </c>
      <c r="B189" s="83" t="s">
        <v>144</v>
      </c>
      <c r="C189" s="83">
        <v>10</v>
      </c>
      <c r="D189" s="83" t="s">
        <v>43</v>
      </c>
      <c r="E189" s="83" t="s">
        <v>340</v>
      </c>
      <c r="F189" s="83" t="s">
        <v>102</v>
      </c>
      <c r="G189" s="78">
        <f>G190</f>
        <v>4946.4</v>
      </c>
      <c r="H189" s="78">
        <f>H190</f>
        <v>4946.4</v>
      </c>
    </row>
    <row r="190" spans="1:8" ht="22.5">
      <c r="A190" s="140" t="s">
        <v>103</v>
      </c>
      <c r="B190" s="83" t="s">
        <v>144</v>
      </c>
      <c r="C190" s="83">
        <v>10</v>
      </c>
      <c r="D190" s="83" t="s">
        <v>43</v>
      </c>
      <c r="E190" s="83" t="s">
        <v>340</v>
      </c>
      <c r="F190" s="83">
        <v>120</v>
      </c>
      <c r="G190" s="78">
        <v>4946.4</v>
      </c>
      <c r="H190" s="78">
        <v>4946.4</v>
      </c>
    </row>
    <row r="191" spans="1:8" ht="22.5">
      <c r="A191" s="82" t="s">
        <v>207</v>
      </c>
      <c r="B191" s="83" t="s">
        <v>144</v>
      </c>
      <c r="C191" s="83">
        <v>10</v>
      </c>
      <c r="D191" s="83" t="s">
        <v>43</v>
      </c>
      <c r="E191" s="83" t="s">
        <v>341</v>
      </c>
      <c r="F191" s="83"/>
      <c r="G191" s="78">
        <f>G192+G194</f>
        <v>202.1</v>
      </c>
      <c r="H191" s="78">
        <f>H192+H194</f>
        <v>202.1</v>
      </c>
    </row>
    <row r="192" spans="1:9" ht="22.5">
      <c r="A192" s="247" t="s">
        <v>99</v>
      </c>
      <c r="B192" s="83" t="s">
        <v>144</v>
      </c>
      <c r="C192" s="83">
        <v>10</v>
      </c>
      <c r="D192" s="83" t="s">
        <v>43</v>
      </c>
      <c r="E192" s="83" t="s">
        <v>341</v>
      </c>
      <c r="F192" s="83">
        <v>200</v>
      </c>
      <c r="G192" s="78">
        <f>G193</f>
        <v>200.6</v>
      </c>
      <c r="H192" s="78">
        <f>H193</f>
        <v>200.6</v>
      </c>
      <c r="I192" s="87"/>
    </row>
    <row r="193" spans="1:8" ht="21" customHeight="1">
      <c r="A193" s="140" t="s">
        <v>566</v>
      </c>
      <c r="B193" s="83" t="s">
        <v>144</v>
      </c>
      <c r="C193" s="83">
        <v>10</v>
      </c>
      <c r="D193" s="83" t="s">
        <v>43</v>
      </c>
      <c r="E193" s="83" t="s">
        <v>341</v>
      </c>
      <c r="F193" s="83">
        <v>240</v>
      </c>
      <c r="G193" s="78">
        <v>200.6</v>
      </c>
      <c r="H193" s="78">
        <v>200.6</v>
      </c>
    </row>
    <row r="194" spans="1:8" ht="12.75">
      <c r="A194" s="82" t="s">
        <v>105</v>
      </c>
      <c r="B194" s="83" t="s">
        <v>144</v>
      </c>
      <c r="C194" s="83">
        <v>10</v>
      </c>
      <c r="D194" s="83" t="s">
        <v>43</v>
      </c>
      <c r="E194" s="83" t="s">
        <v>341</v>
      </c>
      <c r="F194" s="83" t="s">
        <v>106</v>
      </c>
      <c r="G194" s="78">
        <v>1.5</v>
      </c>
      <c r="H194" s="78">
        <v>1.5</v>
      </c>
    </row>
    <row r="195" spans="1:8" ht="21">
      <c r="A195" s="79" t="s">
        <v>80</v>
      </c>
      <c r="B195" s="80" t="s">
        <v>144</v>
      </c>
      <c r="C195" s="80" t="s">
        <v>56</v>
      </c>
      <c r="D195" s="80" t="s">
        <v>43</v>
      </c>
      <c r="E195" s="80" t="s">
        <v>352</v>
      </c>
      <c r="F195" s="80" t="s">
        <v>31</v>
      </c>
      <c r="G195" s="81">
        <f>G196</f>
        <v>434.6</v>
      </c>
      <c r="H195" s="81">
        <f>H196</f>
        <v>431.6</v>
      </c>
    </row>
    <row r="196" spans="1:8" ht="22.5">
      <c r="A196" s="247" t="s">
        <v>99</v>
      </c>
      <c r="B196" s="83" t="s">
        <v>144</v>
      </c>
      <c r="C196" s="83" t="s">
        <v>56</v>
      </c>
      <c r="D196" s="83" t="s">
        <v>43</v>
      </c>
      <c r="E196" s="83" t="s">
        <v>352</v>
      </c>
      <c r="F196" s="83">
        <v>200</v>
      </c>
      <c r="G196" s="78">
        <f>G197</f>
        <v>434.6</v>
      </c>
      <c r="H196" s="78">
        <f>H197</f>
        <v>431.6</v>
      </c>
    </row>
    <row r="197" spans="1:8" ht="33.75">
      <c r="A197" s="140" t="s">
        <v>566</v>
      </c>
      <c r="B197" s="83" t="s">
        <v>144</v>
      </c>
      <c r="C197" s="83" t="s">
        <v>56</v>
      </c>
      <c r="D197" s="83" t="s">
        <v>43</v>
      </c>
      <c r="E197" s="83" t="s">
        <v>352</v>
      </c>
      <c r="F197" s="83">
        <v>240</v>
      </c>
      <c r="G197" s="78">
        <v>434.6</v>
      </c>
      <c r="H197" s="78">
        <v>431.6</v>
      </c>
    </row>
    <row r="198" spans="1:8" ht="28.5">
      <c r="A198" s="142" t="s">
        <v>353</v>
      </c>
      <c r="B198" s="221">
        <v>973</v>
      </c>
      <c r="C198" s="232"/>
      <c r="D198" s="232"/>
      <c r="E198" s="232" t="s">
        <v>30</v>
      </c>
      <c r="F198" s="232" t="s">
        <v>31</v>
      </c>
      <c r="G198" s="222">
        <f>G199+G230+G233+G241</f>
        <v>368472.5</v>
      </c>
      <c r="H198" s="222">
        <f>H199+H230+H233+H241</f>
        <v>367059</v>
      </c>
    </row>
    <row r="199" spans="1:8" ht="21">
      <c r="A199" s="79" t="s">
        <v>652</v>
      </c>
      <c r="B199" s="80">
        <v>973</v>
      </c>
      <c r="C199" s="80"/>
      <c r="D199" s="80"/>
      <c r="E199" s="80"/>
      <c r="F199" s="80"/>
      <c r="G199" s="81">
        <f>G200+G212+G220+G225</f>
        <v>351605.2</v>
      </c>
      <c r="H199" s="81">
        <f>H200+H212+H220+H225</f>
        <v>350210.9</v>
      </c>
    </row>
    <row r="200" spans="1:8" ht="12.75">
      <c r="A200" s="136" t="s">
        <v>148</v>
      </c>
      <c r="B200" s="137">
        <v>973</v>
      </c>
      <c r="C200" s="137" t="s">
        <v>46</v>
      </c>
      <c r="D200" s="137" t="s">
        <v>132</v>
      </c>
      <c r="E200" s="137"/>
      <c r="F200" s="137"/>
      <c r="G200" s="135">
        <f>G201+G206+G209</f>
        <v>120671.79999999999</v>
      </c>
      <c r="H200" s="135">
        <f>H201+H206+H209</f>
        <v>119259.79999999999</v>
      </c>
    </row>
    <row r="201" spans="1:8" ht="45">
      <c r="A201" s="82" t="s">
        <v>133</v>
      </c>
      <c r="B201" s="77">
        <v>973</v>
      </c>
      <c r="C201" s="83" t="s">
        <v>46</v>
      </c>
      <c r="D201" s="83" t="s">
        <v>132</v>
      </c>
      <c r="E201" s="83" t="s">
        <v>214</v>
      </c>
      <c r="F201" s="83" t="s">
        <v>96</v>
      </c>
      <c r="G201" s="78">
        <f>G202+G204</f>
        <v>119677.4</v>
      </c>
      <c r="H201" s="78">
        <f>H202+H204</f>
        <v>118265.4</v>
      </c>
    </row>
    <row r="202" spans="1:8" ht="12.75">
      <c r="A202" s="82" t="s">
        <v>97</v>
      </c>
      <c r="B202" s="77">
        <v>973</v>
      </c>
      <c r="C202" s="83" t="s">
        <v>46</v>
      </c>
      <c r="D202" s="83" t="s">
        <v>132</v>
      </c>
      <c r="E202" s="83" t="s">
        <v>214</v>
      </c>
      <c r="F202" s="83" t="s">
        <v>98</v>
      </c>
      <c r="G202" s="78">
        <f>G203</f>
        <v>101075</v>
      </c>
      <c r="H202" s="78">
        <f>H203</f>
        <v>99663</v>
      </c>
    </row>
    <row r="203" spans="1:8" ht="45">
      <c r="A203" s="82" t="s">
        <v>90</v>
      </c>
      <c r="B203" s="77">
        <v>973</v>
      </c>
      <c r="C203" s="83" t="s">
        <v>46</v>
      </c>
      <c r="D203" s="83" t="s">
        <v>132</v>
      </c>
      <c r="E203" s="83" t="s">
        <v>214</v>
      </c>
      <c r="F203" s="83" t="s">
        <v>74</v>
      </c>
      <c r="G203" s="78">
        <v>101075</v>
      </c>
      <c r="H203" s="78">
        <v>99663</v>
      </c>
    </row>
    <row r="204" spans="1:8" ht="12.75">
      <c r="A204" s="82" t="s">
        <v>107</v>
      </c>
      <c r="B204" s="77">
        <v>973</v>
      </c>
      <c r="C204" s="83" t="s">
        <v>46</v>
      </c>
      <c r="D204" s="83" t="s">
        <v>132</v>
      </c>
      <c r="E204" s="83" t="s">
        <v>214</v>
      </c>
      <c r="F204" s="83" t="s">
        <v>108</v>
      </c>
      <c r="G204" s="78">
        <f>G205</f>
        <v>18602.4</v>
      </c>
      <c r="H204" s="78">
        <f>H205</f>
        <v>18602.4</v>
      </c>
    </row>
    <row r="205" spans="1:8" ht="45">
      <c r="A205" s="82" t="s">
        <v>91</v>
      </c>
      <c r="B205" s="77">
        <v>973</v>
      </c>
      <c r="C205" s="83" t="s">
        <v>46</v>
      </c>
      <c r="D205" s="83" t="s">
        <v>132</v>
      </c>
      <c r="E205" s="83" t="s">
        <v>214</v>
      </c>
      <c r="F205" s="83" t="s">
        <v>18</v>
      </c>
      <c r="G205" s="78">
        <v>18602.4</v>
      </c>
      <c r="H205" s="78">
        <v>18602.4</v>
      </c>
    </row>
    <row r="206" spans="1:8" ht="45">
      <c r="A206" s="82" t="s">
        <v>133</v>
      </c>
      <c r="B206" s="77">
        <v>973</v>
      </c>
      <c r="C206" s="83" t="s">
        <v>46</v>
      </c>
      <c r="D206" s="83" t="s">
        <v>132</v>
      </c>
      <c r="E206" s="83" t="s">
        <v>466</v>
      </c>
      <c r="F206" s="83">
        <v>600</v>
      </c>
      <c r="G206" s="78">
        <f>G207+G208</f>
        <v>646</v>
      </c>
      <c r="H206" s="78">
        <f>H207+H208</f>
        <v>646</v>
      </c>
    </row>
    <row r="207" spans="1:8" ht="45">
      <c r="A207" s="82" t="s">
        <v>90</v>
      </c>
      <c r="B207" s="77">
        <v>973</v>
      </c>
      <c r="C207" s="83" t="s">
        <v>46</v>
      </c>
      <c r="D207" s="83" t="s">
        <v>132</v>
      </c>
      <c r="E207" s="83" t="s">
        <v>466</v>
      </c>
      <c r="F207" s="83">
        <v>611</v>
      </c>
      <c r="G207" s="78">
        <v>544</v>
      </c>
      <c r="H207" s="78">
        <v>544</v>
      </c>
    </row>
    <row r="208" spans="1:8" ht="45">
      <c r="A208" s="82" t="s">
        <v>91</v>
      </c>
      <c r="B208" s="77">
        <v>973</v>
      </c>
      <c r="C208" s="83" t="s">
        <v>46</v>
      </c>
      <c r="D208" s="83" t="s">
        <v>132</v>
      </c>
      <c r="E208" s="83" t="s">
        <v>466</v>
      </c>
      <c r="F208" s="83">
        <v>621</v>
      </c>
      <c r="G208" s="78">
        <v>102</v>
      </c>
      <c r="H208" s="78">
        <v>102</v>
      </c>
    </row>
    <row r="209" spans="1:8" ht="45">
      <c r="A209" s="82" t="s">
        <v>133</v>
      </c>
      <c r="B209" s="77">
        <v>973</v>
      </c>
      <c r="C209" s="83" t="s">
        <v>46</v>
      </c>
      <c r="D209" s="83" t="s">
        <v>132</v>
      </c>
      <c r="E209" s="122" t="s">
        <v>465</v>
      </c>
      <c r="F209" s="83">
        <v>600</v>
      </c>
      <c r="G209" s="78">
        <f>G210+G211</f>
        <v>348.40000000000003</v>
      </c>
      <c r="H209" s="78">
        <f>H210+H211</f>
        <v>348.40000000000003</v>
      </c>
    </row>
    <row r="210" spans="1:8" ht="45" customHeight="1">
      <c r="A210" s="82" t="s">
        <v>90</v>
      </c>
      <c r="B210" s="77">
        <v>973</v>
      </c>
      <c r="C210" s="83" t="s">
        <v>46</v>
      </c>
      <c r="D210" s="83" t="s">
        <v>132</v>
      </c>
      <c r="E210" s="122" t="s">
        <v>465</v>
      </c>
      <c r="F210" s="83">
        <v>611</v>
      </c>
      <c r="G210" s="78">
        <v>275.1</v>
      </c>
      <c r="H210" s="78">
        <v>275.1</v>
      </c>
    </row>
    <row r="211" spans="1:8" ht="45">
      <c r="A211" s="82" t="s">
        <v>90</v>
      </c>
      <c r="B211" s="77">
        <v>973</v>
      </c>
      <c r="C211" s="83" t="s">
        <v>46</v>
      </c>
      <c r="D211" s="83" t="s">
        <v>132</v>
      </c>
      <c r="E211" s="122" t="s">
        <v>465</v>
      </c>
      <c r="F211" s="83">
        <v>621</v>
      </c>
      <c r="G211" s="78">
        <v>73.3</v>
      </c>
      <c r="H211" s="78">
        <v>73.3</v>
      </c>
    </row>
    <row r="212" spans="1:8" ht="12.75">
      <c r="A212" s="136" t="s">
        <v>653</v>
      </c>
      <c r="B212" s="137">
        <v>973</v>
      </c>
      <c r="C212" s="137" t="s">
        <v>46</v>
      </c>
      <c r="D212" s="137" t="s">
        <v>45</v>
      </c>
      <c r="E212" s="137"/>
      <c r="F212" s="137" t="s">
        <v>31</v>
      </c>
      <c r="G212" s="135">
        <f>G213+G216+G218</f>
        <v>225209.30000000002</v>
      </c>
      <c r="H212" s="135">
        <f>H213+H216+H218</f>
        <v>225227</v>
      </c>
    </row>
    <row r="213" spans="1:8" ht="45">
      <c r="A213" s="82" t="s">
        <v>133</v>
      </c>
      <c r="B213" s="77">
        <v>973</v>
      </c>
      <c r="C213" s="83" t="s">
        <v>46</v>
      </c>
      <c r="D213" s="83" t="s">
        <v>45</v>
      </c>
      <c r="E213" s="83" t="s">
        <v>220</v>
      </c>
      <c r="F213" s="83" t="s">
        <v>96</v>
      </c>
      <c r="G213" s="78">
        <f>G214</f>
        <v>222508.1</v>
      </c>
      <c r="H213" s="78">
        <f>H214</f>
        <v>222535.6</v>
      </c>
    </row>
    <row r="214" spans="1:8" ht="12.75">
      <c r="A214" s="82" t="s">
        <v>97</v>
      </c>
      <c r="B214" s="77">
        <v>973</v>
      </c>
      <c r="C214" s="83" t="s">
        <v>46</v>
      </c>
      <c r="D214" s="83" t="s">
        <v>45</v>
      </c>
      <c r="E214" s="83" t="s">
        <v>220</v>
      </c>
      <c r="F214" s="83" t="s">
        <v>98</v>
      </c>
      <c r="G214" s="78">
        <f>G215</f>
        <v>222508.1</v>
      </c>
      <c r="H214" s="78">
        <f>H215</f>
        <v>222535.6</v>
      </c>
    </row>
    <row r="215" spans="1:8" ht="45">
      <c r="A215" s="82" t="s">
        <v>90</v>
      </c>
      <c r="B215" s="77">
        <v>973</v>
      </c>
      <c r="C215" s="83" t="s">
        <v>46</v>
      </c>
      <c r="D215" s="83" t="s">
        <v>45</v>
      </c>
      <c r="E215" s="83" t="s">
        <v>220</v>
      </c>
      <c r="F215" s="83" t="s">
        <v>74</v>
      </c>
      <c r="G215" s="78">
        <v>222508.1</v>
      </c>
      <c r="H215" s="78">
        <v>222535.6</v>
      </c>
    </row>
    <row r="216" spans="1:8" ht="12.75">
      <c r="A216" s="82" t="s">
        <v>97</v>
      </c>
      <c r="B216" s="77">
        <v>973</v>
      </c>
      <c r="C216" s="83" t="s">
        <v>46</v>
      </c>
      <c r="D216" s="83" t="s">
        <v>45</v>
      </c>
      <c r="E216" s="83" t="s">
        <v>467</v>
      </c>
      <c r="F216" s="83">
        <v>610</v>
      </c>
      <c r="G216" s="78">
        <f>G217</f>
        <v>1879</v>
      </c>
      <c r="H216" s="78">
        <f>H217</f>
        <v>1879</v>
      </c>
    </row>
    <row r="217" spans="1:8" ht="45">
      <c r="A217" s="82" t="s">
        <v>90</v>
      </c>
      <c r="B217" s="77">
        <v>973</v>
      </c>
      <c r="C217" s="83" t="s">
        <v>46</v>
      </c>
      <c r="D217" s="83" t="s">
        <v>45</v>
      </c>
      <c r="E217" s="83" t="s">
        <v>467</v>
      </c>
      <c r="F217" s="83">
        <v>611</v>
      </c>
      <c r="G217" s="78">
        <v>1879</v>
      </c>
      <c r="H217" s="78">
        <v>1879</v>
      </c>
    </row>
    <row r="218" spans="1:8" ht="12.75">
      <c r="A218" s="82" t="s">
        <v>97</v>
      </c>
      <c r="B218" s="77">
        <v>973</v>
      </c>
      <c r="C218" s="83" t="s">
        <v>46</v>
      </c>
      <c r="D218" s="83" t="s">
        <v>45</v>
      </c>
      <c r="E218" s="122" t="s">
        <v>465</v>
      </c>
      <c r="F218" s="83">
        <v>610</v>
      </c>
      <c r="G218" s="78">
        <f>G219</f>
        <v>822.2</v>
      </c>
      <c r="H218" s="78">
        <f>H219</f>
        <v>812.4</v>
      </c>
    </row>
    <row r="219" spans="1:8" ht="45">
      <c r="A219" s="82" t="s">
        <v>90</v>
      </c>
      <c r="B219" s="77">
        <v>973</v>
      </c>
      <c r="C219" s="83" t="s">
        <v>46</v>
      </c>
      <c r="D219" s="83" t="s">
        <v>45</v>
      </c>
      <c r="E219" s="122" t="s">
        <v>465</v>
      </c>
      <c r="F219" s="83" t="s">
        <v>74</v>
      </c>
      <c r="G219" s="78">
        <v>822.2</v>
      </c>
      <c r="H219" s="78">
        <v>812.4</v>
      </c>
    </row>
    <row r="220" spans="1:8" ht="12.75">
      <c r="A220" s="136" t="s">
        <v>149</v>
      </c>
      <c r="B220" s="137">
        <v>973</v>
      </c>
      <c r="C220" s="137" t="s">
        <v>46</v>
      </c>
      <c r="D220" s="137" t="s">
        <v>46</v>
      </c>
      <c r="E220" s="137" t="s">
        <v>309</v>
      </c>
      <c r="F220" s="137" t="s">
        <v>31</v>
      </c>
      <c r="G220" s="135">
        <f aca="true" t="shared" si="4" ref="G220:H223">G221</f>
        <v>5446.9</v>
      </c>
      <c r="H220" s="135">
        <f t="shared" si="4"/>
        <v>5446.9</v>
      </c>
    </row>
    <row r="221" spans="1:8" ht="22.5">
      <c r="A221" s="82" t="s">
        <v>134</v>
      </c>
      <c r="B221" s="77">
        <v>973</v>
      </c>
      <c r="C221" s="83" t="s">
        <v>46</v>
      </c>
      <c r="D221" s="83" t="s">
        <v>46</v>
      </c>
      <c r="E221" s="83" t="s">
        <v>225</v>
      </c>
      <c r="F221" s="83" t="s">
        <v>31</v>
      </c>
      <c r="G221" s="78">
        <f t="shared" si="4"/>
        <v>5446.9</v>
      </c>
      <c r="H221" s="78">
        <f t="shared" si="4"/>
        <v>5446.9</v>
      </c>
    </row>
    <row r="222" spans="1:8" ht="45">
      <c r="A222" s="82" t="s">
        <v>133</v>
      </c>
      <c r="B222" s="77">
        <v>973</v>
      </c>
      <c r="C222" s="83" t="s">
        <v>46</v>
      </c>
      <c r="D222" s="83" t="s">
        <v>46</v>
      </c>
      <c r="E222" s="83" t="s">
        <v>225</v>
      </c>
      <c r="F222" s="83">
        <v>600</v>
      </c>
      <c r="G222" s="78">
        <f t="shared" si="4"/>
        <v>5446.9</v>
      </c>
      <c r="H222" s="78">
        <f t="shared" si="4"/>
        <v>5446.9</v>
      </c>
    </row>
    <row r="223" spans="1:8" ht="12.75">
      <c r="A223" s="82" t="s">
        <v>97</v>
      </c>
      <c r="B223" s="77">
        <v>973</v>
      </c>
      <c r="C223" s="83" t="s">
        <v>46</v>
      </c>
      <c r="D223" s="83" t="s">
        <v>46</v>
      </c>
      <c r="E223" s="83" t="s">
        <v>225</v>
      </c>
      <c r="F223" s="83">
        <v>610</v>
      </c>
      <c r="G223" s="78">
        <f t="shared" si="4"/>
        <v>5446.9</v>
      </c>
      <c r="H223" s="78">
        <f t="shared" si="4"/>
        <v>5446.9</v>
      </c>
    </row>
    <row r="224" spans="1:8" ht="40.5" customHeight="1">
      <c r="A224" s="82" t="s">
        <v>90</v>
      </c>
      <c r="B224" s="77">
        <v>973</v>
      </c>
      <c r="C224" s="83" t="s">
        <v>46</v>
      </c>
      <c r="D224" s="83" t="s">
        <v>46</v>
      </c>
      <c r="E224" s="83" t="s">
        <v>225</v>
      </c>
      <c r="F224" s="83">
        <v>611</v>
      </c>
      <c r="G224" s="78">
        <v>5446.9</v>
      </c>
      <c r="H224" s="78">
        <v>5446.9</v>
      </c>
    </row>
    <row r="225" spans="1:8" ht="22.5">
      <c r="A225" s="136" t="s">
        <v>655</v>
      </c>
      <c r="B225" s="137">
        <v>973</v>
      </c>
      <c r="C225" s="137" t="s">
        <v>46</v>
      </c>
      <c r="D225" s="137" t="s">
        <v>73</v>
      </c>
      <c r="E225" s="137"/>
      <c r="F225" s="137"/>
      <c r="G225" s="135">
        <f>G226+G228</f>
        <v>277.2</v>
      </c>
      <c r="H225" s="135">
        <f>H226+H228</f>
        <v>277.2</v>
      </c>
    </row>
    <row r="226" spans="1:10" ht="56.25">
      <c r="A226" s="82" t="s">
        <v>75</v>
      </c>
      <c r="B226" s="77">
        <v>973</v>
      </c>
      <c r="C226" s="83" t="s">
        <v>46</v>
      </c>
      <c r="D226" s="83" t="s">
        <v>73</v>
      </c>
      <c r="E226" s="83" t="s">
        <v>656</v>
      </c>
      <c r="F226" s="83">
        <v>100</v>
      </c>
      <c r="G226" s="78">
        <f>G227</f>
        <v>227.2</v>
      </c>
      <c r="H226" s="78">
        <f>H227</f>
        <v>227.2</v>
      </c>
      <c r="J226" s="87"/>
    </row>
    <row r="227" spans="1:8" ht="22.5">
      <c r="A227" s="82" t="s">
        <v>224</v>
      </c>
      <c r="B227" s="77">
        <v>973</v>
      </c>
      <c r="C227" s="83" t="s">
        <v>46</v>
      </c>
      <c r="D227" s="83" t="s">
        <v>73</v>
      </c>
      <c r="E227" s="83" t="s">
        <v>656</v>
      </c>
      <c r="F227" s="83">
        <v>112</v>
      </c>
      <c r="G227" s="78">
        <v>227.2</v>
      </c>
      <c r="H227" s="78">
        <v>227.2</v>
      </c>
    </row>
    <row r="228" spans="1:8" ht="22.5">
      <c r="A228" s="247" t="s">
        <v>99</v>
      </c>
      <c r="B228" s="77">
        <v>973</v>
      </c>
      <c r="C228" s="83" t="s">
        <v>46</v>
      </c>
      <c r="D228" s="83" t="s">
        <v>73</v>
      </c>
      <c r="E228" s="83" t="s">
        <v>656</v>
      </c>
      <c r="F228" s="83">
        <v>200</v>
      </c>
      <c r="G228" s="78">
        <f>G229</f>
        <v>50</v>
      </c>
      <c r="H228" s="78">
        <f>H229</f>
        <v>50</v>
      </c>
    </row>
    <row r="229" spans="1:8" ht="33.75">
      <c r="A229" s="140" t="s">
        <v>566</v>
      </c>
      <c r="B229" s="77">
        <v>973</v>
      </c>
      <c r="C229" s="83" t="s">
        <v>46</v>
      </c>
      <c r="D229" s="83" t="s">
        <v>73</v>
      </c>
      <c r="E229" s="83" t="s">
        <v>656</v>
      </c>
      <c r="F229" s="83">
        <v>240</v>
      </c>
      <c r="G229" s="78">
        <v>50</v>
      </c>
      <c r="H229" s="78">
        <v>50</v>
      </c>
    </row>
    <row r="230" spans="1:8" ht="23.25" customHeight="1">
      <c r="A230" s="79" t="s">
        <v>313</v>
      </c>
      <c r="B230" s="80">
        <v>973</v>
      </c>
      <c r="C230" s="123" t="s">
        <v>46</v>
      </c>
      <c r="D230" s="123" t="s">
        <v>73</v>
      </c>
      <c r="E230" s="80" t="s">
        <v>314</v>
      </c>
      <c r="F230" s="80"/>
      <c r="G230" s="81">
        <f>G231</f>
        <v>1434.3</v>
      </c>
      <c r="H230" s="81">
        <f>H231</f>
        <v>1434.3</v>
      </c>
    </row>
    <row r="231" spans="1:8" ht="56.25">
      <c r="A231" s="82" t="s">
        <v>75</v>
      </c>
      <c r="B231" s="77">
        <v>973</v>
      </c>
      <c r="C231" s="83" t="s">
        <v>46</v>
      </c>
      <c r="D231" s="83" t="s">
        <v>73</v>
      </c>
      <c r="E231" s="83" t="s">
        <v>315</v>
      </c>
      <c r="F231" s="83" t="s">
        <v>102</v>
      </c>
      <c r="G231" s="78">
        <f>G232</f>
        <v>1434.3</v>
      </c>
      <c r="H231" s="78">
        <f>H232</f>
        <v>1434.3</v>
      </c>
    </row>
    <row r="232" spans="1:8" ht="22.5">
      <c r="A232" s="140" t="s">
        <v>103</v>
      </c>
      <c r="B232" s="77">
        <v>973</v>
      </c>
      <c r="C232" s="83" t="s">
        <v>46</v>
      </c>
      <c r="D232" s="83" t="s">
        <v>73</v>
      </c>
      <c r="E232" s="83" t="s">
        <v>315</v>
      </c>
      <c r="F232" s="83">
        <v>120</v>
      </c>
      <c r="G232" s="78">
        <v>1434.3</v>
      </c>
      <c r="H232" s="78">
        <v>1434.3</v>
      </c>
    </row>
    <row r="233" spans="1:8" ht="63">
      <c r="A233" s="79" t="s">
        <v>95</v>
      </c>
      <c r="B233" s="80">
        <v>973</v>
      </c>
      <c r="C233" s="80" t="s">
        <v>46</v>
      </c>
      <c r="D233" s="80" t="s">
        <v>73</v>
      </c>
      <c r="E233" s="80" t="s">
        <v>317</v>
      </c>
      <c r="F233" s="80" t="s">
        <v>31</v>
      </c>
      <c r="G233" s="81">
        <f>G234+G237</f>
        <v>12978.2</v>
      </c>
      <c r="H233" s="81">
        <f>H234+H237</f>
        <v>12978.2</v>
      </c>
    </row>
    <row r="234" spans="1:8" ht="32.25" customHeight="1">
      <c r="A234" s="82" t="s">
        <v>75</v>
      </c>
      <c r="B234" s="77">
        <v>973</v>
      </c>
      <c r="C234" s="83" t="s">
        <v>46</v>
      </c>
      <c r="D234" s="83" t="s">
        <v>73</v>
      </c>
      <c r="E234" s="83" t="s">
        <v>318</v>
      </c>
      <c r="F234" s="83">
        <v>100</v>
      </c>
      <c r="G234" s="78">
        <f>G235+G236</f>
        <v>12096.800000000001</v>
      </c>
      <c r="H234" s="78">
        <f>H235+H236</f>
        <v>12096.800000000001</v>
      </c>
    </row>
    <row r="235" spans="1:10" ht="22.5">
      <c r="A235" s="82" t="s">
        <v>197</v>
      </c>
      <c r="B235" s="83">
        <v>973</v>
      </c>
      <c r="C235" s="83" t="s">
        <v>46</v>
      </c>
      <c r="D235" s="83" t="s">
        <v>73</v>
      </c>
      <c r="E235" s="83" t="s">
        <v>318</v>
      </c>
      <c r="F235" s="83">
        <v>110</v>
      </c>
      <c r="G235" s="78">
        <v>12073.7</v>
      </c>
      <c r="H235" s="78">
        <v>12073.7</v>
      </c>
      <c r="J235" s="87"/>
    </row>
    <row r="236" spans="1:8" ht="22.5">
      <c r="A236" s="82" t="s">
        <v>224</v>
      </c>
      <c r="B236" s="83">
        <v>973</v>
      </c>
      <c r="C236" s="83" t="s">
        <v>46</v>
      </c>
      <c r="D236" s="83" t="s">
        <v>73</v>
      </c>
      <c r="E236" s="122" t="s">
        <v>465</v>
      </c>
      <c r="F236" s="83">
        <v>112</v>
      </c>
      <c r="G236" s="78">
        <v>23.1</v>
      </c>
      <c r="H236" s="78">
        <v>23.1</v>
      </c>
    </row>
    <row r="237" spans="1:8" ht="22.5">
      <c r="A237" s="82" t="s">
        <v>272</v>
      </c>
      <c r="B237" s="77">
        <v>973</v>
      </c>
      <c r="C237" s="83" t="s">
        <v>46</v>
      </c>
      <c r="D237" s="83" t="s">
        <v>73</v>
      </c>
      <c r="E237" s="83" t="s">
        <v>319</v>
      </c>
      <c r="F237" s="83"/>
      <c r="G237" s="78">
        <f>G238+G240</f>
        <v>881.4</v>
      </c>
      <c r="H237" s="78">
        <f>H238+H240</f>
        <v>881.4</v>
      </c>
    </row>
    <row r="238" spans="1:8" ht="22.5">
      <c r="A238" s="247" t="s">
        <v>99</v>
      </c>
      <c r="B238" s="77">
        <v>973</v>
      </c>
      <c r="C238" s="83" t="s">
        <v>46</v>
      </c>
      <c r="D238" s="83" t="s">
        <v>73</v>
      </c>
      <c r="E238" s="83" t="s">
        <v>319</v>
      </c>
      <c r="F238" s="83">
        <v>200</v>
      </c>
      <c r="G238" s="78">
        <f>G239</f>
        <v>772.5</v>
      </c>
      <c r="H238" s="78">
        <f>H239</f>
        <v>772.5</v>
      </c>
    </row>
    <row r="239" spans="1:8" ht="33.75">
      <c r="A239" s="140" t="s">
        <v>566</v>
      </c>
      <c r="B239" s="77">
        <v>973</v>
      </c>
      <c r="C239" s="83" t="s">
        <v>46</v>
      </c>
      <c r="D239" s="83" t="s">
        <v>73</v>
      </c>
      <c r="E239" s="83" t="s">
        <v>319</v>
      </c>
      <c r="F239" s="83">
        <v>240</v>
      </c>
      <c r="G239" s="78">
        <v>772.5</v>
      </c>
      <c r="H239" s="78">
        <v>772.5</v>
      </c>
    </row>
    <row r="240" spans="1:8" ht="12.75">
      <c r="A240" s="82" t="s">
        <v>105</v>
      </c>
      <c r="B240" s="77">
        <v>973</v>
      </c>
      <c r="C240" s="83" t="s">
        <v>46</v>
      </c>
      <c r="D240" s="83" t="s">
        <v>73</v>
      </c>
      <c r="E240" s="83" t="s">
        <v>319</v>
      </c>
      <c r="F240" s="83">
        <v>800</v>
      </c>
      <c r="G240" s="78">
        <v>108.9</v>
      </c>
      <c r="H240" s="78">
        <v>108.9</v>
      </c>
    </row>
    <row r="241" spans="1:8" ht="19.5" customHeight="1">
      <c r="A241" s="79" t="s">
        <v>140</v>
      </c>
      <c r="B241" s="80">
        <v>973</v>
      </c>
      <c r="C241" s="80" t="s">
        <v>56</v>
      </c>
      <c r="D241" s="80" t="s">
        <v>55</v>
      </c>
      <c r="E241" s="80" t="s">
        <v>215</v>
      </c>
      <c r="F241" s="80" t="s">
        <v>31</v>
      </c>
      <c r="G241" s="81">
        <f>G242</f>
        <v>2454.8</v>
      </c>
      <c r="H241" s="81">
        <f>H242</f>
        <v>2435.6</v>
      </c>
    </row>
    <row r="242" spans="1:8" ht="21" customHeight="1">
      <c r="A242" s="82" t="s">
        <v>100</v>
      </c>
      <c r="B242" s="77">
        <v>973</v>
      </c>
      <c r="C242" s="83" t="s">
        <v>56</v>
      </c>
      <c r="D242" s="83" t="s">
        <v>55</v>
      </c>
      <c r="E242" s="83" t="s">
        <v>215</v>
      </c>
      <c r="F242" s="83">
        <v>300</v>
      </c>
      <c r="G242" s="78">
        <v>2454.8</v>
      </c>
      <c r="H242" s="78">
        <v>2435.6</v>
      </c>
    </row>
    <row r="243" spans="1:8" ht="28.5">
      <c r="A243" s="142" t="s">
        <v>145</v>
      </c>
      <c r="B243" s="221">
        <v>974</v>
      </c>
      <c r="C243" s="223"/>
      <c r="D243" s="223"/>
      <c r="E243" s="223"/>
      <c r="F243" s="223"/>
      <c r="G243" s="125">
        <f>G244+G268+G271</f>
        <v>60945.7</v>
      </c>
      <c r="H243" s="125">
        <f>H244+H268+H271</f>
        <v>60945.7</v>
      </c>
    </row>
    <row r="244" spans="1:8" ht="21">
      <c r="A244" s="79" t="s">
        <v>662</v>
      </c>
      <c r="B244" s="80">
        <v>974</v>
      </c>
      <c r="C244" s="80"/>
      <c r="D244" s="80"/>
      <c r="E244" s="80" t="s">
        <v>234</v>
      </c>
      <c r="F244" s="80" t="s">
        <v>31</v>
      </c>
      <c r="G244" s="81">
        <f>G245+G249+G253+G259+G262</f>
        <v>60034.899999999994</v>
      </c>
      <c r="H244" s="81">
        <f>H245+H249+H253+H259+H262</f>
        <v>60034.899999999994</v>
      </c>
    </row>
    <row r="245" spans="1:8" ht="22.5">
      <c r="A245" s="136" t="s">
        <v>150</v>
      </c>
      <c r="B245" s="137">
        <v>974</v>
      </c>
      <c r="C245" s="137" t="s">
        <v>59</v>
      </c>
      <c r="D245" s="137" t="s">
        <v>32</v>
      </c>
      <c r="E245" s="137" t="s">
        <v>323</v>
      </c>
      <c r="F245" s="137"/>
      <c r="G245" s="135">
        <f aca="true" t="shared" si="5" ref="G245:H247">G246</f>
        <v>19290.3</v>
      </c>
      <c r="H245" s="135">
        <f t="shared" si="5"/>
        <v>19290.3</v>
      </c>
    </row>
    <row r="246" spans="1:8" ht="45">
      <c r="A246" s="82" t="s">
        <v>133</v>
      </c>
      <c r="B246" s="83">
        <v>974</v>
      </c>
      <c r="C246" s="83" t="s">
        <v>59</v>
      </c>
      <c r="D246" s="83" t="s">
        <v>32</v>
      </c>
      <c r="E246" s="83" t="s">
        <v>322</v>
      </c>
      <c r="F246" s="83" t="s">
        <v>96</v>
      </c>
      <c r="G246" s="78">
        <f t="shared" si="5"/>
        <v>19290.3</v>
      </c>
      <c r="H246" s="78">
        <f t="shared" si="5"/>
        <v>19290.3</v>
      </c>
    </row>
    <row r="247" spans="1:8" ht="12.75">
      <c r="A247" s="82" t="s">
        <v>97</v>
      </c>
      <c r="B247" s="77">
        <v>974</v>
      </c>
      <c r="C247" s="83" t="s">
        <v>59</v>
      </c>
      <c r="D247" s="83" t="s">
        <v>32</v>
      </c>
      <c r="E247" s="83" t="s">
        <v>322</v>
      </c>
      <c r="F247" s="83" t="s">
        <v>98</v>
      </c>
      <c r="G247" s="78">
        <f t="shared" si="5"/>
        <v>19290.3</v>
      </c>
      <c r="H247" s="78">
        <f t="shared" si="5"/>
        <v>19290.3</v>
      </c>
    </row>
    <row r="248" spans="1:8" ht="45">
      <c r="A248" s="82" t="s">
        <v>90</v>
      </c>
      <c r="B248" s="77">
        <v>974</v>
      </c>
      <c r="C248" s="83" t="s">
        <v>59</v>
      </c>
      <c r="D248" s="83" t="s">
        <v>32</v>
      </c>
      <c r="E248" s="83" t="s">
        <v>322</v>
      </c>
      <c r="F248" s="83" t="s">
        <v>74</v>
      </c>
      <c r="G248" s="78">
        <v>19290.3</v>
      </c>
      <c r="H248" s="78">
        <v>19290.3</v>
      </c>
    </row>
    <row r="249" spans="1:8" ht="12.75">
      <c r="A249" s="136" t="s">
        <v>151</v>
      </c>
      <c r="B249" s="137">
        <v>974</v>
      </c>
      <c r="C249" s="137" t="s">
        <v>59</v>
      </c>
      <c r="D249" s="137" t="s">
        <v>32</v>
      </c>
      <c r="E249" s="137" t="s">
        <v>325</v>
      </c>
      <c r="F249" s="137" t="s">
        <v>31</v>
      </c>
      <c r="G249" s="135">
        <f aca="true" t="shared" si="6" ref="G249:H251">G250</f>
        <v>8215.6</v>
      </c>
      <c r="H249" s="135">
        <f t="shared" si="6"/>
        <v>8215.6</v>
      </c>
    </row>
    <row r="250" spans="1:8" ht="45">
      <c r="A250" s="82" t="s">
        <v>133</v>
      </c>
      <c r="B250" s="83">
        <v>974</v>
      </c>
      <c r="C250" s="83" t="s">
        <v>59</v>
      </c>
      <c r="D250" s="83" t="s">
        <v>32</v>
      </c>
      <c r="E250" s="83" t="s">
        <v>325</v>
      </c>
      <c r="F250" s="83" t="s">
        <v>96</v>
      </c>
      <c r="G250" s="78">
        <f t="shared" si="6"/>
        <v>8215.6</v>
      </c>
      <c r="H250" s="78">
        <f t="shared" si="6"/>
        <v>8215.6</v>
      </c>
    </row>
    <row r="251" spans="1:8" ht="12.75">
      <c r="A251" s="82" t="s">
        <v>97</v>
      </c>
      <c r="B251" s="77">
        <v>974</v>
      </c>
      <c r="C251" s="83" t="s">
        <v>59</v>
      </c>
      <c r="D251" s="83" t="s">
        <v>32</v>
      </c>
      <c r="E251" s="83" t="s">
        <v>324</v>
      </c>
      <c r="F251" s="83" t="s">
        <v>98</v>
      </c>
      <c r="G251" s="78">
        <f t="shared" si="6"/>
        <v>8215.6</v>
      </c>
      <c r="H251" s="78">
        <f t="shared" si="6"/>
        <v>8215.6</v>
      </c>
    </row>
    <row r="252" spans="1:8" ht="45">
      <c r="A252" s="82" t="s">
        <v>90</v>
      </c>
      <c r="B252" s="77">
        <v>974</v>
      </c>
      <c r="C252" s="83" t="s">
        <v>59</v>
      </c>
      <c r="D252" s="83" t="s">
        <v>32</v>
      </c>
      <c r="E252" s="83" t="s">
        <v>324</v>
      </c>
      <c r="F252" s="83" t="s">
        <v>74</v>
      </c>
      <c r="G252" s="78">
        <v>8215.6</v>
      </c>
      <c r="H252" s="78">
        <v>8215.6</v>
      </c>
    </row>
    <row r="253" spans="1:8" ht="22.5">
      <c r="A253" s="136" t="s">
        <v>222</v>
      </c>
      <c r="B253" s="137">
        <v>974</v>
      </c>
      <c r="C253" s="137" t="s">
        <v>46</v>
      </c>
      <c r="D253" s="139" t="s">
        <v>34</v>
      </c>
      <c r="E253" s="137" t="s">
        <v>326</v>
      </c>
      <c r="F253" s="137" t="s">
        <v>31</v>
      </c>
      <c r="G253" s="135">
        <f>G254+G257</f>
        <v>13008.699999999999</v>
      </c>
      <c r="H253" s="135">
        <f>H254+H257</f>
        <v>13008.699999999999</v>
      </c>
    </row>
    <row r="254" spans="1:8" ht="45">
      <c r="A254" s="82" t="s">
        <v>133</v>
      </c>
      <c r="B254" s="77">
        <v>974</v>
      </c>
      <c r="C254" s="83" t="s">
        <v>46</v>
      </c>
      <c r="D254" s="122" t="s">
        <v>34</v>
      </c>
      <c r="E254" s="83" t="s">
        <v>326</v>
      </c>
      <c r="F254" s="83" t="s">
        <v>96</v>
      </c>
      <c r="G254" s="78">
        <f>G255</f>
        <v>12945.4</v>
      </c>
      <c r="H254" s="78">
        <f>H255</f>
        <v>12945.4</v>
      </c>
    </row>
    <row r="255" spans="1:8" ht="12.75">
      <c r="A255" s="82" t="s">
        <v>97</v>
      </c>
      <c r="B255" s="77">
        <v>974</v>
      </c>
      <c r="C255" s="83" t="s">
        <v>46</v>
      </c>
      <c r="D255" s="122" t="s">
        <v>34</v>
      </c>
      <c r="E255" s="83" t="s">
        <v>327</v>
      </c>
      <c r="F255" s="83" t="s">
        <v>98</v>
      </c>
      <c r="G255" s="78">
        <f>G256</f>
        <v>12945.4</v>
      </c>
      <c r="H255" s="78">
        <f>H256</f>
        <v>12945.4</v>
      </c>
    </row>
    <row r="256" spans="1:8" ht="45">
      <c r="A256" s="82" t="s">
        <v>90</v>
      </c>
      <c r="B256" s="77">
        <v>974</v>
      </c>
      <c r="C256" s="83" t="s">
        <v>46</v>
      </c>
      <c r="D256" s="122" t="s">
        <v>34</v>
      </c>
      <c r="E256" s="83" t="s">
        <v>327</v>
      </c>
      <c r="F256" s="83" t="s">
        <v>74</v>
      </c>
      <c r="G256" s="78">
        <v>12945.4</v>
      </c>
      <c r="H256" s="78">
        <v>12945.4</v>
      </c>
    </row>
    <row r="257" spans="1:8" ht="45">
      <c r="A257" s="82" t="s">
        <v>133</v>
      </c>
      <c r="B257" s="77">
        <v>974</v>
      </c>
      <c r="C257" s="83" t="s">
        <v>46</v>
      </c>
      <c r="D257" s="122" t="s">
        <v>34</v>
      </c>
      <c r="E257" s="122" t="s">
        <v>465</v>
      </c>
      <c r="F257" s="83">
        <v>600</v>
      </c>
      <c r="G257" s="78">
        <f>G258</f>
        <v>63.3</v>
      </c>
      <c r="H257" s="78">
        <f>H258</f>
        <v>63.3</v>
      </c>
    </row>
    <row r="258" spans="1:8" ht="45">
      <c r="A258" s="82" t="s">
        <v>90</v>
      </c>
      <c r="B258" s="77">
        <v>974</v>
      </c>
      <c r="C258" s="83" t="s">
        <v>46</v>
      </c>
      <c r="D258" s="122" t="s">
        <v>34</v>
      </c>
      <c r="E258" s="122" t="s">
        <v>465</v>
      </c>
      <c r="F258" s="83" t="s">
        <v>74</v>
      </c>
      <c r="G258" s="78">
        <v>63.3</v>
      </c>
      <c r="H258" s="78">
        <v>63.3</v>
      </c>
    </row>
    <row r="259" spans="1:8" ht="12.75">
      <c r="A259" s="136" t="s">
        <v>223</v>
      </c>
      <c r="B259" s="137">
        <v>974</v>
      </c>
      <c r="C259" s="137" t="s">
        <v>59</v>
      </c>
      <c r="D259" s="139" t="s">
        <v>55</v>
      </c>
      <c r="E259" s="137" t="s">
        <v>328</v>
      </c>
      <c r="F259" s="137"/>
      <c r="G259" s="135">
        <f>G260</f>
        <v>211</v>
      </c>
      <c r="H259" s="135">
        <f>H260</f>
        <v>211</v>
      </c>
    </row>
    <row r="260" spans="1:9" ht="22.5">
      <c r="A260" s="247" t="s">
        <v>99</v>
      </c>
      <c r="B260" s="77">
        <v>974</v>
      </c>
      <c r="C260" s="83" t="s">
        <v>59</v>
      </c>
      <c r="D260" s="83" t="s">
        <v>55</v>
      </c>
      <c r="E260" s="83" t="s">
        <v>583</v>
      </c>
      <c r="F260" s="83">
        <v>200</v>
      </c>
      <c r="G260" s="78">
        <f>G261</f>
        <v>211</v>
      </c>
      <c r="H260" s="78">
        <f>H261</f>
        <v>211</v>
      </c>
      <c r="I260" s="87"/>
    </row>
    <row r="261" spans="1:8" ht="22.5">
      <c r="A261" s="82" t="s">
        <v>99</v>
      </c>
      <c r="B261" s="77">
        <v>974</v>
      </c>
      <c r="C261" s="83" t="s">
        <v>59</v>
      </c>
      <c r="D261" s="83" t="s">
        <v>55</v>
      </c>
      <c r="E261" s="83" t="s">
        <v>583</v>
      </c>
      <c r="F261" s="83">
        <v>240</v>
      </c>
      <c r="G261" s="78">
        <v>211</v>
      </c>
      <c r="H261" s="78">
        <v>211</v>
      </c>
    </row>
    <row r="262" spans="1:8" ht="22.5">
      <c r="A262" s="136" t="s">
        <v>321</v>
      </c>
      <c r="B262" s="137">
        <v>974</v>
      </c>
      <c r="C262" s="137" t="s">
        <v>59</v>
      </c>
      <c r="D262" s="137" t="s">
        <v>55</v>
      </c>
      <c r="E262" s="137" t="s">
        <v>329</v>
      </c>
      <c r="F262" s="137"/>
      <c r="G262" s="135">
        <f>G263+G265+G267</f>
        <v>19309.3</v>
      </c>
      <c r="H262" s="135">
        <f>H263+H265+H267</f>
        <v>19309.3</v>
      </c>
    </row>
    <row r="263" spans="1:8" ht="56.25">
      <c r="A263" s="82" t="s">
        <v>75</v>
      </c>
      <c r="B263" s="77">
        <v>974</v>
      </c>
      <c r="C263" s="83" t="s">
        <v>59</v>
      </c>
      <c r="D263" s="83" t="s">
        <v>55</v>
      </c>
      <c r="E263" s="83" t="s">
        <v>584</v>
      </c>
      <c r="F263" s="83">
        <v>100</v>
      </c>
      <c r="G263" s="78">
        <f>G264</f>
        <v>19093.2</v>
      </c>
      <c r="H263" s="78">
        <f>H264</f>
        <v>19093.2</v>
      </c>
    </row>
    <row r="264" spans="1:8" ht="22.5">
      <c r="A264" s="82" t="s">
        <v>197</v>
      </c>
      <c r="B264" s="83">
        <v>946</v>
      </c>
      <c r="C264" s="83" t="s">
        <v>59</v>
      </c>
      <c r="D264" s="83" t="s">
        <v>55</v>
      </c>
      <c r="E264" s="83" t="s">
        <v>584</v>
      </c>
      <c r="F264" s="83">
        <v>110</v>
      </c>
      <c r="G264" s="78">
        <v>19093.2</v>
      </c>
      <c r="H264" s="78">
        <v>19093.2</v>
      </c>
    </row>
    <row r="265" spans="1:9" ht="22.5">
      <c r="A265" s="247" t="s">
        <v>99</v>
      </c>
      <c r="B265" s="77">
        <v>974</v>
      </c>
      <c r="C265" s="83" t="s">
        <v>59</v>
      </c>
      <c r="D265" s="83" t="s">
        <v>55</v>
      </c>
      <c r="E265" s="83" t="s">
        <v>584</v>
      </c>
      <c r="F265" s="83">
        <v>200</v>
      </c>
      <c r="G265" s="78">
        <f>G266</f>
        <v>202.3</v>
      </c>
      <c r="H265" s="78">
        <f>H266</f>
        <v>202.3</v>
      </c>
      <c r="I265" s="87"/>
    </row>
    <row r="266" spans="1:8" ht="33.75">
      <c r="A266" s="140" t="s">
        <v>566</v>
      </c>
      <c r="B266" s="77">
        <v>974</v>
      </c>
      <c r="C266" s="83" t="s">
        <v>59</v>
      </c>
      <c r="D266" s="83" t="s">
        <v>55</v>
      </c>
      <c r="E266" s="83" t="s">
        <v>584</v>
      </c>
      <c r="F266" s="83">
        <v>240</v>
      </c>
      <c r="G266" s="78">
        <v>202.3</v>
      </c>
      <c r="H266" s="78">
        <v>202.3</v>
      </c>
    </row>
    <row r="267" spans="1:8" ht="12.75">
      <c r="A267" s="82" t="s">
        <v>105</v>
      </c>
      <c r="B267" s="83">
        <v>974</v>
      </c>
      <c r="C267" s="83" t="s">
        <v>59</v>
      </c>
      <c r="D267" s="83" t="s">
        <v>55</v>
      </c>
      <c r="E267" s="83" t="s">
        <v>584</v>
      </c>
      <c r="F267" s="83">
        <v>800</v>
      </c>
      <c r="G267" s="78">
        <v>13.8</v>
      </c>
      <c r="H267" s="78">
        <v>13.8</v>
      </c>
    </row>
    <row r="268" spans="1:8" ht="42">
      <c r="A268" s="79" t="s">
        <v>663</v>
      </c>
      <c r="B268" s="80">
        <v>974</v>
      </c>
      <c r="C268" s="80" t="s">
        <v>59</v>
      </c>
      <c r="D268" s="80" t="s">
        <v>55</v>
      </c>
      <c r="E268" s="80" t="s">
        <v>331</v>
      </c>
      <c r="F268" s="80"/>
      <c r="G268" s="81">
        <f>G269</f>
        <v>70</v>
      </c>
      <c r="H268" s="81">
        <f>H269</f>
        <v>70</v>
      </c>
    </row>
    <row r="269" spans="1:8" ht="22.5">
      <c r="A269" s="247" t="s">
        <v>99</v>
      </c>
      <c r="B269" s="83">
        <v>974</v>
      </c>
      <c r="C269" s="83" t="s">
        <v>59</v>
      </c>
      <c r="D269" s="83" t="s">
        <v>55</v>
      </c>
      <c r="E269" s="83" t="s">
        <v>585</v>
      </c>
      <c r="F269" s="83">
        <v>200</v>
      </c>
      <c r="G269" s="78">
        <f>G270</f>
        <v>70</v>
      </c>
      <c r="H269" s="78">
        <f>H270</f>
        <v>70</v>
      </c>
    </row>
    <row r="270" spans="1:8" ht="33.75">
      <c r="A270" s="140" t="s">
        <v>566</v>
      </c>
      <c r="B270" s="77">
        <v>974</v>
      </c>
      <c r="C270" s="83" t="s">
        <v>59</v>
      </c>
      <c r="D270" s="83" t="s">
        <v>55</v>
      </c>
      <c r="E270" s="83" t="s">
        <v>585</v>
      </c>
      <c r="F270" s="83">
        <v>240</v>
      </c>
      <c r="G270" s="78">
        <v>70</v>
      </c>
      <c r="H270" s="78">
        <v>70</v>
      </c>
    </row>
    <row r="271" spans="1:8" ht="21">
      <c r="A271" s="79" t="s">
        <v>586</v>
      </c>
      <c r="B271" s="80">
        <v>974</v>
      </c>
      <c r="C271" s="80" t="s">
        <v>59</v>
      </c>
      <c r="D271" s="80" t="s">
        <v>55</v>
      </c>
      <c r="E271" s="80" t="s">
        <v>336</v>
      </c>
      <c r="F271" s="80"/>
      <c r="G271" s="81">
        <f>G272</f>
        <v>840.8</v>
      </c>
      <c r="H271" s="81">
        <f>H272</f>
        <v>840.8</v>
      </c>
    </row>
    <row r="272" spans="1:8" ht="56.25">
      <c r="A272" s="82" t="s">
        <v>75</v>
      </c>
      <c r="B272" s="83">
        <v>974</v>
      </c>
      <c r="C272" s="83" t="s">
        <v>59</v>
      </c>
      <c r="D272" s="83" t="s">
        <v>55</v>
      </c>
      <c r="E272" s="83" t="s">
        <v>337</v>
      </c>
      <c r="F272" s="83">
        <v>100</v>
      </c>
      <c r="G272" s="78">
        <f>G273</f>
        <v>840.8</v>
      </c>
      <c r="H272" s="78">
        <f>H273</f>
        <v>840.8</v>
      </c>
    </row>
    <row r="273" spans="1:8" ht="22.5">
      <c r="A273" s="140" t="s">
        <v>103</v>
      </c>
      <c r="B273" s="77">
        <v>974</v>
      </c>
      <c r="C273" s="83" t="s">
        <v>59</v>
      </c>
      <c r="D273" s="83" t="s">
        <v>55</v>
      </c>
      <c r="E273" s="83" t="s">
        <v>337</v>
      </c>
      <c r="F273" s="83">
        <v>120</v>
      </c>
      <c r="G273" s="78">
        <v>840.8</v>
      </c>
      <c r="H273" s="78">
        <v>840.8</v>
      </c>
    </row>
    <row r="274" spans="1:8" ht="28.5">
      <c r="A274" s="142" t="s">
        <v>475</v>
      </c>
      <c r="B274" s="221">
        <v>975</v>
      </c>
      <c r="C274" s="223"/>
      <c r="D274" s="223"/>
      <c r="E274" s="223"/>
      <c r="F274" s="223"/>
      <c r="G274" s="125">
        <f>G275+G282</f>
        <v>11684.300000000001</v>
      </c>
      <c r="H274" s="125">
        <f>H275+H282</f>
        <v>11684.300000000001</v>
      </c>
    </row>
    <row r="275" spans="1:8" ht="31.5">
      <c r="A275" s="79" t="s">
        <v>610</v>
      </c>
      <c r="B275" s="80">
        <v>975</v>
      </c>
      <c r="C275" s="80" t="s">
        <v>55</v>
      </c>
      <c r="D275" s="80" t="s">
        <v>47</v>
      </c>
      <c r="E275" s="80" t="s">
        <v>269</v>
      </c>
      <c r="F275" s="80"/>
      <c r="G275" s="75">
        <f>G276+G278</f>
        <v>4628.200000000001</v>
      </c>
      <c r="H275" s="75">
        <f>H276+H278</f>
        <v>4628.200000000001</v>
      </c>
    </row>
    <row r="276" spans="1:8" ht="56.25">
      <c r="A276" s="82" t="s">
        <v>75</v>
      </c>
      <c r="B276" s="77">
        <v>975</v>
      </c>
      <c r="C276" s="83" t="s">
        <v>55</v>
      </c>
      <c r="D276" s="83" t="s">
        <v>47</v>
      </c>
      <c r="E276" s="83" t="s">
        <v>270</v>
      </c>
      <c r="F276" s="83" t="s">
        <v>102</v>
      </c>
      <c r="G276" s="78">
        <f>G277</f>
        <v>4230.1</v>
      </c>
      <c r="H276" s="78">
        <f>H277</f>
        <v>4230.1</v>
      </c>
    </row>
    <row r="277" spans="1:8" ht="22.5">
      <c r="A277" s="140" t="s">
        <v>103</v>
      </c>
      <c r="B277" s="77">
        <v>975</v>
      </c>
      <c r="C277" s="83" t="s">
        <v>55</v>
      </c>
      <c r="D277" s="83" t="s">
        <v>47</v>
      </c>
      <c r="E277" s="83" t="s">
        <v>270</v>
      </c>
      <c r="F277" s="83">
        <v>120</v>
      </c>
      <c r="G277" s="78">
        <v>4230.1</v>
      </c>
      <c r="H277" s="78">
        <v>4230.1</v>
      </c>
    </row>
    <row r="278" spans="1:8" ht="22.5">
      <c r="A278" s="82" t="s">
        <v>272</v>
      </c>
      <c r="B278" s="77">
        <v>975</v>
      </c>
      <c r="C278" s="83" t="s">
        <v>55</v>
      </c>
      <c r="D278" s="83" t="s">
        <v>47</v>
      </c>
      <c r="E278" s="83" t="s">
        <v>486</v>
      </c>
      <c r="F278" s="83"/>
      <c r="G278" s="78">
        <f>G279+G281</f>
        <v>398.1</v>
      </c>
      <c r="H278" s="78">
        <f>H279+H281</f>
        <v>398.1</v>
      </c>
    </row>
    <row r="279" spans="1:8" ht="22.5">
      <c r="A279" s="247" t="s">
        <v>99</v>
      </c>
      <c r="B279" s="77">
        <v>975</v>
      </c>
      <c r="C279" s="83" t="s">
        <v>55</v>
      </c>
      <c r="D279" s="83" t="s">
        <v>47</v>
      </c>
      <c r="E279" s="83" t="s">
        <v>486</v>
      </c>
      <c r="F279" s="83">
        <v>200</v>
      </c>
      <c r="G279" s="78">
        <f>G280</f>
        <v>386.1</v>
      </c>
      <c r="H279" s="78">
        <f>H280</f>
        <v>386.1</v>
      </c>
    </row>
    <row r="280" spans="1:8" ht="33.75">
      <c r="A280" s="140" t="s">
        <v>566</v>
      </c>
      <c r="B280" s="83">
        <v>975</v>
      </c>
      <c r="C280" s="83" t="s">
        <v>55</v>
      </c>
      <c r="D280" s="83" t="s">
        <v>47</v>
      </c>
      <c r="E280" s="83" t="s">
        <v>486</v>
      </c>
      <c r="F280" s="83">
        <v>240</v>
      </c>
      <c r="G280" s="78">
        <v>386.1</v>
      </c>
      <c r="H280" s="78">
        <v>386.1</v>
      </c>
    </row>
    <row r="281" spans="1:8" ht="12.75">
      <c r="A281" s="82" t="s">
        <v>105</v>
      </c>
      <c r="B281" s="83">
        <v>975</v>
      </c>
      <c r="C281" s="83" t="s">
        <v>55</v>
      </c>
      <c r="D281" s="83" t="s">
        <v>47</v>
      </c>
      <c r="E281" s="83" t="s">
        <v>486</v>
      </c>
      <c r="F281" s="83">
        <v>800</v>
      </c>
      <c r="G281" s="78">
        <v>12</v>
      </c>
      <c r="H281" s="78">
        <v>12</v>
      </c>
    </row>
    <row r="282" spans="1:8" ht="42">
      <c r="A282" s="79" t="s">
        <v>659</v>
      </c>
      <c r="B282" s="80">
        <v>975</v>
      </c>
      <c r="C282" s="80"/>
      <c r="D282" s="123"/>
      <c r="E282" s="80" t="s">
        <v>235</v>
      </c>
      <c r="F282" s="80" t="s">
        <v>31</v>
      </c>
      <c r="G282" s="81">
        <f>G283+G286+G290+G293+G305</f>
        <v>7056.1</v>
      </c>
      <c r="H282" s="81">
        <f>H283+H286+H290+H293+H305</f>
        <v>7056.1</v>
      </c>
    </row>
    <row r="283" spans="1:8" ht="22.5">
      <c r="A283" s="136" t="s">
        <v>279</v>
      </c>
      <c r="B283" s="137">
        <v>975</v>
      </c>
      <c r="C283" s="137" t="s">
        <v>55</v>
      </c>
      <c r="D283" s="137" t="s">
        <v>47</v>
      </c>
      <c r="E283" s="137" t="s">
        <v>266</v>
      </c>
      <c r="F283" s="137"/>
      <c r="G283" s="135">
        <f>G284</f>
        <v>100</v>
      </c>
      <c r="H283" s="135">
        <f>H284</f>
        <v>100</v>
      </c>
    </row>
    <row r="284" spans="1:8" ht="22.5">
      <c r="A284" s="247" t="s">
        <v>99</v>
      </c>
      <c r="B284" s="77">
        <v>975</v>
      </c>
      <c r="C284" s="83" t="s">
        <v>55</v>
      </c>
      <c r="D284" s="83" t="s">
        <v>47</v>
      </c>
      <c r="E284" s="83" t="s">
        <v>289</v>
      </c>
      <c r="F284" s="83">
        <v>200</v>
      </c>
      <c r="G284" s="78">
        <f>G285</f>
        <v>100</v>
      </c>
      <c r="H284" s="78">
        <f>H285</f>
        <v>100</v>
      </c>
    </row>
    <row r="285" spans="1:8" ht="33.75">
      <c r="A285" s="140" t="s">
        <v>566</v>
      </c>
      <c r="B285" s="83">
        <v>975</v>
      </c>
      <c r="C285" s="83" t="s">
        <v>55</v>
      </c>
      <c r="D285" s="83" t="s">
        <v>47</v>
      </c>
      <c r="E285" s="83" t="s">
        <v>289</v>
      </c>
      <c r="F285" s="83">
        <v>240</v>
      </c>
      <c r="G285" s="78">
        <v>100</v>
      </c>
      <c r="H285" s="78">
        <v>100</v>
      </c>
    </row>
    <row r="286" spans="1:8" ht="12.75">
      <c r="A286" s="136" t="s">
        <v>280</v>
      </c>
      <c r="B286" s="137">
        <v>975</v>
      </c>
      <c r="C286" s="137" t="s">
        <v>55</v>
      </c>
      <c r="D286" s="137" t="s">
        <v>47</v>
      </c>
      <c r="E286" s="137" t="s">
        <v>267</v>
      </c>
      <c r="F286" s="137"/>
      <c r="G286" s="135">
        <f>G287+G289</f>
        <v>206</v>
      </c>
      <c r="H286" s="135">
        <f>H287+H289</f>
        <v>206</v>
      </c>
    </row>
    <row r="287" spans="1:8" ht="22.5">
      <c r="A287" s="247" t="s">
        <v>99</v>
      </c>
      <c r="B287" s="83">
        <v>975</v>
      </c>
      <c r="C287" s="83" t="s">
        <v>55</v>
      </c>
      <c r="D287" s="83" t="s">
        <v>47</v>
      </c>
      <c r="E287" s="83" t="s">
        <v>290</v>
      </c>
      <c r="F287" s="83">
        <v>200</v>
      </c>
      <c r="G287" s="78">
        <f>G288</f>
        <v>66</v>
      </c>
      <c r="H287" s="78">
        <f>H288</f>
        <v>66</v>
      </c>
    </row>
    <row r="288" spans="1:8" ht="33.75">
      <c r="A288" s="140" t="s">
        <v>566</v>
      </c>
      <c r="B288" s="77">
        <v>975</v>
      </c>
      <c r="C288" s="83" t="s">
        <v>55</v>
      </c>
      <c r="D288" s="83" t="s">
        <v>47</v>
      </c>
      <c r="E288" s="83" t="s">
        <v>290</v>
      </c>
      <c r="F288" s="83">
        <v>240</v>
      </c>
      <c r="G288" s="78">
        <v>66</v>
      </c>
      <c r="H288" s="78">
        <v>66</v>
      </c>
    </row>
    <row r="289" spans="1:8" ht="12.75">
      <c r="A289" s="82" t="s">
        <v>105</v>
      </c>
      <c r="B289" s="77">
        <v>975</v>
      </c>
      <c r="C289" s="83" t="s">
        <v>55</v>
      </c>
      <c r="D289" s="83" t="s">
        <v>47</v>
      </c>
      <c r="E289" s="83" t="s">
        <v>666</v>
      </c>
      <c r="F289" s="83">
        <v>800</v>
      </c>
      <c r="G289" s="78">
        <v>140</v>
      </c>
      <c r="H289" s="78">
        <v>140</v>
      </c>
    </row>
    <row r="290" spans="1:8" ht="12.75">
      <c r="A290" s="136" t="s">
        <v>281</v>
      </c>
      <c r="B290" s="137">
        <v>975</v>
      </c>
      <c r="C290" s="137" t="s">
        <v>55</v>
      </c>
      <c r="D290" s="137" t="s">
        <v>47</v>
      </c>
      <c r="E290" s="137" t="s">
        <v>268</v>
      </c>
      <c r="F290" s="137"/>
      <c r="G290" s="135">
        <f>G291</f>
        <v>130</v>
      </c>
      <c r="H290" s="135">
        <f>H291</f>
        <v>130</v>
      </c>
    </row>
    <row r="291" spans="1:8" ht="22.5">
      <c r="A291" s="247" t="s">
        <v>99</v>
      </c>
      <c r="B291" s="77">
        <v>975</v>
      </c>
      <c r="C291" s="83" t="s">
        <v>55</v>
      </c>
      <c r="D291" s="83" t="s">
        <v>47</v>
      </c>
      <c r="E291" s="83" t="s">
        <v>291</v>
      </c>
      <c r="F291" s="83">
        <v>200</v>
      </c>
      <c r="G291" s="78">
        <f>G292</f>
        <v>130</v>
      </c>
      <c r="H291" s="78">
        <f>H292</f>
        <v>130</v>
      </c>
    </row>
    <row r="292" spans="1:8" ht="33.75">
      <c r="A292" s="140" t="s">
        <v>566</v>
      </c>
      <c r="B292" s="83">
        <v>975</v>
      </c>
      <c r="C292" s="83" t="s">
        <v>55</v>
      </c>
      <c r="D292" s="83" t="s">
        <v>47</v>
      </c>
      <c r="E292" s="83" t="s">
        <v>291</v>
      </c>
      <c r="F292" s="83">
        <v>240</v>
      </c>
      <c r="G292" s="78">
        <v>130</v>
      </c>
      <c r="H292" s="78">
        <v>130</v>
      </c>
    </row>
    <row r="293" spans="1:8" ht="22.5">
      <c r="A293" s="136" t="s">
        <v>611</v>
      </c>
      <c r="B293" s="137">
        <v>975</v>
      </c>
      <c r="C293" s="137" t="s">
        <v>55</v>
      </c>
      <c r="D293" s="137" t="s">
        <v>47</v>
      </c>
      <c r="E293" s="137" t="s">
        <v>277</v>
      </c>
      <c r="F293" s="137"/>
      <c r="G293" s="135">
        <f>G294+G296+G299+G301+G303</f>
        <v>6602.1</v>
      </c>
      <c r="H293" s="135">
        <f>H294+H296+H299+H301+H303</f>
        <v>6602.1</v>
      </c>
    </row>
    <row r="294" spans="1:8" ht="22.5">
      <c r="A294" s="247" t="s">
        <v>99</v>
      </c>
      <c r="B294" s="77">
        <v>975</v>
      </c>
      <c r="C294" s="83" t="s">
        <v>55</v>
      </c>
      <c r="D294" s="83" t="s">
        <v>47</v>
      </c>
      <c r="E294" s="83" t="s">
        <v>292</v>
      </c>
      <c r="F294" s="83">
        <v>200</v>
      </c>
      <c r="G294" s="78">
        <f>G295</f>
        <v>286</v>
      </c>
      <c r="H294" s="78">
        <f>H295</f>
        <v>286</v>
      </c>
    </row>
    <row r="295" spans="1:8" ht="33.75">
      <c r="A295" s="140" t="s">
        <v>566</v>
      </c>
      <c r="B295" s="77">
        <v>975</v>
      </c>
      <c r="C295" s="83" t="s">
        <v>55</v>
      </c>
      <c r="D295" s="83" t="s">
        <v>47</v>
      </c>
      <c r="E295" s="83" t="s">
        <v>292</v>
      </c>
      <c r="F295" s="83">
        <v>240</v>
      </c>
      <c r="G295" s="78">
        <v>286</v>
      </c>
      <c r="H295" s="78">
        <v>286</v>
      </c>
    </row>
    <row r="296" spans="1:8" ht="22.5">
      <c r="A296" s="140" t="s">
        <v>573</v>
      </c>
      <c r="B296" s="77">
        <v>975</v>
      </c>
      <c r="C296" s="83" t="s">
        <v>55</v>
      </c>
      <c r="D296" s="83" t="s">
        <v>47</v>
      </c>
      <c r="E296" s="83" t="s">
        <v>574</v>
      </c>
      <c r="F296" s="83"/>
      <c r="G296" s="78">
        <f>G297</f>
        <v>73.5</v>
      </c>
      <c r="H296" s="78">
        <f>H297</f>
        <v>73.5</v>
      </c>
    </row>
    <row r="297" spans="1:8" ht="22.5">
      <c r="A297" s="247" t="s">
        <v>99</v>
      </c>
      <c r="B297" s="77">
        <v>975</v>
      </c>
      <c r="C297" s="83" t="s">
        <v>55</v>
      </c>
      <c r="D297" s="83" t="s">
        <v>47</v>
      </c>
      <c r="E297" s="83" t="s">
        <v>574</v>
      </c>
      <c r="F297" s="83">
        <v>200</v>
      </c>
      <c r="G297" s="78">
        <f>G298</f>
        <v>73.5</v>
      </c>
      <c r="H297" s="78">
        <f>H298</f>
        <v>73.5</v>
      </c>
    </row>
    <row r="298" spans="1:8" ht="33.75">
      <c r="A298" s="140" t="s">
        <v>566</v>
      </c>
      <c r="B298" s="77">
        <v>975</v>
      </c>
      <c r="C298" s="83" t="s">
        <v>55</v>
      </c>
      <c r="D298" s="83" t="s">
        <v>47</v>
      </c>
      <c r="E298" s="83" t="s">
        <v>574</v>
      </c>
      <c r="F298" s="83">
        <v>240</v>
      </c>
      <c r="G298" s="78">
        <v>73.5</v>
      </c>
      <c r="H298" s="78">
        <v>73.5</v>
      </c>
    </row>
    <row r="299" spans="1:8" ht="22.5">
      <c r="A299" s="82" t="s">
        <v>576</v>
      </c>
      <c r="B299" s="77">
        <v>975</v>
      </c>
      <c r="C299" s="83" t="s">
        <v>130</v>
      </c>
      <c r="D299" s="83" t="s">
        <v>132</v>
      </c>
      <c r="E299" s="83" t="s">
        <v>577</v>
      </c>
      <c r="F299" s="83">
        <v>400</v>
      </c>
      <c r="G299" s="78">
        <f>G300</f>
        <v>5101.5</v>
      </c>
      <c r="H299" s="78">
        <f>H300</f>
        <v>5101.5</v>
      </c>
    </row>
    <row r="300" spans="1:8" ht="12.75">
      <c r="A300" s="140" t="s">
        <v>578</v>
      </c>
      <c r="B300" s="77">
        <v>975</v>
      </c>
      <c r="C300" s="83" t="s">
        <v>130</v>
      </c>
      <c r="D300" s="83" t="s">
        <v>132</v>
      </c>
      <c r="E300" s="83" t="s">
        <v>577</v>
      </c>
      <c r="F300" s="83">
        <v>410</v>
      </c>
      <c r="G300" s="78">
        <v>5101.5</v>
      </c>
      <c r="H300" s="78">
        <v>5101.5</v>
      </c>
    </row>
    <row r="301" spans="1:8" ht="22.5">
      <c r="A301" s="247" t="s">
        <v>99</v>
      </c>
      <c r="B301" s="77">
        <v>975</v>
      </c>
      <c r="C301" s="83" t="s">
        <v>130</v>
      </c>
      <c r="D301" s="83" t="s">
        <v>131</v>
      </c>
      <c r="E301" s="83" t="s">
        <v>577</v>
      </c>
      <c r="F301" s="83">
        <v>200</v>
      </c>
      <c r="G301" s="78">
        <f>G302</f>
        <v>1021.1</v>
      </c>
      <c r="H301" s="78">
        <f>H302</f>
        <v>1021.1</v>
      </c>
    </row>
    <row r="302" spans="1:8" ht="33.75">
      <c r="A302" s="140" t="s">
        <v>566</v>
      </c>
      <c r="B302" s="77">
        <v>975</v>
      </c>
      <c r="C302" s="83" t="s">
        <v>130</v>
      </c>
      <c r="D302" s="83" t="s">
        <v>131</v>
      </c>
      <c r="E302" s="83" t="s">
        <v>577</v>
      </c>
      <c r="F302" s="83">
        <v>240</v>
      </c>
      <c r="G302" s="78">
        <v>1021.1</v>
      </c>
      <c r="H302" s="78">
        <v>1021.1</v>
      </c>
    </row>
    <row r="303" spans="1:8" ht="12.75">
      <c r="A303" s="82" t="s">
        <v>100</v>
      </c>
      <c r="B303" s="77">
        <v>975</v>
      </c>
      <c r="C303" s="122" t="s">
        <v>56</v>
      </c>
      <c r="D303" s="122" t="s">
        <v>34</v>
      </c>
      <c r="E303" s="83" t="s">
        <v>292</v>
      </c>
      <c r="F303" s="83">
        <v>300</v>
      </c>
      <c r="G303" s="78">
        <f>G304</f>
        <v>120</v>
      </c>
      <c r="H303" s="78">
        <f>H304</f>
        <v>120</v>
      </c>
    </row>
    <row r="304" spans="1:8" ht="22.5">
      <c r="A304" s="82" t="s">
        <v>612</v>
      </c>
      <c r="B304" s="77">
        <v>975</v>
      </c>
      <c r="C304" s="122" t="s">
        <v>56</v>
      </c>
      <c r="D304" s="122" t="s">
        <v>34</v>
      </c>
      <c r="E304" s="83" t="s">
        <v>292</v>
      </c>
      <c r="F304" s="83">
        <v>320</v>
      </c>
      <c r="G304" s="78">
        <v>120</v>
      </c>
      <c r="H304" s="78">
        <v>120</v>
      </c>
    </row>
    <row r="305" spans="1:8" ht="33.75">
      <c r="A305" s="136" t="s">
        <v>278</v>
      </c>
      <c r="B305" s="137">
        <v>975</v>
      </c>
      <c r="C305" s="137" t="s">
        <v>55</v>
      </c>
      <c r="D305" s="137" t="s">
        <v>47</v>
      </c>
      <c r="E305" s="137" t="s">
        <v>282</v>
      </c>
      <c r="F305" s="137"/>
      <c r="G305" s="135">
        <f>G306</f>
        <v>18</v>
      </c>
      <c r="H305" s="135">
        <f>H306</f>
        <v>18</v>
      </c>
    </row>
    <row r="306" spans="1:8" ht="22.5">
      <c r="A306" s="247" t="s">
        <v>99</v>
      </c>
      <c r="B306" s="77">
        <v>975</v>
      </c>
      <c r="C306" s="83" t="s">
        <v>55</v>
      </c>
      <c r="D306" s="83" t="s">
        <v>47</v>
      </c>
      <c r="E306" s="83" t="s">
        <v>293</v>
      </c>
      <c r="F306" s="83">
        <v>200</v>
      </c>
      <c r="G306" s="78">
        <f>G307</f>
        <v>18</v>
      </c>
      <c r="H306" s="78">
        <f>H307</f>
        <v>18</v>
      </c>
    </row>
    <row r="307" spans="1:8" ht="33.75">
      <c r="A307" s="140" t="s">
        <v>566</v>
      </c>
      <c r="B307" s="77">
        <v>975</v>
      </c>
      <c r="C307" s="83" t="s">
        <v>55</v>
      </c>
      <c r="D307" s="83" t="s">
        <v>47</v>
      </c>
      <c r="E307" s="83" t="s">
        <v>293</v>
      </c>
      <c r="F307" s="83">
        <v>240</v>
      </c>
      <c r="G307" s="78">
        <v>18</v>
      </c>
      <c r="H307" s="78">
        <v>18</v>
      </c>
    </row>
  </sheetData>
  <sheetProtection/>
  <mergeCells count="14">
    <mergeCell ref="C1:H1"/>
    <mergeCell ref="A4:H4"/>
    <mergeCell ref="A6:H6"/>
    <mergeCell ref="A7:H7"/>
    <mergeCell ref="A2:H2"/>
    <mergeCell ref="A9:A10"/>
    <mergeCell ref="B9:B10"/>
    <mergeCell ref="C9:C10"/>
    <mergeCell ref="A3:H3"/>
    <mergeCell ref="D9:D10"/>
    <mergeCell ref="E9:E10"/>
    <mergeCell ref="F9:F10"/>
    <mergeCell ref="G5:H5"/>
    <mergeCell ref="G9:H9"/>
  </mergeCells>
  <printOptions/>
  <pageMargins left="0.7086614173228347" right="0" top="0.19" bottom="0.17" header="0" footer="0"/>
  <pageSetup horizontalDpi="600" verticalDpi="600" orientation="portrait" paperSize="9" r:id="rId1"/>
  <headerFooter alignWithMargins="0"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194"/>
  <sheetViews>
    <sheetView tabSelected="1" zoomScalePageLayoutView="0" workbookViewId="0" topLeftCell="A1">
      <selection activeCell="F9" sqref="F9"/>
    </sheetView>
  </sheetViews>
  <sheetFormatPr defaultColWidth="9.140625" defaultRowHeight="12.75"/>
  <cols>
    <col min="1" max="1" width="43.8515625" style="0" customWidth="1"/>
    <col min="2" max="2" width="4.8515625" style="0" customWidth="1"/>
    <col min="3" max="3" width="5.140625" style="0" customWidth="1"/>
    <col min="4" max="4" width="13.421875" style="0" customWidth="1"/>
    <col min="5" max="5" width="4.7109375" style="0" customWidth="1"/>
    <col min="6" max="6" width="13.8515625" style="0" customWidth="1"/>
    <col min="7" max="7" width="9.140625" style="0" customWidth="1"/>
  </cols>
  <sheetData>
    <row r="1" spans="4:6" ht="12.75">
      <c r="D1" s="126"/>
      <c r="E1" s="126"/>
      <c r="F1" s="129" t="s">
        <v>21</v>
      </c>
    </row>
    <row r="2" spans="1:6" ht="12.75" customHeight="1">
      <c r="A2" s="357" t="s">
        <v>682</v>
      </c>
      <c r="B2" s="357"/>
      <c r="C2" s="357"/>
      <c r="D2" s="357"/>
      <c r="E2" s="357"/>
      <c r="F2" s="357"/>
    </row>
    <row r="3" spans="1:6" ht="12.75" customHeight="1">
      <c r="A3" s="357" t="s">
        <v>428</v>
      </c>
      <c r="B3" s="358"/>
      <c r="C3" s="358"/>
      <c r="D3" s="358"/>
      <c r="E3" s="358"/>
      <c r="F3" s="358"/>
    </row>
    <row r="4" spans="1:6" ht="12.75" customHeight="1">
      <c r="A4" s="357" t="s">
        <v>509</v>
      </c>
      <c r="B4" s="358"/>
      <c r="C4" s="358"/>
      <c r="D4" s="358"/>
      <c r="E4" s="358"/>
      <c r="F4" s="358"/>
    </row>
    <row r="5" spans="1:6" ht="12.75" customHeight="1">
      <c r="A5" s="129"/>
      <c r="B5" s="156"/>
      <c r="C5" s="156"/>
      <c r="D5" s="357" t="s">
        <v>676</v>
      </c>
      <c r="E5" s="357"/>
      <c r="F5" s="357"/>
    </row>
    <row r="6" spans="1:6" ht="33.75" customHeight="1">
      <c r="A6" s="374" t="s">
        <v>510</v>
      </c>
      <c r="B6" s="374"/>
      <c r="C6" s="374"/>
      <c r="D6" s="374"/>
      <c r="E6" s="374"/>
      <c r="F6" s="374"/>
    </row>
    <row r="7" ht="12.75">
      <c r="F7" s="90" t="s">
        <v>22</v>
      </c>
    </row>
    <row r="8" spans="1:6" ht="12.75">
      <c r="A8" s="229" t="s">
        <v>53</v>
      </c>
      <c r="B8" s="229" t="s">
        <v>24</v>
      </c>
      <c r="C8" s="229" t="s">
        <v>25</v>
      </c>
      <c r="D8" s="229" t="s">
        <v>26</v>
      </c>
      <c r="E8" s="229" t="s">
        <v>27</v>
      </c>
      <c r="F8" s="153" t="s">
        <v>404</v>
      </c>
    </row>
    <row r="9" spans="1:6" ht="15.75" customHeight="1">
      <c r="A9" s="119" t="s">
        <v>28</v>
      </c>
      <c r="B9" s="120"/>
      <c r="C9" s="120"/>
      <c r="D9" s="120"/>
      <c r="E9" s="120"/>
      <c r="F9" s="118">
        <f>F10+F13+F20+F46+F56+F59+F66+F69+F72+F85+F88+F124+F127+F130+F133+F157+F160+F164+F189+F192</f>
        <v>551716.6</v>
      </c>
    </row>
    <row r="10" spans="1:6" ht="52.5">
      <c r="A10" s="79" t="s">
        <v>645</v>
      </c>
      <c r="B10" s="256" t="s">
        <v>34</v>
      </c>
      <c r="C10" s="256" t="s">
        <v>56</v>
      </c>
      <c r="D10" s="257" t="s">
        <v>647</v>
      </c>
      <c r="E10" s="130"/>
      <c r="F10" s="75">
        <f>F11</f>
        <v>640</v>
      </c>
    </row>
    <row r="11" spans="1:6" ht="22.5">
      <c r="A11" s="247" t="s">
        <v>99</v>
      </c>
      <c r="B11" s="227" t="s">
        <v>34</v>
      </c>
      <c r="C11" s="227" t="s">
        <v>56</v>
      </c>
      <c r="D11" s="228" t="s">
        <v>646</v>
      </c>
      <c r="E11" s="130"/>
      <c r="F11" s="78">
        <f>F12</f>
        <v>640</v>
      </c>
    </row>
    <row r="12" spans="1:6" ht="22.5">
      <c r="A12" s="140" t="s">
        <v>566</v>
      </c>
      <c r="B12" s="227" t="s">
        <v>34</v>
      </c>
      <c r="C12" s="227" t="s">
        <v>56</v>
      </c>
      <c r="D12" s="228" t="s">
        <v>646</v>
      </c>
      <c r="E12" s="130"/>
      <c r="F12" s="78">
        <v>640</v>
      </c>
    </row>
    <row r="13" spans="1:6" ht="31.5">
      <c r="A13" s="79" t="s">
        <v>265</v>
      </c>
      <c r="B13" s="256" t="s">
        <v>34</v>
      </c>
      <c r="C13" s="256" t="s">
        <v>72</v>
      </c>
      <c r="D13" s="257" t="s">
        <v>231</v>
      </c>
      <c r="E13" s="130"/>
      <c r="F13" s="75">
        <f>F14+F17</f>
        <v>254.5</v>
      </c>
    </row>
    <row r="14" spans="1:6" ht="12.75">
      <c r="A14" s="132" t="s">
        <v>274</v>
      </c>
      <c r="B14" s="258" t="s">
        <v>34</v>
      </c>
      <c r="C14" s="258" t="s">
        <v>72</v>
      </c>
      <c r="D14" s="259" t="s">
        <v>275</v>
      </c>
      <c r="E14" s="134"/>
      <c r="F14" s="135">
        <f>F15</f>
        <v>139.5</v>
      </c>
    </row>
    <row r="15" spans="1:6" ht="22.5">
      <c r="A15" s="247" t="s">
        <v>99</v>
      </c>
      <c r="B15" s="227" t="s">
        <v>34</v>
      </c>
      <c r="C15" s="227" t="s">
        <v>72</v>
      </c>
      <c r="D15" s="228" t="s">
        <v>287</v>
      </c>
      <c r="E15" s="83">
        <v>200</v>
      </c>
      <c r="F15" s="78">
        <f>F16</f>
        <v>139.5</v>
      </c>
    </row>
    <row r="16" spans="1:6" ht="22.5">
      <c r="A16" s="140" t="s">
        <v>566</v>
      </c>
      <c r="B16" s="227" t="s">
        <v>34</v>
      </c>
      <c r="C16" s="227" t="s">
        <v>72</v>
      </c>
      <c r="D16" s="228" t="s">
        <v>287</v>
      </c>
      <c r="E16" s="83">
        <v>240</v>
      </c>
      <c r="F16" s="78">
        <v>139.5</v>
      </c>
    </row>
    <row r="17" spans="1:6" ht="12.75">
      <c r="A17" s="132" t="s">
        <v>221</v>
      </c>
      <c r="B17" s="258" t="s">
        <v>34</v>
      </c>
      <c r="C17" s="258" t="s">
        <v>72</v>
      </c>
      <c r="D17" s="259" t="s">
        <v>276</v>
      </c>
      <c r="E17" s="134"/>
      <c r="F17" s="135">
        <f>F18</f>
        <v>115</v>
      </c>
    </row>
    <row r="18" spans="1:6" ht="22.5">
      <c r="A18" s="247" t="s">
        <v>99</v>
      </c>
      <c r="B18" s="227" t="s">
        <v>34</v>
      </c>
      <c r="C18" s="227" t="s">
        <v>72</v>
      </c>
      <c r="D18" s="228" t="s">
        <v>288</v>
      </c>
      <c r="E18" s="83">
        <v>200</v>
      </c>
      <c r="F18" s="78">
        <f>F19</f>
        <v>115</v>
      </c>
    </row>
    <row r="19" spans="1:6" ht="22.5">
      <c r="A19" s="140" t="s">
        <v>566</v>
      </c>
      <c r="B19" s="227" t="s">
        <v>34</v>
      </c>
      <c r="C19" s="227" t="s">
        <v>72</v>
      </c>
      <c r="D19" s="228" t="s">
        <v>288</v>
      </c>
      <c r="E19" s="83">
        <v>240</v>
      </c>
      <c r="F19" s="78">
        <v>115</v>
      </c>
    </row>
    <row r="20" spans="1:6" ht="31.5">
      <c r="A20" s="79" t="s">
        <v>659</v>
      </c>
      <c r="B20" s="80" t="s">
        <v>55</v>
      </c>
      <c r="C20" s="123" t="s">
        <v>47</v>
      </c>
      <c r="D20" s="80" t="s">
        <v>235</v>
      </c>
      <c r="E20" s="80" t="s">
        <v>31</v>
      </c>
      <c r="F20" s="81">
        <f>F21+F24+F28+F31+F43</f>
        <v>6122.6</v>
      </c>
    </row>
    <row r="21" spans="1:6" ht="22.5">
      <c r="A21" s="136" t="s">
        <v>279</v>
      </c>
      <c r="B21" s="137" t="s">
        <v>55</v>
      </c>
      <c r="C21" s="137" t="s">
        <v>47</v>
      </c>
      <c r="D21" s="137" t="s">
        <v>266</v>
      </c>
      <c r="E21" s="137"/>
      <c r="F21" s="135">
        <f>F22</f>
        <v>100</v>
      </c>
    </row>
    <row r="22" spans="1:6" ht="22.5">
      <c r="A22" s="247" t="s">
        <v>99</v>
      </c>
      <c r="B22" s="83" t="s">
        <v>55</v>
      </c>
      <c r="C22" s="83" t="s">
        <v>47</v>
      </c>
      <c r="D22" s="83" t="s">
        <v>289</v>
      </c>
      <c r="E22" s="83">
        <v>200</v>
      </c>
      <c r="F22" s="78">
        <f>F23</f>
        <v>100</v>
      </c>
    </row>
    <row r="23" spans="1:6" ht="22.5">
      <c r="A23" s="140" t="s">
        <v>566</v>
      </c>
      <c r="B23" s="83" t="s">
        <v>55</v>
      </c>
      <c r="C23" s="83" t="s">
        <v>47</v>
      </c>
      <c r="D23" s="83" t="s">
        <v>289</v>
      </c>
      <c r="E23" s="83">
        <v>240</v>
      </c>
      <c r="F23" s="78">
        <v>100</v>
      </c>
    </row>
    <row r="24" spans="1:6" ht="12.75">
      <c r="A24" s="136" t="s">
        <v>280</v>
      </c>
      <c r="B24" s="137" t="s">
        <v>55</v>
      </c>
      <c r="C24" s="137" t="s">
        <v>47</v>
      </c>
      <c r="D24" s="137" t="s">
        <v>267</v>
      </c>
      <c r="E24" s="137"/>
      <c r="F24" s="135">
        <f>F25+F27</f>
        <v>206</v>
      </c>
    </row>
    <row r="25" spans="1:6" ht="22.5">
      <c r="A25" s="247" t="s">
        <v>99</v>
      </c>
      <c r="B25" s="83" t="s">
        <v>55</v>
      </c>
      <c r="C25" s="83" t="s">
        <v>47</v>
      </c>
      <c r="D25" s="83" t="s">
        <v>290</v>
      </c>
      <c r="E25" s="83">
        <v>200</v>
      </c>
      <c r="F25" s="78">
        <f>F26</f>
        <v>66</v>
      </c>
    </row>
    <row r="26" spans="1:6" ht="22.5">
      <c r="A26" s="140" t="s">
        <v>566</v>
      </c>
      <c r="B26" s="83" t="s">
        <v>55</v>
      </c>
      <c r="C26" s="83" t="s">
        <v>47</v>
      </c>
      <c r="D26" s="83" t="s">
        <v>290</v>
      </c>
      <c r="E26" s="83">
        <v>240</v>
      </c>
      <c r="F26" s="78">
        <v>66</v>
      </c>
    </row>
    <row r="27" spans="1:6" ht="12.75">
      <c r="A27" s="82" t="s">
        <v>105</v>
      </c>
      <c r="B27" s="83" t="s">
        <v>55</v>
      </c>
      <c r="C27" s="83" t="s">
        <v>47</v>
      </c>
      <c r="D27" s="83" t="s">
        <v>666</v>
      </c>
      <c r="E27" s="83">
        <v>800</v>
      </c>
      <c r="F27" s="78">
        <v>140</v>
      </c>
    </row>
    <row r="28" spans="1:6" ht="12.75">
      <c r="A28" s="136" t="s">
        <v>281</v>
      </c>
      <c r="B28" s="137" t="s">
        <v>55</v>
      </c>
      <c r="C28" s="137" t="s">
        <v>47</v>
      </c>
      <c r="D28" s="137" t="s">
        <v>268</v>
      </c>
      <c r="E28" s="137"/>
      <c r="F28" s="135">
        <f>F29</f>
        <v>130</v>
      </c>
    </row>
    <row r="29" spans="1:6" ht="22.5">
      <c r="A29" s="247" t="s">
        <v>99</v>
      </c>
      <c r="B29" s="83" t="s">
        <v>55</v>
      </c>
      <c r="C29" s="83" t="s">
        <v>47</v>
      </c>
      <c r="D29" s="83" t="s">
        <v>291</v>
      </c>
      <c r="E29" s="83">
        <v>200</v>
      </c>
      <c r="F29" s="78">
        <f>F30</f>
        <v>130</v>
      </c>
    </row>
    <row r="30" spans="1:6" ht="22.5">
      <c r="A30" s="140" t="s">
        <v>566</v>
      </c>
      <c r="B30" s="83" t="s">
        <v>55</v>
      </c>
      <c r="C30" s="83" t="s">
        <v>47</v>
      </c>
      <c r="D30" s="83" t="s">
        <v>291</v>
      </c>
      <c r="E30" s="83">
        <v>240</v>
      </c>
      <c r="F30" s="78">
        <v>130</v>
      </c>
    </row>
    <row r="31" spans="1:6" ht="22.5">
      <c r="A31" s="136" t="s">
        <v>611</v>
      </c>
      <c r="B31" s="137" t="s">
        <v>55</v>
      </c>
      <c r="C31" s="137" t="s">
        <v>47</v>
      </c>
      <c r="D31" s="137" t="s">
        <v>277</v>
      </c>
      <c r="E31" s="137"/>
      <c r="F31" s="135">
        <f>F32+F34+F37+F39+F41</f>
        <v>5668.6</v>
      </c>
    </row>
    <row r="32" spans="1:6" ht="22.5">
      <c r="A32" s="247" t="s">
        <v>99</v>
      </c>
      <c r="B32" s="83" t="s">
        <v>55</v>
      </c>
      <c r="C32" s="83" t="s">
        <v>47</v>
      </c>
      <c r="D32" s="83" t="s">
        <v>292</v>
      </c>
      <c r="E32" s="83">
        <v>200</v>
      </c>
      <c r="F32" s="78">
        <f>F33</f>
        <v>286</v>
      </c>
    </row>
    <row r="33" spans="1:6" ht="22.5">
      <c r="A33" s="140" t="s">
        <v>566</v>
      </c>
      <c r="B33" s="83" t="s">
        <v>55</v>
      </c>
      <c r="C33" s="83" t="s">
        <v>47</v>
      </c>
      <c r="D33" s="83" t="s">
        <v>292</v>
      </c>
      <c r="E33" s="83">
        <v>240</v>
      </c>
      <c r="F33" s="78">
        <v>286</v>
      </c>
    </row>
    <row r="34" spans="1:6" ht="22.5">
      <c r="A34" s="140" t="s">
        <v>573</v>
      </c>
      <c r="B34" s="83" t="s">
        <v>55</v>
      </c>
      <c r="C34" s="83" t="s">
        <v>47</v>
      </c>
      <c r="D34" s="83" t="s">
        <v>574</v>
      </c>
      <c r="E34" s="83"/>
      <c r="F34" s="78">
        <f>F35</f>
        <v>73.5</v>
      </c>
    </row>
    <row r="35" spans="1:6" ht="22.5">
      <c r="A35" s="247" t="s">
        <v>99</v>
      </c>
      <c r="B35" s="83" t="s">
        <v>55</v>
      </c>
      <c r="C35" s="83" t="s">
        <v>47</v>
      </c>
      <c r="D35" s="83" t="s">
        <v>574</v>
      </c>
      <c r="E35" s="83">
        <v>200</v>
      </c>
      <c r="F35" s="78">
        <f>F36</f>
        <v>73.5</v>
      </c>
    </row>
    <row r="36" spans="1:6" ht="22.5">
      <c r="A36" s="140" t="s">
        <v>566</v>
      </c>
      <c r="B36" s="83" t="s">
        <v>55</v>
      </c>
      <c r="C36" s="83" t="s">
        <v>47</v>
      </c>
      <c r="D36" s="83" t="s">
        <v>574</v>
      </c>
      <c r="E36" s="83">
        <v>240</v>
      </c>
      <c r="F36" s="78">
        <v>73.5</v>
      </c>
    </row>
    <row r="37" spans="1:6" ht="22.5">
      <c r="A37" s="82" t="s">
        <v>576</v>
      </c>
      <c r="B37" s="83" t="s">
        <v>130</v>
      </c>
      <c r="C37" s="83" t="s">
        <v>132</v>
      </c>
      <c r="D37" s="83" t="s">
        <v>577</v>
      </c>
      <c r="E37" s="83">
        <v>400</v>
      </c>
      <c r="F37" s="78">
        <f>F38</f>
        <v>2375.3</v>
      </c>
    </row>
    <row r="38" spans="1:6" ht="12.75">
      <c r="A38" s="140" t="s">
        <v>578</v>
      </c>
      <c r="B38" s="83" t="s">
        <v>130</v>
      </c>
      <c r="C38" s="83" t="s">
        <v>132</v>
      </c>
      <c r="D38" s="83" t="s">
        <v>577</v>
      </c>
      <c r="E38" s="83">
        <v>410</v>
      </c>
      <c r="F38" s="78">
        <v>2375.3</v>
      </c>
    </row>
    <row r="39" spans="1:6" ht="22.5">
      <c r="A39" s="247" t="s">
        <v>99</v>
      </c>
      <c r="B39" s="83" t="s">
        <v>130</v>
      </c>
      <c r="C39" s="83" t="s">
        <v>131</v>
      </c>
      <c r="D39" s="83" t="s">
        <v>577</v>
      </c>
      <c r="E39" s="83">
        <v>200</v>
      </c>
      <c r="F39" s="78">
        <f>F40</f>
        <v>2813.8</v>
      </c>
    </row>
    <row r="40" spans="1:6" ht="22.5">
      <c r="A40" s="140" t="s">
        <v>566</v>
      </c>
      <c r="B40" s="83" t="s">
        <v>130</v>
      </c>
      <c r="C40" s="83" t="s">
        <v>131</v>
      </c>
      <c r="D40" s="83" t="s">
        <v>577</v>
      </c>
      <c r="E40" s="83">
        <v>240</v>
      </c>
      <c r="F40" s="78">
        <v>2813.8</v>
      </c>
    </row>
    <row r="41" spans="1:6" ht="12.75">
      <c r="A41" s="82" t="s">
        <v>100</v>
      </c>
      <c r="B41" s="122" t="s">
        <v>56</v>
      </c>
      <c r="C41" s="122" t="s">
        <v>34</v>
      </c>
      <c r="D41" s="83" t="s">
        <v>292</v>
      </c>
      <c r="E41" s="83">
        <v>300</v>
      </c>
      <c r="F41" s="78">
        <f>F42</f>
        <v>120</v>
      </c>
    </row>
    <row r="42" spans="1:6" ht="22.5">
      <c r="A42" s="82" t="s">
        <v>612</v>
      </c>
      <c r="B42" s="122" t="s">
        <v>56</v>
      </c>
      <c r="C42" s="122" t="s">
        <v>34</v>
      </c>
      <c r="D42" s="83" t="s">
        <v>292</v>
      </c>
      <c r="E42" s="83">
        <v>320</v>
      </c>
      <c r="F42" s="78">
        <v>120</v>
      </c>
    </row>
    <row r="43" spans="1:6" ht="33.75">
      <c r="A43" s="136" t="s">
        <v>278</v>
      </c>
      <c r="B43" s="137" t="s">
        <v>55</v>
      </c>
      <c r="C43" s="137" t="s">
        <v>47</v>
      </c>
      <c r="D43" s="137" t="s">
        <v>282</v>
      </c>
      <c r="E43" s="137"/>
      <c r="F43" s="135">
        <f>F44</f>
        <v>18</v>
      </c>
    </row>
    <row r="44" spans="1:6" ht="22.5">
      <c r="A44" s="247" t="s">
        <v>99</v>
      </c>
      <c r="B44" s="83" t="s">
        <v>55</v>
      </c>
      <c r="C44" s="83" t="s">
        <v>47</v>
      </c>
      <c r="D44" s="83" t="s">
        <v>293</v>
      </c>
      <c r="E44" s="83">
        <v>200</v>
      </c>
      <c r="F44" s="78">
        <f>F45</f>
        <v>18</v>
      </c>
    </row>
    <row r="45" spans="1:6" ht="22.5">
      <c r="A45" s="140" t="s">
        <v>566</v>
      </c>
      <c r="B45" s="83" t="s">
        <v>55</v>
      </c>
      <c r="C45" s="83" t="s">
        <v>47</v>
      </c>
      <c r="D45" s="83" t="s">
        <v>293</v>
      </c>
      <c r="E45" s="83">
        <v>240</v>
      </c>
      <c r="F45" s="78">
        <v>18</v>
      </c>
    </row>
    <row r="46" spans="1:6" ht="31.5">
      <c r="A46" s="79" t="s">
        <v>613</v>
      </c>
      <c r="B46" s="123" t="s">
        <v>55</v>
      </c>
      <c r="C46" s="123" t="s">
        <v>73</v>
      </c>
      <c r="D46" s="80" t="s">
        <v>236</v>
      </c>
      <c r="E46" s="80"/>
      <c r="F46" s="81">
        <f>F47+F50+F53</f>
        <v>6548</v>
      </c>
    </row>
    <row r="47" spans="1:6" ht="22.5">
      <c r="A47" s="136" t="s">
        <v>614</v>
      </c>
      <c r="B47" s="139" t="s">
        <v>55</v>
      </c>
      <c r="C47" s="139" t="s">
        <v>73</v>
      </c>
      <c r="D47" s="137" t="s">
        <v>284</v>
      </c>
      <c r="E47" s="137"/>
      <c r="F47" s="135">
        <f>F48</f>
        <v>5048</v>
      </c>
    </row>
    <row r="48" spans="1:6" ht="22.5">
      <c r="A48" s="247" t="s">
        <v>99</v>
      </c>
      <c r="B48" s="122" t="s">
        <v>55</v>
      </c>
      <c r="C48" s="122" t="s">
        <v>73</v>
      </c>
      <c r="D48" s="83" t="s">
        <v>294</v>
      </c>
      <c r="E48" s="83">
        <v>200</v>
      </c>
      <c r="F48" s="78">
        <f>F49</f>
        <v>5048</v>
      </c>
    </row>
    <row r="49" spans="1:6" ht="22.5">
      <c r="A49" s="140" t="s">
        <v>566</v>
      </c>
      <c r="B49" s="122" t="s">
        <v>55</v>
      </c>
      <c r="C49" s="122" t="s">
        <v>73</v>
      </c>
      <c r="D49" s="83" t="s">
        <v>294</v>
      </c>
      <c r="E49" s="83">
        <v>240</v>
      </c>
      <c r="F49" s="78">
        <v>5048</v>
      </c>
    </row>
    <row r="50" spans="1:6" ht="33.75">
      <c r="A50" s="136" t="s">
        <v>615</v>
      </c>
      <c r="B50" s="139" t="s">
        <v>55</v>
      </c>
      <c r="C50" s="139" t="s">
        <v>73</v>
      </c>
      <c r="D50" s="137" t="s">
        <v>286</v>
      </c>
      <c r="E50" s="137"/>
      <c r="F50" s="135">
        <f>F51</f>
        <v>500</v>
      </c>
    </row>
    <row r="51" spans="1:6" ht="22.5">
      <c r="A51" s="247" t="s">
        <v>99</v>
      </c>
      <c r="B51" s="122" t="s">
        <v>55</v>
      </c>
      <c r="C51" s="122" t="s">
        <v>73</v>
      </c>
      <c r="D51" s="83" t="s">
        <v>295</v>
      </c>
      <c r="E51" s="83">
        <v>200</v>
      </c>
      <c r="F51" s="78">
        <f>F52</f>
        <v>500</v>
      </c>
    </row>
    <row r="52" spans="1:6" ht="22.5">
      <c r="A52" s="140" t="s">
        <v>566</v>
      </c>
      <c r="B52" s="122" t="s">
        <v>55</v>
      </c>
      <c r="C52" s="122" t="s">
        <v>73</v>
      </c>
      <c r="D52" s="83" t="s">
        <v>295</v>
      </c>
      <c r="E52" s="83">
        <v>240</v>
      </c>
      <c r="F52" s="78">
        <v>500</v>
      </c>
    </row>
    <row r="53" spans="1:6" ht="33.75">
      <c r="A53" s="136" t="s">
        <v>616</v>
      </c>
      <c r="B53" s="139" t="s">
        <v>55</v>
      </c>
      <c r="C53" s="139" t="s">
        <v>73</v>
      </c>
      <c r="D53" s="137" t="s">
        <v>302</v>
      </c>
      <c r="E53" s="137"/>
      <c r="F53" s="135">
        <f>F54</f>
        <v>1000</v>
      </c>
    </row>
    <row r="54" spans="1:6" ht="22.5">
      <c r="A54" s="247" t="s">
        <v>99</v>
      </c>
      <c r="B54" s="122" t="s">
        <v>55</v>
      </c>
      <c r="C54" s="122" t="s">
        <v>73</v>
      </c>
      <c r="D54" s="83" t="s">
        <v>296</v>
      </c>
      <c r="E54" s="83">
        <v>200</v>
      </c>
      <c r="F54" s="78">
        <f>F55</f>
        <v>1000</v>
      </c>
    </row>
    <row r="55" spans="1:6" ht="22.5">
      <c r="A55" s="82" t="s">
        <v>99</v>
      </c>
      <c r="B55" s="122" t="s">
        <v>55</v>
      </c>
      <c r="C55" s="122" t="s">
        <v>73</v>
      </c>
      <c r="D55" s="83" t="s">
        <v>296</v>
      </c>
      <c r="E55" s="83">
        <v>240</v>
      </c>
      <c r="F55" s="78">
        <v>1000</v>
      </c>
    </row>
    <row r="56" spans="1:6" ht="12.75">
      <c r="A56" s="79" t="s">
        <v>620</v>
      </c>
      <c r="B56" s="123" t="s">
        <v>55</v>
      </c>
      <c r="C56" s="123" t="s">
        <v>56</v>
      </c>
      <c r="D56" s="80" t="s">
        <v>621</v>
      </c>
      <c r="E56" s="80"/>
      <c r="F56" s="81">
        <f>F57</f>
        <v>137.5</v>
      </c>
    </row>
    <row r="57" spans="1:6" ht="22.5">
      <c r="A57" s="247" t="s">
        <v>99</v>
      </c>
      <c r="B57" s="122" t="s">
        <v>55</v>
      </c>
      <c r="C57" s="122" t="s">
        <v>56</v>
      </c>
      <c r="D57" s="83" t="s">
        <v>621</v>
      </c>
      <c r="E57" s="83">
        <v>200</v>
      </c>
      <c r="F57" s="78">
        <f>F58</f>
        <v>137.5</v>
      </c>
    </row>
    <row r="58" spans="1:6" ht="22.5">
      <c r="A58" s="82" t="s">
        <v>99</v>
      </c>
      <c r="B58" s="122" t="s">
        <v>55</v>
      </c>
      <c r="C58" s="122" t="s">
        <v>56</v>
      </c>
      <c r="D58" s="83" t="s">
        <v>621</v>
      </c>
      <c r="E58" s="83">
        <v>240</v>
      </c>
      <c r="F58" s="78">
        <v>137.5</v>
      </c>
    </row>
    <row r="59" spans="1:6" ht="21">
      <c r="A59" s="79" t="s">
        <v>617</v>
      </c>
      <c r="B59" s="80" t="s">
        <v>55</v>
      </c>
      <c r="C59" s="80">
        <v>12</v>
      </c>
      <c r="D59" s="80" t="s">
        <v>237</v>
      </c>
      <c r="E59" s="83"/>
      <c r="F59" s="81">
        <f>F60+F63</f>
        <v>250</v>
      </c>
    </row>
    <row r="60" spans="1:6" ht="22.5">
      <c r="A60" s="136" t="s">
        <v>283</v>
      </c>
      <c r="B60" s="137" t="s">
        <v>55</v>
      </c>
      <c r="C60" s="137">
        <v>12</v>
      </c>
      <c r="D60" s="137" t="s">
        <v>303</v>
      </c>
      <c r="E60" s="137"/>
      <c r="F60" s="135">
        <f>F61</f>
        <v>100</v>
      </c>
    </row>
    <row r="61" spans="1:6" ht="22.5">
      <c r="A61" s="247" t="s">
        <v>99</v>
      </c>
      <c r="B61" s="83" t="s">
        <v>55</v>
      </c>
      <c r="C61" s="83">
        <v>12</v>
      </c>
      <c r="D61" s="83" t="s">
        <v>297</v>
      </c>
      <c r="E61" s="83">
        <v>200</v>
      </c>
      <c r="F61" s="78">
        <f>F62</f>
        <v>100</v>
      </c>
    </row>
    <row r="62" spans="1:6" ht="22.5">
      <c r="A62" s="140" t="s">
        <v>566</v>
      </c>
      <c r="B62" s="83" t="s">
        <v>55</v>
      </c>
      <c r="C62" s="83">
        <v>12</v>
      </c>
      <c r="D62" s="83" t="s">
        <v>297</v>
      </c>
      <c r="E62" s="83">
        <v>240</v>
      </c>
      <c r="F62" s="78">
        <v>100</v>
      </c>
    </row>
    <row r="63" spans="1:6" ht="22.5">
      <c r="A63" s="136" t="s">
        <v>285</v>
      </c>
      <c r="B63" s="137" t="s">
        <v>55</v>
      </c>
      <c r="C63" s="137">
        <v>12</v>
      </c>
      <c r="D63" s="137" t="s">
        <v>304</v>
      </c>
      <c r="E63" s="137"/>
      <c r="F63" s="135">
        <f>F64</f>
        <v>150</v>
      </c>
    </row>
    <row r="64" spans="1:6" ht="22.5">
      <c r="A64" s="247" t="s">
        <v>99</v>
      </c>
      <c r="B64" s="83" t="s">
        <v>55</v>
      </c>
      <c r="C64" s="83">
        <v>12</v>
      </c>
      <c r="D64" s="83" t="s">
        <v>298</v>
      </c>
      <c r="E64" s="83">
        <v>200</v>
      </c>
      <c r="F64" s="78">
        <f>F65</f>
        <v>150</v>
      </c>
    </row>
    <row r="65" spans="1:6" ht="22.5">
      <c r="A65" s="82" t="s">
        <v>99</v>
      </c>
      <c r="B65" s="83" t="s">
        <v>55</v>
      </c>
      <c r="C65" s="83">
        <v>12</v>
      </c>
      <c r="D65" s="83" t="s">
        <v>298</v>
      </c>
      <c r="E65" s="83">
        <v>240</v>
      </c>
      <c r="F65" s="78">
        <v>150</v>
      </c>
    </row>
    <row r="66" spans="1:6" ht="31.5">
      <c r="A66" s="79" t="s">
        <v>667</v>
      </c>
      <c r="B66" s="80" t="s">
        <v>55</v>
      </c>
      <c r="C66" s="80">
        <v>12</v>
      </c>
      <c r="D66" s="80" t="s">
        <v>238</v>
      </c>
      <c r="E66" s="80"/>
      <c r="F66" s="81">
        <f>F67</f>
        <v>1443.5</v>
      </c>
    </row>
    <row r="67" spans="1:6" ht="22.5">
      <c r="A67" s="247" t="s">
        <v>99</v>
      </c>
      <c r="B67" s="83" t="s">
        <v>55</v>
      </c>
      <c r="C67" s="83">
        <v>12</v>
      </c>
      <c r="D67" s="264" t="s">
        <v>657</v>
      </c>
      <c r="E67" s="83">
        <v>200</v>
      </c>
      <c r="F67" s="78">
        <f>F68</f>
        <v>1443.5</v>
      </c>
    </row>
    <row r="68" spans="1:6" ht="22.5">
      <c r="A68" s="140" t="s">
        <v>566</v>
      </c>
      <c r="B68" s="83" t="s">
        <v>55</v>
      </c>
      <c r="C68" s="83">
        <v>12</v>
      </c>
      <c r="D68" s="264" t="s">
        <v>657</v>
      </c>
      <c r="E68" s="83">
        <v>240</v>
      </c>
      <c r="F68" s="78">
        <v>1443.5</v>
      </c>
    </row>
    <row r="69" spans="1:6" ht="42.75">
      <c r="A69" s="249" t="s">
        <v>640</v>
      </c>
      <c r="B69" s="80" t="s">
        <v>55</v>
      </c>
      <c r="C69" s="80">
        <v>12</v>
      </c>
      <c r="D69" s="80" t="s">
        <v>641</v>
      </c>
      <c r="E69" s="80"/>
      <c r="F69" s="81">
        <f>F70</f>
        <v>300</v>
      </c>
    </row>
    <row r="70" spans="1:6" ht="22.5">
      <c r="A70" s="247" t="s">
        <v>99</v>
      </c>
      <c r="B70" s="83" t="s">
        <v>55</v>
      </c>
      <c r="C70" s="83">
        <v>12</v>
      </c>
      <c r="D70" s="83" t="s">
        <v>642</v>
      </c>
      <c r="E70" s="83">
        <v>200</v>
      </c>
      <c r="F70" s="78">
        <f>F71</f>
        <v>300</v>
      </c>
    </row>
    <row r="71" spans="1:6" ht="22.5">
      <c r="A71" s="140" t="s">
        <v>566</v>
      </c>
      <c r="B71" s="83" t="s">
        <v>55</v>
      </c>
      <c r="C71" s="83">
        <v>12</v>
      </c>
      <c r="D71" s="83" t="s">
        <v>642</v>
      </c>
      <c r="E71" s="83">
        <v>240</v>
      </c>
      <c r="F71" s="78">
        <v>300</v>
      </c>
    </row>
    <row r="72" spans="1:6" ht="21">
      <c r="A72" s="79" t="s">
        <v>622</v>
      </c>
      <c r="B72" s="80" t="s">
        <v>130</v>
      </c>
      <c r="C72" s="80" t="s">
        <v>131</v>
      </c>
      <c r="D72" s="80"/>
      <c r="E72" s="83"/>
      <c r="F72" s="81">
        <f>F73+F76+F79+F82</f>
        <v>3958.7</v>
      </c>
    </row>
    <row r="73" spans="1:6" ht="22.5">
      <c r="A73" s="136" t="s">
        <v>623</v>
      </c>
      <c r="B73" s="137" t="s">
        <v>130</v>
      </c>
      <c r="C73" s="137" t="s">
        <v>131</v>
      </c>
      <c r="D73" s="137" t="s">
        <v>305</v>
      </c>
      <c r="E73" s="137"/>
      <c r="F73" s="135">
        <f>F74</f>
        <v>1275</v>
      </c>
    </row>
    <row r="74" spans="1:6" ht="22.5">
      <c r="A74" s="247" t="s">
        <v>99</v>
      </c>
      <c r="B74" s="83" t="s">
        <v>130</v>
      </c>
      <c r="C74" s="83" t="s">
        <v>131</v>
      </c>
      <c r="D74" s="83" t="s">
        <v>299</v>
      </c>
      <c r="E74" s="83">
        <v>200</v>
      </c>
      <c r="F74" s="78">
        <f>F75</f>
        <v>1275</v>
      </c>
    </row>
    <row r="75" spans="1:6" ht="22.5">
      <c r="A75" s="140" t="s">
        <v>566</v>
      </c>
      <c r="B75" s="83" t="s">
        <v>130</v>
      </c>
      <c r="C75" s="83" t="s">
        <v>131</v>
      </c>
      <c r="D75" s="83" t="s">
        <v>299</v>
      </c>
      <c r="E75" s="83">
        <v>240</v>
      </c>
      <c r="F75" s="78">
        <v>1275</v>
      </c>
    </row>
    <row r="76" spans="1:6" ht="33.75">
      <c r="A76" s="136" t="s">
        <v>624</v>
      </c>
      <c r="B76" s="137" t="s">
        <v>130</v>
      </c>
      <c r="C76" s="137" t="s">
        <v>131</v>
      </c>
      <c r="D76" s="137" t="s">
        <v>306</v>
      </c>
      <c r="E76" s="137"/>
      <c r="F76" s="135">
        <f>F77</f>
        <v>200</v>
      </c>
    </row>
    <row r="77" spans="1:6" ht="22.5">
      <c r="A77" s="247" t="s">
        <v>99</v>
      </c>
      <c r="B77" s="83" t="s">
        <v>130</v>
      </c>
      <c r="C77" s="83" t="s">
        <v>131</v>
      </c>
      <c r="D77" s="83" t="s">
        <v>627</v>
      </c>
      <c r="E77" s="83">
        <v>200</v>
      </c>
      <c r="F77" s="78">
        <f>F78</f>
        <v>200</v>
      </c>
    </row>
    <row r="78" spans="1:6" ht="22.5">
      <c r="A78" s="140" t="s">
        <v>566</v>
      </c>
      <c r="B78" s="83" t="s">
        <v>130</v>
      </c>
      <c r="C78" s="83" t="s">
        <v>131</v>
      </c>
      <c r="D78" s="83" t="s">
        <v>627</v>
      </c>
      <c r="E78" s="83">
        <v>240</v>
      </c>
      <c r="F78" s="78">
        <v>200</v>
      </c>
    </row>
    <row r="79" spans="1:6" ht="33.75">
      <c r="A79" s="136" t="s">
        <v>625</v>
      </c>
      <c r="B79" s="137" t="s">
        <v>130</v>
      </c>
      <c r="C79" s="137" t="s">
        <v>669</v>
      </c>
      <c r="D79" s="137" t="s">
        <v>307</v>
      </c>
      <c r="E79" s="137"/>
      <c r="F79" s="135">
        <f>F80</f>
        <v>1983.7</v>
      </c>
    </row>
    <row r="80" spans="1:6" ht="22.5">
      <c r="A80" s="247" t="s">
        <v>99</v>
      </c>
      <c r="B80" s="83" t="s">
        <v>130</v>
      </c>
      <c r="C80" s="83" t="s">
        <v>669</v>
      </c>
      <c r="D80" s="83" t="s">
        <v>468</v>
      </c>
      <c r="E80" s="83">
        <v>200</v>
      </c>
      <c r="F80" s="78">
        <f>F81</f>
        <v>1983.7</v>
      </c>
    </row>
    <row r="81" spans="1:6" ht="22.5">
      <c r="A81" s="140" t="s">
        <v>566</v>
      </c>
      <c r="B81" s="83" t="s">
        <v>130</v>
      </c>
      <c r="C81" s="83" t="s">
        <v>669</v>
      </c>
      <c r="D81" s="83" t="s">
        <v>468</v>
      </c>
      <c r="E81" s="83">
        <v>240</v>
      </c>
      <c r="F81" s="78">
        <v>1983.7</v>
      </c>
    </row>
    <row r="82" spans="1:6" ht="33.75">
      <c r="A82" s="136" t="s">
        <v>626</v>
      </c>
      <c r="B82" s="137" t="s">
        <v>130</v>
      </c>
      <c r="C82" s="137" t="s">
        <v>131</v>
      </c>
      <c r="D82" s="137" t="s">
        <v>308</v>
      </c>
      <c r="E82" s="137"/>
      <c r="F82" s="135">
        <f>F83</f>
        <v>500</v>
      </c>
    </row>
    <row r="83" spans="1:6" ht="22.5">
      <c r="A83" s="247" t="s">
        <v>99</v>
      </c>
      <c r="B83" s="83" t="s">
        <v>130</v>
      </c>
      <c r="C83" s="83" t="s">
        <v>131</v>
      </c>
      <c r="D83" s="83" t="s">
        <v>300</v>
      </c>
      <c r="E83" s="83">
        <v>200</v>
      </c>
      <c r="F83" s="78">
        <f>F84</f>
        <v>500</v>
      </c>
    </row>
    <row r="84" spans="1:6" ht="22.5">
      <c r="A84" s="140" t="s">
        <v>566</v>
      </c>
      <c r="B84" s="83" t="s">
        <v>130</v>
      </c>
      <c r="C84" s="83" t="s">
        <v>131</v>
      </c>
      <c r="D84" s="83" t="s">
        <v>300</v>
      </c>
      <c r="E84" s="83">
        <v>240</v>
      </c>
      <c r="F84" s="78">
        <v>500</v>
      </c>
    </row>
    <row r="85" spans="1:6" ht="31.5">
      <c r="A85" s="79" t="s">
        <v>643</v>
      </c>
      <c r="B85" s="80" t="s">
        <v>130</v>
      </c>
      <c r="C85" s="80" t="s">
        <v>131</v>
      </c>
      <c r="D85" s="80" t="s">
        <v>580</v>
      </c>
      <c r="E85" s="83"/>
      <c r="F85" s="81">
        <f>F86</f>
        <v>1426.5</v>
      </c>
    </row>
    <row r="86" spans="1:6" ht="22.5">
      <c r="A86" s="247" t="s">
        <v>99</v>
      </c>
      <c r="B86" s="83" t="s">
        <v>130</v>
      </c>
      <c r="C86" s="83" t="s">
        <v>131</v>
      </c>
      <c r="D86" s="83" t="s">
        <v>581</v>
      </c>
      <c r="E86" s="83">
        <v>200</v>
      </c>
      <c r="F86" s="78">
        <f>F87</f>
        <v>1426.5</v>
      </c>
    </row>
    <row r="87" spans="1:6" ht="22.5">
      <c r="A87" s="140" t="s">
        <v>566</v>
      </c>
      <c r="B87" s="83" t="s">
        <v>130</v>
      </c>
      <c r="C87" s="83" t="s">
        <v>131</v>
      </c>
      <c r="D87" s="83" t="s">
        <v>581</v>
      </c>
      <c r="E87" s="83">
        <v>240</v>
      </c>
      <c r="F87" s="78">
        <v>1426.5</v>
      </c>
    </row>
    <row r="88" spans="1:6" ht="21">
      <c r="A88" s="79" t="s">
        <v>652</v>
      </c>
      <c r="B88" s="76" t="s">
        <v>46</v>
      </c>
      <c r="C88" s="83"/>
      <c r="D88" s="83"/>
      <c r="E88" s="83"/>
      <c r="F88" s="81">
        <f>F89+F101+F109+F114+F119</f>
        <v>390744.80000000005</v>
      </c>
    </row>
    <row r="89" spans="1:6" ht="12.75">
      <c r="A89" s="136" t="s">
        <v>148</v>
      </c>
      <c r="B89" s="137" t="s">
        <v>46</v>
      </c>
      <c r="C89" s="137" t="s">
        <v>132</v>
      </c>
      <c r="D89" s="137"/>
      <c r="E89" s="137"/>
      <c r="F89" s="135">
        <f>F90+F95+F98</f>
        <v>124146.79999999999</v>
      </c>
    </row>
    <row r="90" spans="1:6" ht="33.75">
      <c r="A90" s="82" t="s">
        <v>133</v>
      </c>
      <c r="B90" s="83" t="s">
        <v>46</v>
      </c>
      <c r="C90" s="83" t="s">
        <v>132</v>
      </c>
      <c r="D90" s="83" t="s">
        <v>214</v>
      </c>
      <c r="E90" s="83" t="s">
        <v>96</v>
      </c>
      <c r="F90" s="78">
        <f>F91+F93</f>
        <v>123152.4</v>
      </c>
    </row>
    <row r="91" spans="1:6" ht="12.75">
      <c r="A91" s="82" t="s">
        <v>97</v>
      </c>
      <c r="B91" s="83" t="s">
        <v>46</v>
      </c>
      <c r="C91" s="83" t="s">
        <v>132</v>
      </c>
      <c r="D91" s="83" t="s">
        <v>214</v>
      </c>
      <c r="E91" s="83" t="s">
        <v>98</v>
      </c>
      <c r="F91" s="78">
        <f>F92</f>
        <v>104550</v>
      </c>
    </row>
    <row r="92" spans="1:6" ht="45">
      <c r="A92" s="82" t="s">
        <v>90</v>
      </c>
      <c r="B92" s="83" t="s">
        <v>46</v>
      </c>
      <c r="C92" s="83" t="s">
        <v>132</v>
      </c>
      <c r="D92" s="83" t="s">
        <v>214</v>
      </c>
      <c r="E92" s="83" t="s">
        <v>74</v>
      </c>
      <c r="F92" s="78">
        <f>104547.5+2.5</f>
        <v>104550</v>
      </c>
    </row>
    <row r="93" spans="1:6" ht="12.75">
      <c r="A93" s="82" t="s">
        <v>107</v>
      </c>
      <c r="B93" s="83" t="s">
        <v>46</v>
      </c>
      <c r="C93" s="83" t="s">
        <v>132</v>
      </c>
      <c r="D93" s="83" t="s">
        <v>214</v>
      </c>
      <c r="E93" s="83" t="s">
        <v>108</v>
      </c>
      <c r="F93" s="78">
        <f>F94</f>
        <v>18602.4</v>
      </c>
    </row>
    <row r="94" spans="1:6" ht="45">
      <c r="A94" s="82" t="s">
        <v>91</v>
      </c>
      <c r="B94" s="83" t="s">
        <v>46</v>
      </c>
      <c r="C94" s="83" t="s">
        <v>132</v>
      </c>
      <c r="D94" s="83" t="s">
        <v>214</v>
      </c>
      <c r="E94" s="83" t="s">
        <v>18</v>
      </c>
      <c r="F94" s="78">
        <v>18602.4</v>
      </c>
    </row>
    <row r="95" spans="1:6" ht="33.75">
      <c r="A95" s="82" t="s">
        <v>133</v>
      </c>
      <c r="B95" s="83" t="s">
        <v>46</v>
      </c>
      <c r="C95" s="83" t="s">
        <v>132</v>
      </c>
      <c r="D95" s="83" t="s">
        <v>466</v>
      </c>
      <c r="E95" s="83">
        <v>600</v>
      </c>
      <c r="F95" s="78">
        <f>F96+F97</f>
        <v>646</v>
      </c>
    </row>
    <row r="96" spans="1:6" ht="45">
      <c r="A96" s="82" t="s">
        <v>90</v>
      </c>
      <c r="B96" s="83" t="s">
        <v>46</v>
      </c>
      <c r="C96" s="83" t="s">
        <v>132</v>
      </c>
      <c r="D96" s="83" t="s">
        <v>466</v>
      </c>
      <c r="E96" s="83">
        <v>611</v>
      </c>
      <c r="F96" s="78">
        <v>544</v>
      </c>
    </row>
    <row r="97" spans="1:6" ht="45">
      <c r="A97" s="82" t="s">
        <v>91</v>
      </c>
      <c r="B97" s="83" t="s">
        <v>46</v>
      </c>
      <c r="C97" s="83" t="s">
        <v>132</v>
      </c>
      <c r="D97" s="83" t="s">
        <v>466</v>
      </c>
      <c r="E97" s="83">
        <v>621</v>
      </c>
      <c r="F97" s="78">
        <v>102</v>
      </c>
    </row>
    <row r="98" spans="1:6" ht="33.75">
      <c r="A98" s="82" t="s">
        <v>133</v>
      </c>
      <c r="B98" s="83" t="s">
        <v>46</v>
      </c>
      <c r="C98" s="83" t="s">
        <v>132</v>
      </c>
      <c r="D98" s="122" t="s">
        <v>465</v>
      </c>
      <c r="E98" s="83">
        <v>600</v>
      </c>
      <c r="F98" s="78">
        <f>F99+F100</f>
        <v>348.40000000000003</v>
      </c>
    </row>
    <row r="99" spans="1:6" ht="45">
      <c r="A99" s="82" t="s">
        <v>90</v>
      </c>
      <c r="B99" s="83" t="s">
        <v>46</v>
      </c>
      <c r="C99" s="83" t="s">
        <v>132</v>
      </c>
      <c r="D99" s="122" t="s">
        <v>465</v>
      </c>
      <c r="E99" s="83">
        <v>611</v>
      </c>
      <c r="F99" s="78">
        <v>275.1</v>
      </c>
    </row>
    <row r="100" spans="1:6" ht="45">
      <c r="A100" s="82" t="s">
        <v>90</v>
      </c>
      <c r="B100" s="83" t="s">
        <v>46</v>
      </c>
      <c r="C100" s="83" t="s">
        <v>132</v>
      </c>
      <c r="D100" s="122" t="s">
        <v>465</v>
      </c>
      <c r="E100" s="83">
        <v>621</v>
      </c>
      <c r="F100" s="78">
        <v>73.3</v>
      </c>
    </row>
    <row r="101" spans="1:6" ht="12.75">
      <c r="A101" s="136" t="s">
        <v>653</v>
      </c>
      <c r="B101" s="137" t="s">
        <v>46</v>
      </c>
      <c r="C101" s="137" t="s">
        <v>45</v>
      </c>
      <c r="D101" s="137"/>
      <c r="E101" s="137" t="s">
        <v>31</v>
      </c>
      <c r="F101" s="135">
        <f>F102+F105+F107</f>
        <v>235152.2</v>
      </c>
    </row>
    <row r="102" spans="1:6" ht="33.75">
      <c r="A102" s="82" t="s">
        <v>133</v>
      </c>
      <c r="B102" s="83" t="s">
        <v>46</v>
      </c>
      <c r="C102" s="83" t="s">
        <v>45</v>
      </c>
      <c r="D102" s="83" t="s">
        <v>220</v>
      </c>
      <c r="E102" s="83" t="s">
        <v>96</v>
      </c>
      <c r="F102" s="78">
        <f>F103</f>
        <v>232389</v>
      </c>
    </row>
    <row r="103" spans="1:6" ht="12.75">
      <c r="A103" s="82" t="s">
        <v>97</v>
      </c>
      <c r="B103" s="83" t="s">
        <v>46</v>
      </c>
      <c r="C103" s="83" t="s">
        <v>45</v>
      </c>
      <c r="D103" s="83" t="s">
        <v>220</v>
      </c>
      <c r="E103" s="83" t="s">
        <v>98</v>
      </c>
      <c r="F103" s="78">
        <f>F104</f>
        <v>232389</v>
      </c>
    </row>
    <row r="104" spans="1:6" ht="45">
      <c r="A104" s="82" t="s">
        <v>90</v>
      </c>
      <c r="B104" s="83" t="s">
        <v>46</v>
      </c>
      <c r="C104" s="83" t="s">
        <v>45</v>
      </c>
      <c r="D104" s="83" t="s">
        <v>220</v>
      </c>
      <c r="E104" s="83" t="s">
        <v>74</v>
      </c>
      <c r="F104" s="78">
        <v>232389</v>
      </c>
    </row>
    <row r="105" spans="1:6" ht="12.75">
      <c r="A105" s="82" t="s">
        <v>97</v>
      </c>
      <c r="B105" s="83" t="s">
        <v>46</v>
      </c>
      <c r="C105" s="83" t="s">
        <v>45</v>
      </c>
      <c r="D105" s="83" t="s">
        <v>467</v>
      </c>
      <c r="E105" s="83">
        <v>610</v>
      </c>
      <c r="F105" s="78">
        <f>F106</f>
        <v>1879</v>
      </c>
    </row>
    <row r="106" spans="1:6" ht="45">
      <c r="A106" s="82" t="s">
        <v>90</v>
      </c>
      <c r="B106" s="83" t="s">
        <v>46</v>
      </c>
      <c r="C106" s="83" t="s">
        <v>45</v>
      </c>
      <c r="D106" s="83" t="s">
        <v>467</v>
      </c>
      <c r="E106" s="83">
        <v>611</v>
      </c>
      <c r="F106" s="78">
        <v>1879</v>
      </c>
    </row>
    <row r="107" spans="1:6" ht="12.75">
      <c r="A107" s="82" t="s">
        <v>97</v>
      </c>
      <c r="B107" s="83" t="s">
        <v>46</v>
      </c>
      <c r="C107" s="83" t="s">
        <v>45</v>
      </c>
      <c r="D107" s="122" t="s">
        <v>465</v>
      </c>
      <c r="E107" s="83">
        <v>610</v>
      </c>
      <c r="F107" s="78">
        <f>F108</f>
        <v>884.2</v>
      </c>
    </row>
    <row r="108" spans="1:6" ht="45">
      <c r="A108" s="82" t="s">
        <v>90</v>
      </c>
      <c r="B108" s="83" t="s">
        <v>46</v>
      </c>
      <c r="C108" s="83" t="s">
        <v>45</v>
      </c>
      <c r="D108" s="122" t="s">
        <v>465</v>
      </c>
      <c r="E108" s="83" t="s">
        <v>74</v>
      </c>
      <c r="F108" s="78">
        <v>884.2</v>
      </c>
    </row>
    <row r="109" spans="1:6" ht="22.5">
      <c r="A109" s="263" t="s">
        <v>654</v>
      </c>
      <c r="B109" s="137"/>
      <c r="C109" s="137"/>
      <c r="D109" s="139"/>
      <c r="E109" s="137"/>
      <c r="F109" s="135">
        <f>F110</f>
        <v>25721.7</v>
      </c>
    </row>
    <row r="110" spans="1:6" ht="45">
      <c r="A110" s="260" t="s">
        <v>545</v>
      </c>
      <c r="B110" s="83" t="s">
        <v>46</v>
      </c>
      <c r="C110" s="83" t="s">
        <v>45</v>
      </c>
      <c r="D110" s="122" t="s">
        <v>658</v>
      </c>
      <c r="E110" s="83"/>
      <c r="F110" s="78">
        <f>F111</f>
        <v>25721.7</v>
      </c>
    </row>
    <row r="111" spans="1:6" ht="33.75">
      <c r="A111" s="82" t="s">
        <v>133</v>
      </c>
      <c r="B111" s="83" t="s">
        <v>46</v>
      </c>
      <c r="C111" s="83" t="s">
        <v>45</v>
      </c>
      <c r="D111" s="122" t="s">
        <v>658</v>
      </c>
      <c r="E111" s="83" t="s">
        <v>96</v>
      </c>
      <c r="F111" s="78">
        <f>F112</f>
        <v>25721.7</v>
      </c>
    </row>
    <row r="112" spans="1:6" ht="12.75">
      <c r="A112" s="82" t="s">
        <v>97</v>
      </c>
      <c r="B112" s="83" t="s">
        <v>46</v>
      </c>
      <c r="C112" s="83" t="s">
        <v>45</v>
      </c>
      <c r="D112" s="122" t="s">
        <v>658</v>
      </c>
      <c r="E112" s="83" t="s">
        <v>98</v>
      </c>
      <c r="F112" s="78">
        <f>F113</f>
        <v>25721.7</v>
      </c>
    </row>
    <row r="113" spans="1:6" ht="12.75">
      <c r="A113" s="261" t="s">
        <v>648</v>
      </c>
      <c r="B113" s="83" t="s">
        <v>46</v>
      </c>
      <c r="C113" s="83" t="s">
        <v>45</v>
      </c>
      <c r="D113" s="122" t="s">
        <v>658</v>
      </c>
      <c r="E113" s="83">
        <v>612</v>
      </c>
      <c r="F113" s="78">
        <v>25721.7</v>
      </c>
    </row>
    <row r="114" spans="1:6" ht="12.75">
      <c r="A114" s="136" t="s">
        <v>149</v>
      </c>
      <c r="B114" s="137" t="s">
        <v>46</v>
      </c>
      <c r="C114" s="137" t="s">
        <v>46</v>
      </c>
      <c r="D114" s="137" t="s">
        <v>309</v>
      </c>
      <c r="E114" s="137" t="s">
        <v>31</v>
      </c>
      <c r="F114" s="135">
        <f>F115</f>
        <v>5446.9</v>
      </c>
    </row>
    <row r="115" spans="1:6" ht="22.5">
      <c r="A115" s="82" t="s">
        <v>134</v>
      </c>
      <c r="B115" s="83" t="s">
        <v>46</v>
      </c>
      <c r="C115" s="83" t="s">
        <v>46</v>
      </c>
      <c r="D115" s="83" t="s">
        <v>225</v>
      </c>
      <c r="E115" s="83" t="s">
        <v>31</v>
      </c>
      <c r="F115" s="78">
        <f>F116</f>
        <v>5446.9</v>
      </c>
    </row>
    <row r="116" spans="1:6" ht="33.75">
      <c r="A116" s="82" t="s">
        <v>133</v>
      </c>
      <c r="B116" s="83" t="s">
        <v>46</v>
      </c>
      <c r="C116" s="83" t="s">
        <v>46</v>
      </c>
      <c r="D116" s="83" t="s">
        <v>225</v>
      </c>
      <c r="E116" s="83">
        <v>600</v>
      </c>
      <c r="F116" s="78">
        <f>F117</f>
        <v>5446.9</v>
      </c>
    </row>
    <row r="117" spans="1:6" ht="12.75">
      <c r="A117" s="82" t="s">
        <v>97</v>
      </c>
      <c r="B117" s="83" t="s">
        <v>46</v>
      </c>
      <c r="C117" s="83" t="s">
        <v>46</v>
      </c>
      <c r="D117" s="83" t="s">
        <v>225</v>
      </c>
      <c r="E117" s="83">
        <v>610</v>
      </c>
      <c r="F117" s="78">
        <f>F118</f>
        <v>5446.9</v>
      </c>
    </row>
    <row r="118" spans="1:6" ht="45">
      <c r="A118" s="82" t="s">
        <v>90</v>
      </c>
      <c r="B118" s="83" t="s">
        <v>46</v>
      </c>
      <c r="C118" s="83" t="s">
        <v>46</v>
      </c>
      <c r="D118" s="83" t="s">
        <v>225</v>
      </c>
      <c r="E118" s="83">
        <v>611</v>
      </c>
      <c r="F118" s="78">
        <v>5446.9</v>
      </c>
    </row>
    <row r="119" spans="1:6" ht="22.5">
      <c r="A119" s="136" t="s">
        <v>655</v>
      </c>
      <c r="B119" s="137" t="s">
        <v>46</v>
      </c>
      <c r="C119" s="137" t="s">
        <v>73</v>
      </c>
      <c r="D119" s="137"/>
      <c r="E119" s="137"/>
      <c r="F119" s="135">
        <f>F120+F122</f>
        <v>277.2</v>
      </c>
    </row>
    <row r="120" spans="1:6" ht="45">
      <c r="A120" s="82" t="s">
        <v>75</v>
      </c>
      <c r="B120" s="83" t="s">
        <v>46</v>
      </c>
      <c r="C120" s="83" t="s">
        <v>73</v>
      </c>
      <c r="D120" s="83" t="s">
        <v>656</v>
      </c>
      <c r="E120" s="83">
        <v>100</v>
      </c>
      <c r="F120" s="78">
        <f>F121</f>
        <v>227.2</v>
      </c>
    </row>
    <row r="121" spans="1:6" ht="22.5">
      <c r="A121" s="82" t="s">
        <v>224</v>
      </c>
      <c r="B121" s="83" t="s">
        <v>46</v>
      </c>
      <c r="C121" s="83" t="s">
        <v>73</v>
      </c>
      <c r="D121" s="83" t="s">
        <v>656</v>
      </c>
      <c r="E121" s="83">
        <v>112</v>
      </c>
      <c r="F121" s="78">
        <v>227.2</v>
      </c>
    </row>
    <row r="122" spans="1:6" ht="22.5">
      <c r="A122" s="247" t="s">
        <v>99</v>
      </c>
      <c r="B122" s="83" t="s">
        <v>46</v>
      </c>
      <c r="C122" s="83" t="s">
        <v>73</v>
      </c>
      <c r="D122" s="83" t="s">
        <v>656</v>
      </c>
      <c r="E122" s="83">
        <v>200</v>
      </c>
      <c r="F122" s="78">
        <f>F123</f>
        <v>50</v>
      </c>
    </row>
    <row r="123" spans="1:6" ht="22.5">
      <c r="A123" s="140" t="s">
        <v>566</v>
      </c>
      <c r="B123" s="83" t="s">
        <v>46</v>
      </c>
      <c r="C123" s="83" t="s">
        <v>73</v>
      </c>
      <c r="D123" s="83" t="s">
        <v>656</v>
      </c>
      <c r="E123" s="83">
        <v>240</v>
      </c>
      <c r="F123" s="78">
        <v>50</v>
      </c>
    </row>
    <row r="124" spans="1:6" ht="42">
      <c r="A124" s="79" t="s">
        <v>310</v>
      </c>
      <c r="B124" s="80" t="s">
        <v>46</v>
      </c>
      <c r="C124" s="80" t="s">
        <v>47</v>
      </c>
      <c r="D124" s="80" t="s">
        <v>239</v>
      </c>
      <c r="E124" s="80"/>
      <c r="F124" s="81">
        <f>F125</f>
        <v>50</v>
      </c>
    </row>
    <row r="125" spans="1:6" ht="22.5">
      <c r="A125" s="247" t="s">
        <v>99</v>
      </c>
      <c r="B125" s="83" t="s">
        <v>46</v>
      </c>
      <c r="C125" s="83" t="s">
        <v>47</v>
      </c>
      <c r="D125" s="83" t="s">
        <v>311</v>
      </c>
      <c r="E125" s="83">
        <v>200</v>
      </c>
      <c r="F125" s="78">
        <f>F126</f>
        <v>50</v>
      </c>
    </row>
    <row r="126" spans="1:6" ht="22.5">
      <c r="A126" s="140" t="s">
        <v>566</v>
      </c>
      <c r="B126" s="83" t="s">
        <v>46</v>
      </c>
      <c r="C126" s="83" t="s">
        <v>47</v>
      </c>
      <c r="D126" s="83" t="s">
        <v>311</v>
      </c>
      <c r="E126" s="83">
        <v>240</v>
      </c>
      <c r="F126" s="78">
        <v>50</v>
      </c>
    </row>
    <row r="127" spans="1:6" ht="21">
      <c r="A127" s="79" t="s">
        <v>660</v>
      </c>
      <c r="B127" s="80" t="s">
        <v>46</v>
      </c>
      <c r="C127" s="80" t="s">
        <v>46</v>
      </c>
      <c r="D127" s="80" t="s">
        <v>232</v>
      </c>
      <c r="E127" s="80"/>
      <c r="F127" s="81">
        <f>F128</f>
        <v>90</v>
      </c>
    </row>
    <row r="128" spans="1:6" ht="22.5">
      <c r="A128" s="247" t="s">
        <v>99</v>
      </c>
      <c r="B128" s="83" t="s">
        <v>46</v>
      </c>
      <c r="C128" s="83" t="s">
        <v>46</v>
      </c>
      <c r="D128" s="83" t="s">
        <v>312</v>
      </c>
      <c r="E128" s="83">
        <v>200</v>
      </c>
      <c r="F128" s="78">
        <f>F129</f>
        <v>90</v>
      </c>
    </row>
    <row r="129" spans="1:6" ht="22.5">
      <c r="A129" s="140" t="s">
        <v>566</v>
      </c>
      <c r="B129" s="83" t="s">
        <v>46</v>
      </c>
      <c r="C129" s="83" t="s">
        <v>46</v>
      </c>
      <c r="D129" s="83" t="s">
        <v>312</v>
      </c>
      <c r="E129" s="83">
        <v>240</v>
      </c>
      <c r="F129" s="78">
        <v>90</v>
      </c>
    </row>
    <row r="130" spans="1:6" ht="31.5">
      <c r="A130" s="79" t="s">
        <v>661</v>
      </c>
      <c r="B130" s="80" t="s">
        <v>46</v>
      </c>
      <c r="C130" s="80" t="s">
        <v>73</v>
      </c>
      <c r="D130" s="80" t="s">
        <v>233</v>
      </c>
      <c r="E130" s="80" t="s">
        <v>31</v>
      </c>
      <c r="F130" s="81">
        <f>F131</f>
        <v>40</v>
      </c>
    </row>
    <row r="131" spans="1:6" ht="22.5">
      <c r="A131" s="247" t="s">
        <v>99</v>
      </c>
      <c r="B131" s="83" t="s">
        <v>46</v>
      </c>
      <c r="C131" s="83" t="s">
        <v>73</v>
      </c>
      <c r="D131" s="83" t="s">
        <v>316</v>
      </c>
      <c r="E131" s="83">
        <v>200</v>
      </c>
      <c r="F131" s="78">
        <f>F132</f>
        <v>40</v>
      </c>
    </row>
    <row r="132" spans="1:6" ht="22.5">
      <c r="A132" s="140" t="s">
        <v>566</v>
      </c>
      <c r="B132" s="83" t="s">
        <v>46</v>
      </c>
      <c r="C132" s="83" t="s">
        <v>73</v>
      </c>
      <c r="D132" s="83" t="s">
        <v>316</v>
      </c>
      <c r="E132" s="83">
        <v>240</v>
      </c>
      <c r="F132" s="78">
        <v>40</v>
      </c>
    </row>
    <row r="133" spans="1:6" ht="21">
      <c r="A133" s="79" t="s">
        <v>662</v>
      </c>
      <c r="B133" s="80"/>
      <c r="C133" s="80"/>
      <c r="D133" s="80" t="s">
        <v>234</v>
      </c>
      <c r="E133" s="80" t="s">
        <v>31</v>
      </c>
      <c r="F133" s="81">
        <f>F134+F138+F148+F151+F142</f>
        <v>60034.899999999994</v>
      </c>
    </row>
    <row r="134" spans="1:6" ht="22.5">
      <c r="A134" s="136" t="s">
        <v>150</v>
      </c>
      <c r="B134" s="137" t="s">
        <v>59</v>
      </c>
      <c r="C134" s="137" t="s">
        <v>32</v>
      </c>
      <c r="D134" s="137" t="s">
        <v>323</v>
      </c>
      <c r="E134" s="137"/>
      <c r="F134" s="135">
        <f>F135</f>
        <v>19290.3</v>
      </c>
    </row>
    <row r="135" spans="1:6" ht="33.75">
      <c r="A135" s="82" t="s">
        <v>133</v>
      </c>
      <c r="B135" s="83" t="s">
        <v>59</v>
      </c>
      <c r="C135" s="83" t="s">
        <v>32</v>
      </c>
      <c r="D135" s="83" t="s">
        <v>322</v>
      </c>
      <c r="E135" s="83" t="s">
        <v>96</v>
      </c>
      <c r="F135" s="78">
        <f>F136</f>
        <v>19290.3</v>
      </c>
    </row>
    <row r="136" spans="1:6" ht="12.75">
      <c r="A136" s="82" t="s">
        <v>97</v>
      </c>
      <c r="B136" s="83" t="s">
        <v>59</v>
      </c>
      <c r="C136" s="83" t="s">
        <v>32</v>
      </c>
      <c r="D136" s="83" t="s">
        <v>322</v>
      </c>
      <c r="E136" s="83" t="s">
        <v>98</v>
      </c>
      <c r="F136" s="78">
        <f>F137</f>
        <v>19290.3</v>
      </c>
    </row>
    <row r="137" spans="1:6" ht="45">
      <c r="A137" s="82" t="s">
        <v>90</v>
      </c>
      <c r="B137" s="83" t="s">
        <v>59</v>
      </c>
      <c r="C137" s="83" t="s">
        <v>32</v>
      </c>
      <c r="D137" s="83" t="s">
        <v>322</v>
      </c>
      <c r="E137" s="83" t="s">
        <v>74</v>
      </c>
      <c r="F137" s="78">
        <v>19290.3</v>
      </c>
    </row>
    <row r="138" spans="1:6" ht="12.75">
      <c r="A138" s="136" t="s">
        <v>151</v>
      </c>
      <c r="B138" s="137" t="s">
        <v>59</v>
      </c>
      <c r="C138" s="137" t="s">
        <v>32</v>
      </c>
      <c r="D138" s="137" t="s">
        <v>325</v>
      </c>
      <c r="E138" s="137" t="s">
        <v>31</v>
      </c>
      <c r="F138" s="135">
        <f>F139</f>
        <v>8215.6</v>
      </c>
    </row>
    <row r="139" spans="1:6" ht="33.75">
      <c r="A139" s="82" t="s">
        <v>133</v>
      </c>
      <c r="B139" s="83" t="s">
        <v>59</v>
      </c>
      <c r="C139" s="83" t="s">
        <v>32</v>
      </c>
      <c r="D139" s="83" t="s">
        <v>325</v>
      </c>
      <c r="E139" s="83" t="s">
        <v>96</v>
      </c>
      <c r="F139" s="78">
        <f>F140</f>
        <v>8215.6</v>
      </c>
    </row>
    <row r="140" spans="1:6" ht="12.75">
      <c r="A140" s="82" t="s">
        <v>97</v>
      </c>
      <c r="B140" s="83" t="s">
        <v>59</v>
      </c>
      <c r="C140" s="83" t="s">
        <v>32</v>
      </c>
      <c r="D140" s="83" t="s">
        <v>324</v>
      </c>
      <c r="E140" s="83" t="s">
        <v>98</v>
      </c>
      <c r="F140" s="78">
        <f>F141</f>
        <v>8215.6</v>
      </c>
    </row>
    <row r="141" spans="1:6" ht="45">
      <c r="A141" s="82" t="s">
        <v>90</v>
      </c>
      <c r="B141" s="83" t="s">
        <v>59</v>
      </c>
      <c r="C141" s="83" t="s">
        <v>32</v>
      </c>
      <c r="D141" s="83" t="s">
        <v>324</v>
      </c>
      <c r="E141" s="83" t="s">
        <v>74</v>
      </c>
      <c r="F141" s="78">
        <v>8215.6</v>
      </c>
    </row>
    <row r="142" spans="1:6" ht="12.75">
      <c r="A142" s="136" t="s">
        <v>222</v>
      </c>
      <c r="B142" s="137" t="s">
        <v>46</v>
      </c>
      <c r="C142" s="139" t="s">
        <v>34</v>
      </c>
      <c r="D142" s="137" t="s">
        <v>326</v>
      </c>
      <c r="E142" s="137" t="s">
        <v>31</v>
      </c>
      <c r="F142" s="135">
        <f>F143+F146</f>
        <v>13008.699999999999</v>
      </c>
    </row>
    <row r="143" spans="1:6" ht="33.75">
      <c r="A143" s="82" t="s">
        <v>133</v>
      </c>
      <c r="B143" s="83" t="s">
        <v>46</v>
      </c>
      <c r="C143" s="122" t="s">
        <v>34</v>
      </c>
      <c r="D143" s="83" t="s">
        <v>326</v>
      </c>
      <c r="E143" s="83" t="s">
        <v>96</v>
      </c>
      <c r="F143" s="78">
        <f>F144</f>
        <v>12945.4</v>
      </c>
    </row>
    <row r="144" spans="1:6" ht="12.75">
      <c r="A144" s="82" t="s">
        <v>97</v>
      </c>
      <c r="B144" s="83" t="s">
        <v>46</v>
      </c>
      <c r="C144" s="122" t="s">
        <v>34</v>
      </c>
      <c r="D144" s="83" t="s">
        <v>327</v>
      </c>
      <c r="E144" s="83" t="s">
        <v>98</v>
      </c>
      <c r="F144" s="78">
        <f>F145</f>
        <v>12945.4</v>
      </c>
    </row>
    <row r="145" spans="1:6" ht="45">
      <c r="A145" s="82" t="s">
        <v>90</v>
      </c>
      <c r="B145" s="83" t="s">
        <v>46</v>
      </c>
      <c r="C145" s="122" t="s">
        <v>34</v>
      </c>
      <c r="D145" s="83" t="s">
        <v>327</v>
      </c>
      <c r="E145" s="83" t="s">
        <v>74</v>
      </c>
      <c r="F145" s="78">
        <v>12945.4</v>
      </c>
    </row>
    <row r="146" spans="1:6" ht="33.75">
      <c r="A146" s="82" t="s">
        <v>133</v>
      </c>
      <c r="B146" s="83" t="s">
        <v>46</v>
      </c>
      <c r="C146" s="122" t="s">
        <v>34</v>
      </c>
      <c r="D146" s="122" t="s">
        <v>465</v>
      </c>
      <c r="E146" s="83">
        <v>600</v>
      </c>
      <c r="F146" s="78">
        <f>F147</f>
        <v>63.3</v>
      </c>
    </row>
    <row r="147" spans="1:6" ht="45">
      <c r="A147" s="82" t="s">
        <v>90</v>
      </c>
      <c r="B147" s="83" t="s">
        <v>46</v>
      </c>
      <c r="C147" s="122" t="s">
        <v>34</v>
      </c>
      <c r="D147" s="122" t="s">
        <v>465</v>
      </c>
      <c r="E147" s="83" t="s">
        <v>74</v>
      </c>
      <c r="F147" s="78">
        <v>63.3</v>
      </c>
    </row>
    <row r="148" spans="1:6" ht="12.75">
      <c r="A148" s="136" t="s">
        <v>223</v>
      </c>
      <c r="B148" s="137" t="s">
        <v>59</v>
      </c>
      <c r="C148" s="139" t="s">
        <v>55</v>
      </c>
      <c r="D148" s="137" t="s">
        <v>328</v>
      </c>
      <c r="E148" s="137"/>
      <c r="F148" s="135">
        <f>F149</f>
        <v>211</v>
      </c>
    </row>
    <row r="149" spans="1:6" ht="22.5">
      <c r="A149" s="247" t="s">
        <v>99</v>
      </c>
      <c r="B149" s="83" t="s">
        <v>59</v>
      </c>
      <c r="C149" s="83" t="s">
        <v>55</v>
      </c>
      <c r="D149" s="83" t="s">
        <v>583</v>
      </c>
      <c r="E149" s="83">
        <v>200</v>
      </c>
      <c r="F149" s="78">
        <f>F150</f>
        <v>211</v>
      </c>
    </row>
    <row r="150" spans="1:6" ht="22.5">
      <c r="A150" s="82" t="s">
        <v>99</v>
      </c>
      <c r="B150" s="83" t="s">
        <v>59</v>
      </c>
      <c r="C150" s="83" t="s">
        <v>55</v>
      </c>
      <c r="D150" s="83" t="s">
        <v>583</v>
      </c>
      <c r="E150" s="83">
        <v>240</v>
      </c>
      <c r="F150" s="78">
        <v>211</v>
      </c>
    </row>
    <row r="151" spans="1:6" ht="22.5">
      <c r="A151" s="136" t="s">
        <v>321</v>
      </c>
      <c r="B151" s="137" t="s">
        <v>59</v>
      </c>
      <c r="C151" s="137" t="s">
        <v>55</v>
      </c>
      <c r="D151" s="137" t="s">
        <v>329</v>
      </c>
      <c r="E151" s="137"/>
      <c r="F151" s="135">
        <f>F152+F154+F156</f>
        <v>19309.3</v>
      </c>
    </row>
    <row r="152" spans="1:6" ht="45">
      <c r="A152" s="82" t="s">
        <v>75</v>
      </c>
      <c r="B152" s="83" t="s">
        <v>59</v>
      </c>
      <c r="C152" s="83" t="s">
        <v>55</v>
      </c>
      <c r="D152" s="83" t="s">
        <v>584</v>
      </c>
      <c r="E152" s="83">
        <v>100</v>
      </c>
      <c r="F152" s="78">
        <f>F153</f>
        <v>19093.2</v>
      </c>
    </row>
    <row r="153" spans="1:6" ht="12.75">
      <c r="A153" s="82" t="s">
        <v>197</v>
      </c>
      <c r="B153" s="83" t="s">
        <v>59</v>
      </c>
      <c r="C153" s="83" t="s">
        <v>55</v>
      </c>
      <c r="D153" s="83" t="s">
        <v>584</v>
      </c>
      <c r="E153" s="83">
        <v>110</v>
      </c>
      <c r="F153" s="78">
        <v>19093.2</v>
      </c>
    </row>
    <row r="154" spans="1:6" ht="22.5">
      <c r="A154" s="247" t="s">
        <v>99</v>
      </c>
      <c r="B154" s="83" t="s">
        <v>59</v>
      </c>
      <c r="C154" s="83" t="s">
        <v>55</v>
      </c>
      <c r="D154" s="83" t="s">
        <v>584</v>
      </c>
      <c r="E154" s="83">
        <v>200</v>
      </c>
      <c r="F154" s="78">
        <f>F155</f>
        <v>202.3</v>
      </c>
    </row>
    <row r="155" spans="1:6" ht="22.5">
      <c r="A155" s="140" t="s">
        <v>566</v>
      </c>
      <c r="B155" s="83" t="s">
        <v>59</v>
      </c>
      <c r="C155" s="83" t="s">
        <v>55</v>
      </c>
      <c r="D155" s="83" t="s">
        <v>584</v>
      </c>
      <c r="E155" s="83">
        <v>240</v>
      </c>
      <c r="F155" s="78">
        <v>202.3</v>
      </c>
    </row>
    <row r="156" spans="1:6" ht="12.75">
      <c r="A156" s="82" t="s">
        <v>105</v>
      </c>
      <c r="B156" s="83" t="s">
        <v>59</v>
      </c>
      <c r="C156" s="83" t="s">
        <v>55</v>
      </c>
      <c r="D156" s="83" t="s">
        <v>584</v>
      </c>
      <c r="E156" s="83">
        <v>800</v>
      </c>
      <c r="F156" s="78">
        <v>13.8</v>
      </c>
    </row>
    <row r="157" spans="1:6" ht="42">
      <c r="A157" s="79" t="s">
        <v>663</v>
      </c>
      <c r="B157" s="80" t="s">
        <v>59</v>
      </c>
      <c r="C157" s="80" t="s">
        <v>55</v>
      </c>
      <c r="D157" s="80" t="s">
        <v>331</v>
      </c>
      <c r="E157" s="80"/>
      <c r="F157" s="81">
        <f>F158</f>
        <v>70</v>
      </c>
    </row>
    <row r="158" spans="1:6" ht="22.5">
      <c r="A158" s="247" t="s">
        <v>99</v>
      </c>
      <c r="B158" s="83" t="s">
        <v>59</v>
      </c>
      <c r="C158" s="83" t="s">
        <v>55</v>
      </c>
      <c r="D158" s="83" t="s">
        <v>585</v>
      </c>
      <c r="E158" s="83">
        <v>200</v>
      </c>
      <c r="F158" s="78">
        <f>F159</f>
        <v>70</v>
      </c>
    </row>
    <row r="159" spans="1:6" ht="22.5">
      <c r="A159" s="140" t="s">
        <v>566</v>
      </c>
      <c r="B159" s="83" t="s">
        <v>59</v>
      </c>
      <c r="C159" s="83" t="s">
        <v>55</v>
      </c>
      <c r="D159" s="83" t="s">
        <v>585</v>
      </c>
      <c r="E159" s="83">
        <v>240</v>
      </c>
      <c r="F159" s="78">
        <v>70</v>
      </c>
    </row>
    <row r="160" spans="1:6" ht="21">
      <c r="A160" s="79" t="s">
        <v>330</v>
      </c>
      <c r="B160" s="123" t="s">
        <v>73</v>
      </c>
      <c r="C160" s="123" t="s">
        <v>73</v>
      </c>
      <c r="D160" s="80" t="s">
        <v>333</v>
      </c>
      <c r="E160" s="80"/>
      <c r="F160" s="81">
        <f>F161</f>
        <v>100</v>
      </c>
    </row>
    <row r="161" spans="1:6" ht="22.5">
      <c r="A161" s="136" t="s">
        <v>332</v>
      </c>
      <c r="B161" s="139" t="s">
        <v>73</v>
      </c>
      <c r="C161" s="139" t="s">
        <v>73</v>
      </c>
      <c r="D161" s="137" t="s">
        <v>334</v>
      </c>
      <c r="E161" s="137"/>
      <c r="F161" s="135">
        <f>F162</f>
        <v>100</v>
      </c>
    </row>
    <row r="162" spans="1:6" ht="22.5">
      <c r="A162" s="247" t="s">
        <v>99</v>
      </c>
      <c r="B162" s="122" t="s">
        <v>73</v>
      </c>
      <c r="C162" s="122" t="s">
        <v>73</v>
      </c>
      <c r="D162" s="83" t="s">
        <v>343</v>
      </c>
      <c r="E162" s="83">
        <v>200</v>
      </c>
      <c r="F162" s="78">
        <f>F163</f>
        <v>100</v>
      </c>
    </row>
    <row r="163" spans="1:6" ht="22.5">
      <c r="A163" s="140" t="s">
        <v>566</v>
      </c>
      <c r="B163" s="122" t="s">
        <v>73</v>
      </c>
      <c r="C163" s="122" t="s">
        <v>73</v>
      </c>
      <c r="D163" s="83" t="s">
        <v>343</v>
      </c>
      <c r="E163" s="83">
        <v>240</v>
      </c>
      <c r="F163" s="78">
        <v>100</v>
      </c>
    </row>
    <row r="164" spans="1:6" ht="21">
      <c r="A164" s="79" t="s">
        <v>664</v>
      </c>
      <c r="B164" s="76"/>
      <c r="D164" s="80" t="s">
        <v>338</v>
      </c>
      <c r="E164" s="76" t="s">
        <v>31</v>
      </c>
      <c r="F164" s="75">
        <f>F165+F167+F169+F171+F174+F176+F179+F182+F184+F186</f>
        <v>73213.7</v>
      </c>
    </row>
    <row r="165" spans="1:6" ht="22.5">
      <c r="A165" s="82" t="s">
        <v>135</v>
      </c>
      <c r="B165" s="83" t="s">
        <v>56</v>
      </c>
      <c r="C165" s="83" t="s">
        <v>34</v>
      </c>
      <c r="D165" s="83" t="s">
        <v>344</v>
      </c>
      <c r="E165" s="83"/>
      <c r="F165" s="78">
        <f>F166</f>
        <v>143.4</v>
      </c>
    </row>
    <row r="166" spans="1:6" ht="12.75">
      <c r="A166" s="82" t="s">
        <v>100</v>
      </c>
      <c r="B166" s="83" t="s">
        <v>56</v>
      </c>
      <c r="C166" s="83" t="s">
        <v>34</v>
      </c>
      <c r="D166" s="83" t="s">
        <v>344</v>
      </c>
      <c r="E166" s="83">
        <v>300</v>
      </c>
      <c r="F166" s="78">
        <v>143.4</v>
      </c>
    </row>
    <row r="167" spans="1:6" ht="56.25">
      <c r="A167" s="82" t="s">
        <v>136</v>
      </c>
      <c r="B167" s="83" t="s">
        <v>56</v>
      </c>
      <c r="C167" s="83" t="s">
        <v>34</v>
      </c>
      <c r="D167" s="141" t="s">
        <v>463</v>
      </c>
      <c r="E167" s="83"/>
      <c r="F167" s="78">
        <f>F168</f>
        <v>78.8</v>
      </c>
    </row>
    <row r="168" spans="1:6" ht="12.75">
      <c r="A168" s="82" t="s">
        <v>100</v>
      </c>
      <c r="B168" s="83" t="s">
        <v>56</v>
      </c>
      <c r="C168" s="83" t="s">
        <v>34</v>
      </c>
      <c r="D168" s="141" t="s">
        <v>463</v>
      </c>
      <c r="E168" s="83">
        <v>300</v>
      </c>
      <c r="F168" s="78">
        <v>78.8</v>
      </c>
    </row>
    <row r="169" spans="1:6" ht="22.5">
      <c r="A169" s="82" t="s">
        <v>92</v>
      </c>
      <c r="B169" s="83" t="s">
        <v>56</v>
      </c>
      <c r="C169" s="83" t="s">
        <v>34</v>
      </c>
      <c r="D169" s="83" t="s">
        <v>345</v>
      </c>
      <c r="E169" s="83" t="s">
        <v>31</v>
      </c>
      <c r="F169" s="78">
        <f>F170</f>
        <v>3689</v>
      </c>
    </row>
    <row r="170" spans="1:6" ht="12.75">
      <c r="A170" s="82" t="s">
        <v>100</v>
      </c>
      <c r="B170" s="83" t="s">
        <v>56</v>
      </c>
      <c r="C170" s="83" t="s">
        <v>34</v>
      </c>
      <c r="D170" s="83" t="s">
        <v>345</v>
      </c>
      <c r="E170" s="83">
        <v>300</v>
      </c>
      <c r="F170" s="78">
        <v>3689</v>
      </c>
    </row>
    <row r="171" spans="1:6" ht="22.5">
      <c r="A171" s="82" t="s">
        <v>137</v>
      </c>
      <c r="B171" s="83" t="s">
        <v>56</v>
      </c>
      <c r="C171" s="83" t="s">
        <v>34</v>
      </c>
      <c r="D171" s="83" t="s">
        <v>346</v>
      </c>
      <c r="E171" s="83"/>
      <c r="F171" s="78">
        <f>F172+F173</f>
        <v>6308.2</v>
      </c>
    </row>
    <row r="172" spans="1:6" ht="12.75">
      <c r="A172" s="82" t="s">
        <v>100</v>
      </c>
      <c r="B172" s="83" t="s">
        <v>56</v>
      </c>
      <c r="C172" s="83" t="s">
        <v>34</v>
      </c>
      <c r="D172" s="83" t="s">
        <v>346</v>
      </c>
      <c r="E172" s="83">
        <v>300</v>
      </c>
      <c r="F172" s="78">
        <v>6293.2</v>
      </c>
    </row>
    <row r="173" spans="1:6" ht="22.5">
      <c r="A173" s="140" t="s">
        <v>566</v>
      </c>
      <c r="B173" s="83" t="s">
        <v>56</v>
      </c>
      <c r="C173" s="83" t="s">
        <v>34</v>
      </c>
      <c r="D173" s="83" t="s">
        <v>346</v>
      </c>
      <c r="E173" s="83">
        <v>240</v>
      </c>
      <c r="F173" s="78">
        <v>15</v>
      </c>
    </row>
    <row r="174" spans="1:6" ht="12.75">
      <c r="A174" s="82" t="s">
        <v>138</v>
      </c>
      <c r="B174" s="83" t="s">
        <v>56</v>
      </c>
      <c r="C174" s="83" t="s">
        <v>34</v>
      </c>
      <c r="D174" s="83" t="s">
        <v>347</v>
      </c>
      <c r="E174" s="83" t="s">
        <v>31</v>
      </c>
      <c r="F174" s="78">
        <f>F175</f>
        <v>7037.4</v>
      </c>
    </row>
    <row r="175" spans="1:6" ht="12.75">
      <c r="A175" s="82" t="s">
        <v>100</v>
      </c>
      <c r="B175" s="83" t="s">
        <v>56</v>
      </c>
      <c r="C175" s="83" t="s">
        <v>34</v>
      </c>
      <c r="D175" s="83" t="s">
        <v>347</v>
      </c>
      <c r="E175" s="83">
        <v>300</v>
      </c>
      <c r="F175" s="78">
        <v>7037.4</v>
      </c>
    </row>
    <row r="176" spans="1:6" ht="22.5">
      <c r="A176" s="82" t="s">
        <v>139</v>
      </c>
      <c r="B176" s="83" t="s">
        <v>56</v>
      </c>
      <c r="C176" s="83" t="s">
        <v>34</v>
      </c>
      <c r="D176" s="83" t="s">
        <v>348</v>
      </c>
      <c r="E176" s="83" t="s">
        <v>31</v>
      </c>
      <c r="F176" s="78">
        <f>F177+F178</f>
        <v>3293.7</v>
      </c>
    </row>
    <row r="177" spans="1:6" ht="12.75">
      <c r="A177" s="82" t="s">
        <v>100</v>
      </c>
      <c r="B177" s="83" t="s">
        <v>56</v>
      </c>
      <c r="C177" s="83" t="s">
        <v>34</v>
      </c>
      <c r="D177" s="83" t="s">
        <v>348</v>
      </c>
      <c r="E177" s="83">
        <v>300</v>
      </c>
      <c r="F177" s="78">
        <v>3288.7</v>
      </c>
    </row>
    <row r="178" spans="1:6" ht="22.5">
      <c r="A178" s="140" t="s">
        <v>566</v>
      </c>
      <c r="B178" s="83" t="s">
        <v>56</v>
      </c>
      <c r="C178" s="83" t="s">
        <v>34</v>
      </c>
      <c r="D178" s="83" t="s">
        <v>348</v>
      </c>
      <c r="E178" s="83">
        <v>240</v>
      </c>
      <c r="F178" s="78">
        <v>5</v>
      </c>
    </row>
    <row r="179" spans="1:6" ht="45">
      <c r="A179" s="82" t="s">
        <v>146</v>
      </c>
      <c r="B179" s="83" t="s">
        <v>56</v>
      </c>
      <c r="C179" s="83" t="s">
        <v>55</v>
      </c>
      <c r="D179" s="83" t="s">
        <v>587</v>
      </c>
      <c r="E179" s="83"/>
      <c r="F179" s="78">
        <f>F180+F181</f>
        <v>27375.5</v>
      </c>
    </row>
    <row r="180" spans="1:6" ht="12.75">
      <c r="A180" s="82" t="s">
        <v>100</v>
      </c>
      <c r="B180" s="83" t="s">
        <v>56</v>
      </c>
      <c r="C180" s="83" t="s">
        <v>55</v>
      </c>
      <c r="D180" s="83" t="s">
        <v>349</v>
      </c>
      <c r="E180" s="83">
        <v>300</v>
      </c>
      <c r="F180" s="78">
        <v>27375.5</v>
      </c>
    </row>
    <row r="181" spans="1:6" ht="12.75">
      <c r="A181" s="82" t="s">
        <v>100</v>
      </c>
      <c r="B181" s="83" t="s">
        <v>56</v>
      </c>
      <c r="C181" s="83" t="s">
        <v>55</v>
      </c>
      <c r="D181" s="83" t="s">
        <v>588</v>
      </c>
      <c r="E181" s="83">
        <v>300</v>
      </c>
      <c r="F181" s="78">
        <v>0</v>
      </c>
    </row>
    <row r="182" spans="1:6" ht="45">
      <c r="A182" s="82" t="s">
        <v>335</v>
      </c>
      <c r="B182" s="83" t="s">
        <v>56</v>
      </c>
      <c r="C182" s="83" t="s">
        <v>55</v>
      </c>
      <c r="D182" s="83" t="s">
        <v>589</v>
      </c>
      <c r="E182" s="83"/>
      <c r="F182" s="78">
        <f>F183</f>
        <v>24410.2</v>
      </c>
    </row>
    <row r="183" spans="1:6" ht="12.75">
      <c r="A183" s="82" t="s">
        <v>100</v>
      </c>
      <c r="B183" s="83" t="s">
        <v>56</v>
      </c>
      <c r="C183" s="83" t="s">
        <v>55</v>
      </c>
      <c r="D183" s="83" t="s">
        <v>589</v>
      </c>
      <c r="E183" s="83">
        <v>300</v>
      </c>
      <c r="F183" s="78">
        <v>24410.2</v>
      </c>
    </row>
    <row r="184" spans="1:6" ht="33.75">
      <c r="A184" s="250" t="s">
        <v>562</v>
      </c>
      <c r="B184" s="83" t="s">
        <v>56</v>
      </c>
      <c r="C184" s="83" t="s">
        <v>55</v>
      </c>
      <c r="D184" s="83" t="s">
        <v>590</v>
      </c>
      <c r="E184" s="83"/>
      <c r="F184" s="78">
        <f>F185</f>
        <v>177.5</v>
      </c>
    </row>
    <row r="185" spans="1:6" ht="12.75">
      <c r="A185" s="82" t="s">
        <v>100</v>
      </c>
      <c r="B185" s="83" t="s">
        <v>56</v>
      </c>
      <c r="C185" s="83" t="s">
        <v>55</v>
      </c>
      <c r="D185" s="83" t="s">
        <v>590</v>
      </c>
      <c r="E185" s="83">
        <v>300</v>
      </c>
      <c r="F185" s="78">
        <v>177.5</v>
      </c>
    </row>
    <row r="186" spans="1:6" ht="33.75">
      <c r="A186" s="250" t="s">
        <v>564</v>
      </c>
      <c r="B186" s="83" t="s">
        <v>56</v>
      </c>
      <c r="C186" s="83" t="s">
        <v>55</v>
      </c>
      <c r="D186" s="83" t="s">
        <v>591</v>
      </c>
      <c r="E186" s="83"/>
      <c r="F186" s="78">
        <f>F187</f>
        <v>700</v>
      </c>
    </row>
    <row r="187" spans="1:6" ht="12.75">
      <c r="A187" s="82" t="s">
        <v>100</v>
      </c>
      <c r="B187" s="83" t="s">
        <v>56</v>
      </c>
      <c r="C187" s="83" t="s">
        <v>55</v>
      </c>
      <c r="D187" s="83" t="s">
        <v>591</v>
      </c>
      <c r="E187" s="83">
        <v>300</v>
      </c>
      <c r="F187" s="78">
        <v>700</v>
      </c>
    </row>
    <row r="188" spans="1:6" ht="12.75">
      <c r="A188" s="82" t="s">
        <v>100</v>
      </c>
      <c r="B188" s="83" t="s">
        <v>56</v>
      </c>
      <c r="C188" s="83" t="s">
        <v>55</v>
      </c>
      <c r="D188" s="83" t="s">
        <v>592</v>
      </c>
      <c r="E188" s="83"/>
      <c r="F188" s="78"/>
    </row>
    <row r="189" spans="1:6" ht="21">
      <c r="A189" s="79" t="s">
        <v>644</v>
      </c>
      <c r="B189" s="80" t="s">
        <v>56</v>
      </c>
      <c r="C189" s="80" t="s">
        <v>55</v>
      </c>
      <c r="D189" s="80" t="s">
        <v>342</v>
      </c>
      <c r="E189" s="80"/>
      <c r="F189" s="81">
        <f>F190</f>
        <v>5913.9</v>
      </c>
    </row>
    <row r="190" spans="1:6" ht="12.75">
      <c r="A190" s="82" t="s">
        <v>100</v>
      </c>
      <c r="B190" s="83" t="s">
        <v>56</v>
      </c>
      <c r="C190" s="83" t="s">
        <v>55</v>
      </c>
      <c r="D190" s="83" t="s">
        <v>595</v>
      </c>
      <c r="E190" s="83">
        <v>300</v>
      </c>
      <c r="F190" s="78">
        <f>F191</f>
        <v>5913.9</v>
      </c>
    </row>
    <row r="191" spans="1:6" ht="22.5">
      <c r="A191" s="82" t="s">
        <v>612</v>
      </c>
      <c r="B191" s="83" t="s">
        <v>56</v>
      </c>
      <c r="C191" s="83" t="s">
        <v>55</v>
      </c>
      <c r="D191" s="83" t="s">
        <v>595</v>
      </c>
      <c r="E191" s="83">
        <v>320</v>
      </c>
      <c r="F191" s="78">
        <v>5913.9</v>
      </c>
    </row>
    <row r="192" spans="1:6" ht="21">
      <c r="A192" s="79" t="s">
        <v>665</v>
      </c>
      <c r="B192" s="80" t="s">
        <v>66</v>
      </c>
      <c r="C192" s="80" t="s">
        <v>32</v>
      </c>
      <c r="D192" s="80" t="s">
        <v>350</v>
      </c>
      <c r="E192" s="80" t="s">
        <v>31</v>
      </c>
      <c r="F192" s="81">
        <f>F193</f>
        <v>378</v>
      </c>
    </row>
    <row r="193" spans="1:6" ht="22.5">
      <c r="A193" s="247" t="s">
        <v>99</v>
      </c>
      <c r="B193" s="83" t="s">
        <v>66</v>
      </c>
      <c r="C193" s="83" t="s">
        <v>32</v>
      </c>
      <c r="D193" s="83" t="s">
        <v>351</v>
      </c>
      <c r="E193" s="83">
        <v>200</v>
      </c>
      <c r="F193" s="78">
        <f>F194</f>
        <v>378</v>
      </c>
    </row>
    <row r="194" spans="1:6" ht="22.5">
      <c r="A194" s="140" t="s">
        <v>566</v>
      </c>
      <c r="B194" s="83" t="s">
        <v>66</v>
      </c>
      <c r="C194" s="83" t="s">
        <v>32</v>
      </c>
      <c r="D194" s="83" t="s">
        <v>351</v>
      </c>
      <c r="E194" s="83">
        <v>240</v>
      </c>
      <c r="F194" s="78">
        <v>378</v>
      </c>
    </row>
  </sheetData>
  <sheetProtection/>
  <mergeCells count="5">
    <mergeCell ref="A2:F2"/>
    <mergeCell ref="A3:F3"/>
    <mergeCell ref="A4:F4"/>
    <mergeCell ref="A6:F6"/>
    <mergeCell ref="D5:F5"/>
  </mergeCells>
  <printOptions/>
  <pageMargins left="0.17" right="0.17" top="0.18" bottom="0.17" header="0.17" footer="0.17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75"/>
  <sheetViews>
    <sheetView zoomScalePageLayoutView="0" workbookViewId="0" topLeftCell="A1">
      <pane ySplit="8" topLeftCell="A149" activePane="bottomLeft" state="frozen"/>
      <selection pane="topLeft" activeCell="A1" sqref="A1"/>
      <selection pane="bottomLeft" activeCell="A3" sqref="A3:G3"/>
    </sheetView>
  </sheetViews>
  <sheetFormatPr defaultColWidth="9.140625" defaultRowHeight="12.75"/>
  <cols>
    <col min="1" max="1" width="37.57421875" style="0" customWidth="1"/>
    <col min="2" max="3" width="3.7109375" style="0" customWidth="1"/>
    <col min="4" max="4" width="13.421875" style="0" customWidth="1"/>
    <col min="5" max="5" width="4.7109375" style="0" customWidth="1"/>
    <col min="6" max="6" width="11.421875" style="0" customWidth="1"/>
    <col min="7" max="7" width="10.8515625" style="0" customWidth="1"/>
  </cols>
  <sheetData>
    <row r="1" spans="3:7" ht="12.75">
      <c r="C1" s="373" t="s">
        <v>230</v>
      </c>
      <c r="D1" s="373"/>
      <c r="E1" s="373"/>
      <c r="F1" s="373"/>
      <c r="G1" s="373"/>
    </row>
    <row r="2" spans="1:7" ht="12.75" customHeight="1">
      <c r="A2" s="357" t="s">
        <v>683</v>
      </c>
      <c r="B2" s="357"/>
      <c r="C2" s="357"/>
      <c r="D2" s="357"/>
      <c r="E2" s="357"/>
      <c r="F2" s="357"/>
      <c r="G2" s="357"/>
    </row>
    <row r="3" spans="1:7" ht="12.75" customHeight="1">
      <c r="A3" s="357" t="s">
        <v>427</v>
      </c>
      <c r="B3" s="357"/>
      <c r="C3" s="357"/>
      <c r="D3" s="357"/>
      <c r="E3" s="357"/>
      <c r="F3" s="357"/>
      <c r="G3" s="357"/>
    </row>
    <row r="4" spans="1:7" ht="12.75" customHeight="1">
      <c r="A4" s="357" t="s">
        <v>501</v>
      </c>
      <c r="B4" s="357"/>
      <c r="C4" s="357"/>
      <c r="D4" s="357"/>
      <c r="E4" s="357"/>
      <c r="F4" s="357"/>
      <c r="G4" s="357"/>
    </row>
    <row r="5" spans="1:7" ht="12.75" customHeight="1">
      <c r="A5" s="129"/>
      <c r="B5" s="129"/>
      <c r="C5" s="129"/>
      <c r="D5" s="129"/>
      <c r="E5" s="129"/>
      <c r="F5" s="357" t="s">
        <v>676</v>
      </c>
      <c r="G5" s="357"/>
    </row>
    <row r="6" spans="1:7" ht="33.75" customHeight="1">
      <c r="A6" s="374" t="s">
        <v>511</v>
      </c>
      <c r="B6" s="374"/>
      <c r="C6" s="374"/>
      <c r="D6" s="374"/>
      <c r="E6" s="374"/>
      <c r="F6" s="374"/>
      <c r="G6" s="374"/>
    </row>
    <row r="7" spans="1:7" ht="12.75">
      <c r="A7" s="379" t="s">
        <v>53</v>
      </c>
      <c r="B7" s="379" t="s">
        <v>24</v>
      </c>
      <c r="C7" s="379" t="s">
        <v>25</v>
      </c>
      <c r="D7" s="379" t="s">
        <v>26</v>
      </c>
      <c r="E7" s="382" t="s">
        <v>27</v>
      </c>
      <c r="F7" s="369" t="s">
        <v>403</v>
      </c>
      <c r="G7" s="381"/>
    </row>
    <row r="8" spans="1:7" ht="12.75" customHeight="1">
      <c r="A8" s="380"/>
      <c r="B8" s="380"/>
      <c r="C8" s="380"/>
      <c r="D8" s="380"/>
      <c r="E8" s="380"/>
      <c r="F8" s="233" t="s">
        <v>487</v>
      </c>
      <c r="G8" s="154" t="s">
        <v>503</v>
      </c>
    </row>
    <row r="9" spans="1:7" ht="13.5" customHeight="1">
      <c r="A9" s="119" t="s">
        <v>28</v>
      </c>
      <c r="B9" s="120"/>
      <c r="C9" s="120"/>
      <c r="D9" s="120"/>
      <c r="E9" s="120"/>
      <c r="F9" s="118">
        <f>F10+F13+F39+F49+F52+F59+F62+F75+F78+F109+F112+F115+F118+F142+F145+F170+F173</f>
        <v>511183.6</v>
      </c>
      <c r="G9" s="118">
        <f>G10+G13+G39+G49+G52+G59+G62+G75+G78+G109+G112+G115+G118+G142+G145+G170+G173</f>
        <v>510997.79999999993</v>
      </c>
    </row>
    <row r="10" spans="1:7" ht="63">
      <c r="A10" s="79" t="s">
        <v>645</v>
      </c>
      <c r="B10" s="256" t="s">
        <v>34</v>
      </c>
      <c r="C10" s="256" t="s">
        <v>56</v>
      </c>
      <c r="D10" s="257" t="s">
        <v>647</v>
      </c>
      <c r="E10" s="130"/>
      <c r="F10" s="75">
        <f>F11</f>
        <v>50</v>
      </c>
      <c r="G10" s="75">
        <f>G11</f>
        <v>40</v>
      </c>
    </row>
    <row r="11" spans="1:7" ht="22.5">
      <c r="A11" s="247" t="s">
        <v>99</v>
      </c>
      <c r="B11" s="227" t="s">
        <v>34</v>
      </c>
      <c r="C11" s="227" t="s">
        <v>56</v>
      </c>
      <c r="D11" s="228" t="s">
        <v>646</v>
      </c>
      <c r="E11" s="130"/>
      <c r="F11" s="78">
        <f>F12</f>
        <v>50</v>
      </c>
      <c r="G11" s="78">
        <f>G12</f>
        <v>40</v>
      </c>
    </row>
    <row r="12" spans="1:7" ht="33.75">
      <c r="A12" s="140" t="s">
        <v>566</v>
      </c>
      <c r="B12" s="227" t="s">
        <v>34</v>
      </c>
      <c r="C12" s="227" t="s">
        <v>56</v>
      </c>
      <c r="D12" s="228" t="s">
        <v>646</v>
      </c>
      <c r="E12" s="130"/>
      <c r="F12" s="78">
        <v>50</v>
      </c>
      <c r="G12" s="78">
        <v>40</v>
      </c>
    </row>
    <row r="13" spans="1:7" ht="42">
      <c r="A13" s="79" t="s">
        <v>659</v>
      </c>
      <c r="B13" s="80" t="s">
        <v>55</v>
      </c>
      <c r="C13" s="123" t="s">
        <v>47</v>
      </c>
      <c r="D13" s="80" t="s">
        <v>235</v>
      </c>
      <c r="E13" s="80" t="s">
        <v>31</v>
      </c>
      <c r="F13" s="81">
        <f>F14+F17+F21+F24+F36</f>
        <v>7056.1</v>
      </c>
      <c r="G13" s="81">
        <f>G14+G17+G21+G24+G36</f>
        <v>7056.1</v>
      </c>
    </row>
    <row r="14" spans="1:7" ht="22.5">
      <c r="A14" s="136" t="s">
        <v>279</v>
      </c>
      <c r="B14" s="137" t="s">
        <v>55</v>
      </c>
      <c r="C14" s="137" t="s">
        <v>47</v>
      </c>
      <c r="D14" s="137" t="s">
        <v>266</v>
      </c>
      <c r="E14" s="137"/>
      <c r="F14" s="135">
        <f>F15</f>
        <v>100</v>
      </c>
      <c r="G14" s="135">
        <f>G15</f>
        <v>100</v>
      </c>
    </row>
    <row r="15" spans="1:7" ht="22.5">
      <c r="A15" s="247" t="s">
        <v>99</v>
      </c>
      <c r="B15" s="83" t="s">
        <v>55</v>
      </c>
      <c r="C15" s="83" t="s">
        <v>47</v>
      </c>
      <c r="D15" s="83" t="s">
        <v>289</v>
      </c>
      <c r="E15" s="83">
        <v>200</v>
      </c>
      <c r="F15" s="78">
        <f>F16</f>
        <v>100</v>
      </c>
      <c r="G15" s="78">
        <f>G16</f>
        <v>100</v>
      </c>
    </row>
    <row r="16" spans="1:7" ht="33.75">
      <c r="A16" s="140" t="s">
        <v>566</v>
      </c>
      <c r="B16" s="83" t="s">
        <v>55</v>
      </c>
      <c r="C16" s="83" t="s">
        <v>47</v>
      </c>
      <c r="D16" s="83" t="s">
        <v>289</v>
      </c>
      <c r="E16" s="83">
        <v>240</v>
      </c>
      <c r="F16" s="78">
        <v>100</v>
      </c>
      <c r="G16" s="78">
        <v>100</v>
      </c>
    </row>
    <row r="17" spans="1:7" ht="12.75">
      <c r="A17" s="136" t="s">
        <v>280</v>
      </c>
      <c r="B17" s="137" t="s">
        <v>55</v>
      </c>
      <c r="C17" s="137" t="s">
        <v>47</v>
      </c>
      <c r="D17" s="137" t="s">
        <v>267</v>
      </c>
      <c r="E17" s="137"/>
      <c r="F17" s="135">
        <f>F18+F20</f>
        <v>206</v>
      </c>
      <c r="G17" s="135">
        <f>G18+G20</f>
        <v>206</v>
      </c>
    </row>
    <row r="18" spans="1:7" ht="22.5">
      <c r="A18" s="247" t="s">
        <v>99</v>
      </c>
      <c r="B18" s="83" t="s">
        <v>55</v>
      </c>
      <c r="C18" s="83" t="s">
        <v>47</v>
      </c>
      <c r="D18" s="83" t="s">
        <v>290</v>
      </c>
      <c r="E18" s="83">
        <v>200</v>
      </c>
      <c r="F18" s="78">
        <f>F19</f>
        <v>66</v>
      </c>
      <c r="G18" s="78">
        <f>G19</f>
        <v>66</v>
      </c>
    </row>
    <row r="19" spans="1:7" ht="33.75">
      <c r="A19" s="140" t="s">
        <v>566</v>
      </c>
      <c r="B19" s="83" t="s">
        <v>55</v>
      </c>
      <c r="C19" s="83" t="s">
        <v>47</v>
      </c>
      <c r="D19" s="83" t="s">
        <v>290</v>
      </c>
      <c r="E19" s="83">
        <v>240</v>
      </c>
      <c r="F19" s="78">
        <v>66</v>
      </c>
      <c r="G19" s="78">
        <v>66</v>
      </c>
    </row>
    <row r="20" spans="1:7" ht="12.75">
      <c r="A20" s="82" t="s">
        <v>105</v>
      </c>
      <c r="B20" s="83" t="s">
        <v>55</v>
      </c>
      <c r="C20" s="83" t="s">
        <v>47</v>
      </c>
      <c r="D20" s="83" t="s">
        <v>666</v>
      </c>
      <c r="E20" s="83">
        <v>800</v>
      </c>
      <c r="F20" s="78">
        <v>140</v>
      </c>
      <c r="G20" s="78">
        <v>140</v>
      </c>
    </row>
    <row r="21" spans="1:7" ht="12.75">
      <c r="A21" s="136" t="s">
        <v>281</v>
      </c>
      <c r="B21" s="137" t="s">
        <v>55</v>
      </c>
      <c r="C21" s="137" t="s">
        <v>47</v>
      </c>
      <c r="D21" s="137" t="s">
        <v>268</v>
      </c>
      <c r="E21" s="137"/>
      <c r="F21" s="135">
        <f>F22</f>
        <v>130</v>
      </c>
      <c r="G21" s="135">
        <f>G22</f>
        <v>130</v>
      </c>
    </row>
    <row r="22" spans="1:7" ht="22.5">
      <c r="A22" s="247" t="s">
        <v>99</v>
      </c>
      <c r="B22" s="83" t="s">
        <v>55</v>
      </c>
      <c r="C22" s="83" t="s">
        <v>47</v>
      </c>
      <c r="D22" s="83" t="s">
        <v>291</v>
      </c>
      <c r="E22" s="83">
        <v>200</v>
      </c>
      <c r="F22" s="78">
        <f>F23</f>
        <v>130</v>
      </c>
      <c r="G22" s="78">
        <f>G23</f>
        <v>130</v>
      </c>
    </row>
    <row r="23" spans="1:7" ht="33.75">
      <c r="A23" s="140" t="s">
        <v>566</v>
      </c>
      <c r="B23" s="83" t="s">
        <v>55</v>
      </c>
      <c r="C23" s="83" t="s">
        <v>47</v>
      </c>
      <c r="D23" s="83" t="s">
        <v>291</v>
      </c>
      <c r="E23" s="83">
        <v>240</v>
      </c>
      <c r="F23" s="78">
        <v>130</v>
      </c>
      <c r="G23" s="78">
        <v>130</v>
      </c>
    </row>
    <row r="24" spans="1:7" ht="22.5">
      <c r="A24" s="136" t="s">
        <v>611</v>
      </c>
      <c r="B24" s="137" t="s">
        <v>55</v>
      </c>
      <c r="C24" s="137" t="s">
        <v>47</v>
      </c>
      <c r="D24" s="137" t="s">
        <v>277</v>
      </c>
      <c r="E24" s="137"/>
      <c r="F24" s="135">
        <f>F25+F27+F30+F32+F34</f>
        <v>6602.1</v>
      </c>
      <c r="G24" s="135">
        <f>G25+G27+G30+G32+G34</f>
        <v>6602.1</v>
      </c>
    </row>
    <row r="25" spans="1:7" ht="22.5">
      <c r="A25" s="247" t="s">
        <v>99</v>
      </c>
      <c r="B25" s="83" t="s">
        <v>55</v>
      </c>
      <c r="C25" s="83" t="s">
        <v>47</v>
      </c>
      <c r="D25" s="83" t="s">
        <v>292</v>
      </c>
      <c r="E25" s="83">
        <v>200</v>
      </c>
      <c r="F25" s="78">
        <f>F26</f>
        <v>286</v>
      </c>
      <c r="G25" s="78">
        <f>G26</f>
        <v>286</v>
      </c>
    </row>
    <row r="26" spans="1:7" ht="33.75">
      <c r="A26" s="140" t="s">
        <v>566</v>
      </c>
      <c r="B26" s="83" t="s">
        <v>55</v>
      </c>
      <c r="C26" s="83" t="s">
        <v>47</v>
      </c>
      <c r="D26" s="83" t="s">
        <v>292</v>
      </c>
      <c r="E26" s="83">
        <v>240</v>
      </c>
      <c r="F26" s="78">
        <v>286</v>
      </c>
      <c r="G26" s="78">
        <v>286</v>
      </c>
    </row>
    <row r="27" spans="1:7" ht="22.5">
      <c r="A27" s="140" t="s">
        <v>573</v>
      </c>
      <c r="B27" s="83" t="s">
        <v>55</v>
      </c>
      <c r="C27" s="83" t="s">
        <v>47</v>
      </c>
      <c r="D27" s="83" t="s">
        <v>574</v>
      </c>
      <c r="E27" s="83"/>
      <c r="F27" s="78">
        <f>F28</f>
        <v>73.5</v>
      </c>
      <c r="G27" s="78">
        <f>G28</f>
        <v>73.5</v>
      </c>
    </row>
    <row r="28" spans="1:7" ht="22.5">
      <c r="A28" s="247" t="s">
        <v>99</v>
      </c>
      <c r="B28" s="83" t="s">
        <v>55</v>
      </c>
      <c r="C28" s="83" t="s">
        <v>47</v>
      </c>
      <c r="D28" s="83" t="s">
        <v>574</v>
      </c>
      <c r="E28" s="83">
        <v>200</v>
      </c>
      <c r="F28" s="78">
        <f>F29</f>
        <v>73.5</v>
      </c>
      <c r="G28" s="78">
        <f>G29</f>
        <v>73.5</v>
      </c>
    </row>
    <row r="29" spans="1:7" ht="33.75">
      <c r="A29" s="140" t="s">
        <v>566</v>
      </c>
      <c r="B29" s="83" t="s">
        <v>55</v>
      </c>
      <c r="C29" s="83" t="s">
        <v>47</v>
      </c>
      <c r="D29" s="83" t="s">
        <v>574</v>
      </c>
      <c r="E29" s="83">
        <v>240</v>
      </c>
      <c r="F29" s="78">
        <v>73.5</v>
      </c>
      <c r="G29" s="78">
        <v>73.5</v>
      </c>
    </row>
    <row r="30" spans="1:7" ht="22.5">
      <c r="A30" s="82" t="s">
        <v>576</v>
      </c>
      <c r="B30" s="83" t="s">
        <v>130</v>
      </c>
      <c r="C30" s="83" t="s">
        <v>132</v>
      </c>
      <c r="D30" s="83" t="s">
        <v>577</v>
      </c>
      <c r="E30" s="83">
        <v>400</v>
      </c>
      <c r="F30" s="78">
        <f>F31</f>
        <v>5101.5</v>
      </c>
      <c r="G30" s="78">
        <f>G31</f>
        <v>5101.5</v>
      </c>
    </row>
    <row r="31" spans="1:7" ht="12.75">
      <c r="A31" s="140" t="s">
        <v>578</v>
      </c>
      <c r="B31" s="83" t="s">
        <v>130</v>
      </c>
      <c r="C31" s="83" t="s">
        <v>132</v>
      </c>
      <c r="D31" s="83" t="s">
        <v>577</v>
      </c>
      <c r="E31" s="83">
        <v>410</v>
      </c>
      <c r="F31" s="78">
        <v>5101.5</v>
      </c>
      <c r="G31" s="78">
        <v>5101.5</v>
      </c>
    </row>
    <row r="32" spans="1:7" ht="22.5">
      <c r="A32" s="247" t="s">
        <v>99</v>
      </c>
      <c r="B32" s="83" t="s">
        <v>130</v>
      </c>
      <c r="C32" s="83" t="s">
        <v>131</v>
      </c>
      <c r="D32" s="83" t="s">
        <v>577</v>
      </c>
      <c r="E32" s="83">
        <v>200</v>
      </c>
      <c r="F32" s="78">
        <f>F33</f>
        <v>1021.1</v>
      </c>
      <c r="G32" s="78">
        <f>G33</f>
        <v>1021.1</v>
      </c>
    </row>
    <row r="33" spans="1:7" ht="33.75">
      <c r="A33" s="140" t="s">
        <v>566</v>
      </c>
      <c r="B33" s="83" t="s">
        <v>130</v>
      </c>
      <c r="C33" s="83" t="s">
        <v>131</v>
      </c>
      <c r="D33" s="83" t="s">
        <v>577</v>
      </c>
      <c r="E33" s="83">
        <v>240</v>
      </c>
      <c r="F33" s="78">
        <v>1021.1</v>
      </c>
      <c r="G33" s="78">
        <v>1021.1</v>
      </c>
    </row>
    <row r="34" spans="1:7" ht="20.25" customHeight="1">
      <c r="A34" s="82" t="s">
        <v>100</v>
      </c>
      <c r="B34" s="122" t="s">
        <v>56</v>
      </c>
      <c r="C34" s="122" t="s">
        <v>34</v>
      </c>
      <c r="D34" s="83" t="s">
        <v>292</v>
      </c>
      <c r="E34" s="83">
        <v>300</v>
      </c>
      <c r="F34" s="78">
        <f>F35</f>
        <v>120</v>
      </c>
      <c r="G34" s="78">
        <f>G35</f>
        <v>120</v>
      </c>
    </row>
    <row r="35" spans="1:7" ht="22.5">
      <c r="A35" s="82" t="s">
        <v>612</v>
      </c>
      <c r="B35" s="122" t="s">
        <v>56</v>
      </c>
      <c r="C35" s="122" t="s">
        <v>34</v>
      </c>
      <c r="D35" s="83" t="s">
        <v>292</v>
      </c>
      <c r="E35" s="83">
        <v>320</v>
      </c>
      <c r="F35" s="78">
        <v>120</v>
      </c>
      <c r="G35" s="78">
        <v>120</v>
      </c>
    </row>
    <row r="36" spans="1:7" ht="33.75">
      <c r="A36" s="136" t="s">
        <v>278</v>
      </c>
      <c r="B36" s="137" t="s">
        <v>55</v>
      </c>
      <c r="C36" s="137" t="s">
        <v>47</v>
      </c>
      <c r="D36" s="137" t="s">
        <v>282</v>
      </c>
      <c r="E36" s="137"/>
      <c r="F36" s="135">
        <f>F37</f>
        <v>18</v>
      </c>
      <c r="G36" s="135">
        <f>G37</f>
        <v>18</v>
      </c>
    </row>
    <row r="37" spans="1:7" ht="22.5">
      <c r="A37" s="247" t="s">
        <v>99</v>
      </c>
      <c r="B37" s="83" t="s">
        <v>55</v>
      </c>
      <c r="C37" s="83" t="s">
        <v>47</v>
      </c>
      <c r="D37" s="83" t="s">
        <v>293</v>
      </c>
      <c r="E37" s="83">
        <v>200</v>
      </c>
      <c r="F37" s="78">
        <f>F38</f>
        <v>18</v>
      </c>
      <c r="G37" s="78">
        <f>G38</f>
        <v>18</v>
      </c>
    </row>
    <row r="38" spans="1:7" ht="33.75">
      <c r="A38" s="140" t="s">
        <v>566</v>
      </c>
      <c r="B38" s="83" t="s">
        <v>55</v>
      </c>
      <c r="C38" s="83" t="s">
        <v>47</v>
      </c>
      <c r="D38" s="83" t="s">
        <v>293</v>
      </c>
      <c r="E38" s="83">
        <v>240</v>
      </c>
      <c r="F38" s="78">
        <v>18</v>
      </c>
      <c r="G38" s="78">
        <v>18</v>
      </c>
    </row>
    <row r="39" spans="1:7" ht="31.5">
      <c r="A39" s="79" t="s">
        <v>613</v>
      </c>
      <c r="B39" s="123" t="s">
        <v>55</v>
      </c>
      <c r="C39" s="123" t="s">
        <v>73</v>
      </c>
      <c r="D39" s="80" t="s">
        <v>236</v>
      </c>
      <c r="E39" s="80"/>
      <c r="F39" s="81">
        <f>F40+F43+F46</f>
        <v>6763</v>
      </c>
      <c r="G39" s="81">
        <f>G40+G43+G46</f>
        <v>7188</v>
      </c>
    </row>
    <row r="40" spans="1:7" ht="22.5">
      <c r="A40" s="136" t="s">
        <v>614</v>
      </c>
      <c r="B40" s="139" t="s">
        <v>55</v>
      </c>
      <c r="C40" s="139" t="s">
        <v>73</v>
      </c>
      <c r="D40" s="137" t="s">
        <v>284</v>
      </c>
      <c r="E40" s="137"/>
      <c r="F40" s="135">
        <f>F41</f>
        <v>5263</v>
      </c>
      <c r="G40" s="135">
        <f>G41</f>
        <v>5688</v>
      </c>
    </row>
    <row r="41" spans="1:7" ht="22.5">
      <c r="A41" s="247" t="s">
        <v>99</v>
      </c>
      <c r="B41" s="122" t="s">
        <v>55</v>
      </c>
      <c r="C41" s="122" t="s">
        <v>73</v>
      </c>
      <c r="D41" s="83" t="s">
        <v>294</v>
      </c>
      <c r="E41" s="83">
        <v>200</v>
      </c>
      <c r="F41" s="78">
        <f>F42</f>
        <v>5263</v>
      </c>
      <c r="G41" s="78">
        <f>G42</f>
        <v>5688</v>
      </c>
    </row>
    <row r="42" spans="1:7" ht="33.75">
      <c r="A42" s="140" t="s">
        <v>566</v>
      </c>
      <c r="B42" s="122" t="s">
        <v>55</v>
      </c>
      <c r="C42" s="122" t="s">
        <v>73</v>
      </c>
      <c r="D42" s="83" t="s">
        <v>294</v>
      </c>
      <c r="E42" s="83">
        <v>240</v>
      </c>
      <c r="F42" s="78">
        <v>5263</v>
      </c>
      <c r="G42" s="78">
        <v>5688</v>
      </c>
    </row>
    <row r="43" spans="1:7" ht="33.75">
      <c r="A43" s="136" t="s">
        <v>615</v>
      </c>
      <c r="B43" s="139" t="s">
        <v>55</v>
      </c>
      <c r="C43" s="139" t="s">
        <v>73</v>
      </c>
      <c r="D43" s="137" t="s">
        <v>286</v>
      </c>
      <c r="E43" s="137"/>
      <c r="F43" s="135">
        <f>F44</f>
        <v>500</v>
      </c>
      <c r="G43" s="135">
        <f>G44</f>
        <v>500</v>
      </c>
    </row>
    <row r="44" spans="1:7" ht="22.5">
      <c r="A44" s="247" t="s">
        <v>99</v>
      </c>
      <c r="B44" s="122" t="s">
        <v>55</v>
      </c>
      <c r="C44" s="122" t="s">
        <v>73</v>
      </c>
      <c r="D44" s="83" t="s">
        <v>295</v>
      </c>
      <c r="E44" s="83">
        <v>200</v>
      </c>
      <c r="F44" s="78">
        <f>F45</f>
        <v>500</v>
      </c>
      <c r="G44" s="78">
        <f>G45</f>
        <v>500</v>
      </c>
    </row>
    <row r="45" spans="1:7" ht="33.75">
      <c r="A45" s="140" t="s">
        <v>566</v>
      </c>
      <c r="B45" s="122" t="s">
        <v>55</v>
      </c>
      <c r="C45" s="122" t="s">
        <v>73</v>
      </c>
      <c r="D45" s="83" t="s">
        <v>295</v>
      </c>
      <c r="E45" s="83">
        <v>240</v>
      </c>
      <c r="F45" s="78">
        <v>500</v>
      </c>
      <c r="G45" s="78">
        <v>500</v>
      </c>
    </row>
    <row r="46" spans="1:7" ht="33.75">
      <c r="A46" s="136" t="s">
        <v>616</v>
      </c>
      <c r="B46" s="139" t="s">
        <v>55</v>
      </c>
      <c r="C46" s="139" t="s">
        <v>73</v>
      </c>
      <c r="D46" s="137" t="s">
        <v>302</v>
      </c>
      <c r="E46" s="137"/>
      <c r="F46" s="135">
        <f>F47</f>
        <v>1000</v>
      </c>
      <c r="G46" s="135">
        <f>G47</f>
        <v>1000</v>
      </c>
    </row>
    <row r="47" spans="1:7" ht="22.5">
      <c r="A47" s="247" t="s">
        <v>99</v>
      </c>
      <c r="B47" s="122" t="s">
        <v>55</v>
      </c>
      <c r="C47" s="122" t="s">
        <v>73</v>
      </c>
      <c r="D47" s="83" t="s">
        <v>296</v>
      </c>
      <c r="E47" s="83">
        <v>200</v>
      </c>
      <c r="F47" s="78">
        <f>F48</f>
        <v>1000</v>
      </c>
      <c r="G47" s="78">
        <f>G48</f>
        <v>1000</v>
      </c>
    </row>
    <row r="48" spans="1:7" ht="22.5">
      <c r="A48" s="82" t="s">
        <v>99</v>
      </c>
      <c r="B48" s="122" t="s">
        <v>55</v>
      </c>
      <c r="C48" s="122" t="s">
        <v>73</v>
      </c>
      <c r="D48" s="83" t="s">
        <v>296</v>
      </c>
      <c r="E48" s="83">
        <v>240</v>
      </c>
      <c r="F48" s="78">
        <v>1000</v>
      </c>
      <c r="G48" s="78">
        <v>1000</v>
      </c>
    </row>
    <row r="49" spans="1:7" ht="12.75">
      <c r="A49" s="79" t="s">
        <v>620</v>
      </c>
      <c r="B49" s="123" t="s">
        <v>55</v>
      </c>
      <c r="C49" s="123" t="s">
        <v>56</v>
      </c>
      <c r="D49" s="80" t="s">
        <v>621</v>
      </c>
      <c r="E49" s="80"/>
      <c r="F49" s="81">
        <f>F50</f>
        <v>19</v>
      </c>
      <c r="G49" s="81">
        <f>G50</f>
        <v>19</v>
      </c>
    </row>
    <row r="50" spans="1:7" ht="22.5">
      <c r="A50" s="247" t="s">
        <v>99</v>
      </c>
      <c r="B50" s="122" t="s">
        <v>55</v>
      </c>
      <c r="C50" s="122" t="s">
        <v>56</v>
      </c>
      <c r="D50" s="83" t="s">
        <v>621</v>
      </c>
      <c r="E50" s="83">
        <v>200</v>
      </c>
      <c r="F50" s="78">
        <f>F51</f>
        <v>19</v>
      </c>
      <c r="G50" s="78">
        <f>G51</f>
        <v>19</v>
      </c>
    </row>
    <row r="51" spans="1:7" ht="22.5">
      <c r="A51" s="82" t="s">
        <v>99</v>
      </c>
      <c r="B51" s="122" t="s">
        <v>55</v>
      </c>
      <c r="C51" s="122" t="s">
        <v>56</v>
      </c>
      <c r="D51" s="83" t="s">
        <v>621</v>
      </c>
      <c r="E51" s="83">
        <v>240</v>
      </c>
      <c r="F51" s="78">
        <v>19</v>
      </c>
      <c r="G51" s="78">
        <v>19</v>
      </c>
    </row>
    <row r="52" spans="1:7" ht="31.5">
      <c r="A52" s="79" t="s">
        <v>617</v>
      </c>
      <c r="B52" s="80" t="s">
        <v>55</v>
      </c>
      <c r="C52" s="80">
        <v>12</v>
      </c>
      <c r="D52" s="80" t="s">
        <v>237</v>
      </c>
      <c r="E52" s="83"/>
      <c r="F52" s="81">
        <f>F53+F56</f>
        <v>250</v>
      </c>
      <c r="G52" s="81">
        <f>G53+G56</f>
        <v>250</v>
      </c>
    </row>
    <row r="53" spans="1:7" ht="22.5">
      <c r="A53" s="136" t="s">
        <v>283</v>
      </c>
      <c r="B53" s="137" t="s">
        <v>55</v>
      </c>
      <c r="C53" s="137">
        <v>12</v>
      </c>
      <c r="D53" s="137" t="s">
        <v>303</v>
      </c>
      <c r="E53" s="137"/>
      <c r="F53" s="135">
        <f>F54</f>
        <v>100</v>
      </c>
      <c r="G53" s="135">
        <f>G54</f>
        <v>100</v>
      </c>
    </row>
    <row r="54" spans="1:7" ht="22.5">
      <c r="A54" s="247" t="s">
        <v>99</v>
      </c>
      <c r="B54" s="83" t="s">
        <v>55</v>
      </c>
      <c r="C54" s="83">
        <v>12</v>
      </c>
      <c r="D54" s="83" t="s">
        <v>297</v>
      </c>
      <c r="E54" s="83">
        <v>200</v>
      </c>
      <c r="F54" s="78">
        <f>F55</f>
        <v>100</v>
      </c>
      <c r="G54" s="78">
        <f>G55</f>
        <v>100</v>
      </c>
    </row>
    <row r="55" spans="1:7" ht="33.75">
      <c r="A55" s="140" t="s">
        <v>566</v>
      </c>
      <c r="B55" s="83" t="s">
        <v>55</v>
      </c>
      <c r="C55" s="83">
        <v>12</v>
      </c>
      <c r="D55" s="83" t="s">
        <v>297</v>
      </c>
      <c r="E55" s="83">
        <v>240</v>
      </c>
      <c r="F55" s="78">
        <v>100</v>
      </c>
      <c r="G55" s="78">
        <v>100</v>
      </c>
    </row>
    <row r="56" spans="1:7" ht="22.5">
      <c r="A56" s="136" t="s">
        <v>285</v>
      </c>
      <c r="B56" s="137" t="s">
        <v>55</v>
      </c>
      <c r="C56" s="137">
        <v>12</v>
      </c>
      <c r="D56" s="137" t="s">
        <v>304</v>
      </c>
      <c r="E56" s="137"/>
      <c r="F56" s="135">
        <f>F57</f>
        <v>150</v>
      </c>
      <c r="G56" s="135">
        <f>G57</f>
        <v>150</v>
      </c>
    </row>
    <row r="57" spans="1:7" ht="22.5">
      <c r="A57" s="247" t="s">
        <v>99</v>
      </c>
      <c r="B57" s="83" t="s">
        <v>55</v>
      </c>
      <c r="C57" s="83">
        <v>12</v>
      </c>
      <c r="D57" s="83" t="s">
        <v>298</v>
      </c>
      <c r="E57" s="83">
        <v>200</v>
      </c>
      <c r="F57" s="78">
        <f>F58</f>
        <v>150</v>
      </c>
      <c r="G57" s="78">
        <f>G58</f>
        <v>150</v>
      </c>
    </row>
    <row r="58" spans="1:7" ht="22.5">
      <c r="A58" s="82" t="s">
        <v>99</v>
      </c>
      <c r="B58" s="83" t="s">
        <v>55</v>
      </c>
      <c r="C58" s="83">
        <v>12</v>
      </c>
      <c r="D58" s="83" t="s">
        <v>298</v>
      </c>
      <c r="E58" s="83">
        <v>240</v>
      </c>
      <c r="F58" s="78">
        <v>150</v>
      </c>
      <c r="G58" s="78">
        <v>150</v>
      </c>
    </row>
    <row r="59" spans="1:7" ht="42.75">
      <c r="A59" s="249" t="s">
        <v>640</v>
      </c>
      <c r="B59" s="80" t="s">
        <v>55</v>
      </c>
      <c r="C59" s="80">
        <v>12</v>
      </c>
      <c r="D59" s="80" t="s">
        <v>641</v>
      </c>
      <c r="E59" s="80"/>
      <c r="F59" s="81">
        <f>F60</f>
        <v>300</v>
      </c>
      <c r="G59" s="81">
        <f>G60</f>
        <v>300</v>
      </c>
    </row>
    <row r="60" spans="1:7" ht="22.5">
      <c r="A60" s="247" t="s">
        <v>99</v>
      </c>
      <c r="B60" s="83" t="s">
        <v>55</v>
      </c>
      <c r="C60" s="83">
        <v>12</v>
      </c>
      <c r="D60" s="83" t="s">
        <v>642</v>
      </c>
      <c r="E60" s="83">
        <v>200</v>
      </c>
      <c r="F60" s="78">
        <f>F61</f>
        <v>300</v>
      </c>
      <c r="G60" s="78">
        <f>G61</f>
        <v>300</v>
      </c>
    </row>
    <row r="61" spans="1:7" ht="33.75">
      <c r="A61" s="140" t="s">
        <v>566</v>
      </c>
      <c r="B61" s="83" t="s">
        <v>55</v>
      </c>
      <c r="C61" s="83">
        <v>12</v>
      </c>
      <c r="D61" s="83" t="s">
        <v>642</v>
      </c>
      <c r="E61" s="83">
        <v>240</v>
      </c>
      <c r="F61" s="78">
        <v>300</v>
      </c>
      <c r="G61" s="78">
        <v>300</v>
      </c>
    </row>
    <row r="62" spans="1:7" ht="31.5">
      <c r="A62" s="79" t="s">
        <v>622</v>
      </c>
      <c r="B62" s="80" t="s">
        <v>130</v>
      </c>
      <c r="C62" s="80" t="s">
        <v>131</v>
      </c>
      <c r="D62" s="80"/>
      <c r="E62" s="83"/>
      <c r="F62" s="81">
        <f>F63+F66+F69+F72</f>
        <v>3865.4</v>
      </c>
      <c r="G62" s="81">
        <f>G63+G66+G69+G72</f>
        <v>3427.7</v>
      </c>
    </row>
    <row r="63" spans="1:7" ht="33.75">
      <c r="A63" s="136" t="s">
        <v>623</v>
      </c>
      <c r="B63" s="137" t="s">
        <v>130</v>
      </c>
      <c r="C63" s="137" t="s">
        <v>131</v>
      </c>
      <c r="D63" s="137" t="s">
        <v>305</v>
      </c>
      <c r="E63" s="137"/>
      <c r="F63" s="135">
        <f>F64</f>
        <v>1275</v>
      </c>
      <c r="G63" s="135">
        <f>G64</f>
        <v>1000</v>
      </c>
    </row>
    <row r="64" spans="1:7" ht="22.5">
      <c r="A64" s="247" t="s">
        <v>99</v>
      </c>
      <c r="B64" s="83" t="s">
        <v>130</v>
      </c>
      <c r="C64" s="83" t="s">
        <v>131</v>
      </c>
      <c r="D64" s="83" t="s">
        <v>299</v>
      </c>
      <c r="E64" s="83">
        <v>200</v>
      </c>
      <c r="F64" s="78">
        <f>F65</f>
        <v>1275</v>
      </c>
      <c r="G64" s="78">
        <f>G65</f>
        <v>1000</v>
      </c>
    </row>
    <row r="65" spans="1:7" ht="33.75">
      <c r="A65" s="140" t="s">
        <v>566</v>
      </c>
      <c r="B65" s="83" t="s">
        <v>130</v>
      </c>
      <c r="C65" s="83" t="s">
        <v>131</v>
      </c>
      <c r="D65" s="83" t="s">
        <v>299</v>
      </c>
      <c r="E65" s="83">
        <v>240</v>
      </c>
      <c r="F65" s="78">
        <v>1275</v>
      </c>
      <c r="G65" s="78">
        <v>1000</v>
      </c>
    </row>
    <row r="66" spans="1:7" ht="33.75">
      <c r="A66" s="136" t="s">
        <v>624</v>
      </c>
      <c r="B66" s="137" t="s">
        <v>130</v>
      </c>
      <c r="C66" s="137" t="s">
        <v>131</v>
      </c>
      <c r="D66" s="137" t="s">
        <v>306</v>
      </c>
      <c r="E66" s="137"/>
      <c r="F66" s="135">
        <f>F67</f>
        <v>200</v>
      </c>
      <c r="G66" s="135">
        <f>G67</f>
        <v>200</v>
      </c>
    </row>
    <row r="67" spans="1:7" ht="22.5">
      <c r="A67" s="247" t="s">
        <v>99</v>
      </c>
      <c r="B67" s="83" t="s">
        <v>130</v>
      </c>
      <c r="C67" s="83" t="s">
        <v>131</v>
      </c>
      <c r="D67" s="83" t="s">
        <v>627</v>
      </c>
      <c r="E67" s="83">
        <v>200</v>
      </c>
      <c r="F67" s="78">
        <f>F68</f>
        <v>200</v>
      </c>
      <c r="G67" s="78">
        <f>G68</f>
        <v>200</v>
      </c>
    </row>
    <row r="68" spans="1:7" ht="33.75">
      <c r="A68" s="140" t="s">
        <v>566</v>
      </c>
      <c r="B68" s="83" t="s">
        <v>130</v>
      </c>
      <c r="C68" s="83" t="s">
        <v>131</v>
      </c>
      <c r="D68" s="83" t="s">
        <v>627</v>
      </c>
      <c r="E68" s="83">
        <v>240</v>
      </c>
      <c r="F68" s="78">
        <v>200</v>
      </c>
      <c r="G68" s="78">
        <v>200</v>
      </c>
    </row>
    <row r="69" spans="1:7" ht="45">
      <c r="A69" s="136" t="s">
        <v>625</v>
      </c>
      <c r="B69" s="137" t="s">
        <v>130</v>
      </c>
      <c r="C69" s="137" t="s">
        <v>669</v>
      </c>
      <c r="D69" s="137" t="s">
        <v>307</v>
      </c>
      <c r="E69" s="137"/>
      <c r="F69" s="135">
        <f>F70</f>
        <v>1890.4</v>
      </c>
      <c r="G69" s="135">
        <f>G70</f>
        <v>1877.7</v>
      </c>
    </row>
    <row r="70" spans="1:7" ht="22.5">
      <c r="A70" s="247" t="s">
        <v>99</v>
      </c>
      <c r="B70" s="83" t="s">
        <v>130</v>
      </c>
      <c r="C70" s="83" t="s">
        <v>669</v>
      </c>
      <c r="D70" s="83" t="s">
        <v>468</v>
      </c>
      <c r="E70" s="83">
        <v>200</v>
      </c>
      <c r="F70" s="78">
        <f>F71</f>
        <v>1890.4</v>
      </c>
      <c r="G70" s="78">
        <f>G71</f>
        <v>1877.7</v>
      </c>
    </row>
    <row r="71" spans="1:7" ht="33.75">
      <c r="A71" s="140" t="s">
        <v>566</v>
      </c>
      <c r="B71" s="83" t="s">
        <v>130</v>
      </c>
      <c r="C71" s="83" t="s">
        <v>669</v>
      </c>
      <c r="D71" s="83" t="s">
        <v>468</v>
      </c>
      <c r="E71" s="83">
        <v>240</v>
      </c>
      <c r="F71" s="78">
        <v>1890.4</v>
      </c>
      <c r="G71" s="78">
        <v>1877.7</v>
      </c>
    </row>
    <row r="72" spans="1:7" ht="45">
      <c r="A72" s="136" t="s">
        <v>626</v>
      </c>
      <c r="B72" s="137" t="s">
        <v>130</v>
      </c>
      <c r="C72" s="137" t="s">
        <v>131</v>
      </c>
      <c r="D72" s="137" t="s">
        <v>308</v>
      </c>
      <c r="E72" s="137"/>
      <c r="F72" s="135">
        <f>F73</f>
        <v>500</v>
      </c>
      <c r="G72" s="135">
        <f>G73</f>
        <v>350</v>
      </c>
    </row>
    <row r="73" spans="1:7" ht="22.5">
      <c r="A73" s="247" t="s">
        <v>99</v>
      </c>
      <c r="B73" s="83" t="s">
        <v>130</v>
      </c>
      <c r="C73" s="83" t="s">
        <v>131</v>
      </c>
      <c r="D73" s="83" t="s">
        <v>300</v>
      </c>
      <c r="E73" s="83">
        <v>200</v>
      </c>
      <c r="F73" s="78">
        <f>F74</f>
        <v>500</v>
      </c>
      <c r="G73" s="78">
        <f>G74</f>
        <v>350</v>
      </c>
    </row>
    <row r="74" spans="1:7" ht="33.75">
      <c r="A74" s="140" t="s">
        <v>566</v>
      </c>
      <c r="B74" s="83" t="s">
        <v>130</v>
      </c>
      <c r="C74" s="83" t="s">
        <v>131</v>
      </c>
      <c r="D74" s="83" t="s">
        <v>300</v>
      </c>
      <c r="E74" s="83">
        <v>240</v>
      </c>
      <c r="F74" s="78">
        <v>500</v>
      </c>
      <c r="G74" s="78">
        <v>350</v>
      </c>
    </row>
    <row r="75" spans="1:7" ht="31.5">
      <c r="A75" s="79" t="s">
        <v>643</v>
      </c>
      <c r="B75" s="80" t="s">
        <v>130</v>
      </c>
      <c r="C75" s="80" t="s">
        <v>131</v>
      </c>
      <c r="D75" s="80" t="s">
        <v>580</v>
      </c>
      <c r="E75" s="83"/>
      <c r="F75" s="81">
        <f>F76</f>
        <v>1426.5</v>
      </c>
      <c r="G75" s="81">
        <f>G76</f>
        <v>1426.5</v>
      </c>
    </row>
    <row r="76" spans="1:7" ht="22.5">
      <c r="A76" s="247" t="s">
        <v>99</v>
      </c>
      <c r="B76" s="83" t="s">
        <v>130</v>
      </c>
      <c r="C76" s="83" t="s">
        <v>131</v>
      </c>
      <c r="D76" s="83" t="s">
        <v>581</v>
      </c>
      <c r="E76" s="83">
        <v>200</v>
      </c>
      <c r="F76" s="78">
        <f>F77</f>
        <v>1426.5</v>
      </c>
      <c r="G76" s="78">
        <f>G77</f>
        <v>1426.5</v>
      </c>
    </row>
    <row r="77" spans="1:7" ht="33.75">
      <c r="A77" s="140" t="s">
        <v>566</v>
      </c>
      <c r="B77" s="83" t="s">
        <v>130</v>
      </c>
      <c r="C77" s="83" t="s">
        <v>131</v>
      </c>
      <c r="D77" s="83" t="s">
        <v>581</v>
      </c>
      <c r="E77" s="83">
        <v>240</v>
      </c>
      <c r="F77" s="78">
        <v>1426.5</v>
      </c>
      <c r="G77" s="78">
        <v>1426.5</v>
      </c>
    </row>
    <row r="78" spans="1:7" ht="21">
      <c r="A78" s="79" t="s">
        <v>652</v>
      </c>
      <c r="B78" s="76" t="s">
        <v>46</v>
      </c>
      <c r="C78" s="83"/>
      <c r="D78" s="83"/>
      <c r="E78" s="83"/>
      <c r="F78" s="81">
        <f>F79+F91+F99+F104</f>
        <v>351605.2</v>
      </c>
      <c r="G78" s="81">
        <f>G79+G91+G99+G104</f>
        <v>350210.9</v>
      </c>
    </row>
    <row r="79" spans="1:7" ht="12.75">
      <c r="A79" s="136" t="s">
        <v>148</v>
      </c>
      <c r="B79" s="137" t="s">
        <v>46</v>
      </c>
      <c r="C79" s="137" t="s">
        <v>132</v>
      </c>
      <c r="D79" s="137"/>
      <c r="E79" s="137"/>
      <c r="F79" s="135">
        <f>F80+F85+F88</f>
        <v>120671.79999999999</v>
      </c>
      <c r="G79" s="135">
        <f>G80+G85+G88</f>
        <v>119259.79999999999</v>
      </c>
    </row>
    <row r="80" spans="1:7" ht="45">
      <c r="A80" s="82" t="s">
        <v>133</v>
      </c>
      <c r="B80" s="83" t="s">
        <v>46</v>
      </c>
      <c r="C80" s="83" t="s">
        <v>132</v>
      </c>
      <c r="D80" s="83" t="s">
        <v>214</v>
      </c>
      <c r="E80" s="83" t="s">
        <v>96</v>
      </c>
      <c r="F80" s="78">
        <f>F81+F83</f>
        <v>119677.4</v>
      </c>
      <c r="G80" s="78">
        <f>G81+G83</f>
        <v>118265.4</v>
      </c>
    </row>
    <row r="81" spans="1:7" ht="12.75">
      <c r="A81" s="82" t="s">
        <v>97</v>
      </c>
      <c r="B81" s="83" t="s">
        <v>46</v>
      </c>
      <c r="C81" s="83" t="s">
        <v>132</v>
      </c>
      <c r="D81" s="83" t="s">
        <v>214</v>
      </c>
      <c r="E81" s="83" t="s">
        <v>98</v>
      </c>
      <c r="F81" s="78">
        <f>F82</f>
        <v>101075</v>
      </c>
      <c r="G81" s="78">
        <f>G82</f>
        <v>99663</v>
      </c>
    </row>
    <row r="82" spans="1:7" ht="45">
      <c r="A82" s="82" t="s">
        <v>90</v>
      </c>
      <c r="B82" s="83" t="s">
        <v>46</v>
      </c>
      <c r="C82" s="83" t="s">
        <v>132</v>
      </c>
      <c r="D82" s="83" t="s">
        <v>214</v>
      </c>
      <c r="E82" s="83" t="s">
        <v>74</v>
      </c>
      <c r="F82" s="78">
        <v>101075</v>
      </c>
      <c r="G82" s="78">
        <v>99663</v>
      </c>
    </row>
    <row r="83" spans="1:7" ht="12.75">
      <c r="A83" s="82" t="s">
        <v>107</v>
      </c>
      <c r="B83" s="83" t="s">
        <v>46</v>
      </c>
      <c r="C83" s="83" t="s">
        <v>132</v>
      </c>
      <c r="D83" s="83" t="s">
        <v>214</v>
      </c>
      <c r="E83" s="83" t="s">
        <v>108</v>
      </c>
      <c r="F83" s="78">
        <f>F84</f>
        <v>18602.4</v>
      </c>
      <c r="G83" s="78">
        <f>G84</f>
        <v>18602.4</v>
      </c>
    </row>
    <row r="84" spans="1:7" ht="53.25" customHeight="1">
      <c r="A84" s="82" t="s">
        <v>91</v>
      </c>
      <c r="B84" s="83" t="s">
        <v>46</v>
      </c>
      <c r="C84" s="83" t="s">
        <v>132</v>
      </c>
      <c r="D84" s="83" t="s">
        <v>214</v>
      </c>
      <c r="E84" s="83" t="s">
        <v>18</v>
      </c>
      <c r="F84" s="78">
        <v>18602.4</v>
      </c>
      <c r="G84" s="78">
        <v>18602.4</v>
      </c>
    </row>
    <row r="85" spans="1:7" ht="41.25" customHeight="1">
      <c r="A85" s="82" t="s">
        <v>133</v>
      </c>
      <c r="B85" s="83" t="s">
        <v>46</v>
      </c>
      <c r="C85" s="83" t="s">
        <v>132</v>
      </c>
      <c r="D85" s="83" t="s">
        <v>466</v>
      </c>
      <c r="E85" s="83">
        <v>600</v>
      </c>
      <c r="F85" s="78">
        <f>F86+F87</f>
        <v>646</v>
      </c>
      <c r="G85" s="78">
        <f>G86+G87</f>
        <v>646</v>
      </c>
    </row>
    <row r="86" spans="1:7" ht="45">
      <c r="A86" s="82" t="s">
        <v>90</v>
      </c>
      <c r="B86" s="83" t="s">
        <v>46</v>
      </c>
      <c r="C86" s="83" t="s">
        <v>132</v>
      </c>
      <c r="D86" s="83" t="s">
        <v>466</v>
      </c>
      <c r="E86" s="83">
        <v>611</v>
      </c>
      <c r="F86" s="78">
        <v>544</v>
      </c>
      <c r="G86" s="78">
        <v>544</v>
      </c>
    </row>
    <row r="87" spans="1:7" ht="54" customHeight="1">
      <c r="A87" s="82" t="s">
        <v>91</v>
      </c>
      <c r="B87" s="83" t="s">
        <v>46</v>
      </c>
      <c r="C87" s="83" t="s">
        <v>132</v>
      </c>
      <c r="D87" s="83" t="s">
        <v>466</v>
      </c>
      <c r="E87" s="83">
        <v>621</v>
      </c>
      <c r="F87" s="78">
        <v>102</v>
      </c>
      <c r="G87" s="78">
        <v>102</v>
      </c>
    </row>
    <row r="88" spans="1:7" ht="42.75" customHeight="1">
      <c r="A88" s="82" t="s">
        <v>133</v>
      </c>
      <c r="B88" s="83" t="s">
        <v>46</v>
      </c>
      <c r="C88" s="83" t="s">
        <v>132</v>
      </c>
      <c r="D88" s="122" t="s">
        <v>465</v>
      </c>
      <c r="E88" s="83">
        <v>600</v>
      </c>
      <c r="F88" s="78">
        <f>F89+F90</f>
        <v>348.40000000000003</v>
      </c>
      <c r="G88" s="78">
        <f>G89+G90</f>
        <v>348.40000000000003</v>
      </c>
    </row>
    <row r="89" spans="1:7" ht="45">
      <c r="A89" s="82" t="s">
        <v>90</v>
      </c>
      <c r="B89" s="83" t="s">
        <v>46</v>
      </c>
      <c r="C89" s="83" t="s">
        <v>132</v>
      </c>
      <c r="D89" s="122" t="s">
        <v>465</v>
      </c>
      <c r="E89" s="83">
        <v>611</v>
      </c>
      <c r="F89" s="78">
        <v>275.1</v>
      </c>
      <c r="G89" s="78">
        <v>275.1</v>
      </c>
    </row>
    <row r="90" spans="1:7" ht="45">
      <c r="A90" s="82" t="s">
        <v>90</v>
      </c>
      <c r="B90" s="83" t="s">
        <v>46</v>
      </c>
      <c r="C90" s="83" t="s">
        <v>132</v>
      </c>
      <c r="D90" s="122" t="s">
        <v>465</v>
      </c>
      <c r="E90" s="83">
        <v>621</v>
      </c>
      <c r="F90" s="78">
        <v>73.3</v>
      </c>
      <c r="G90" s="78">
        <v>73.3</v>
      </c>
    </row>
    <row r="91" spans="1:7" ht="12.75">
      <c r="A91" s="136" t="s">
        <v>653</v>
      </c>
      <c r="B91" s="137" t="s">
        <v>46</v>
      </c>
      <c r="C91" s="137" t="s">
        <v>45</v>
      </c>
      <c r="D91" s="137"/>
      <c r="E91" s="137" t="s">
        <v>31</v>
      </c>
      <c r="F91" s="135">
        <f>F92+F95+F97</f>
        <v>225209.30000000002</v>
      </c>
      <c r="G91" s="135">
        <f>G92+G95+G97</f>
        <v>225227</v>
      </c>
    </row>
    <row r="92" spans="1:7" ht="45">
      <c r="A92" s="82" t="s">
        <v>133</v>
      </c>
      <c r="B92" s="83" t="s">
        <v>46</v>
      </c>
      <c r="C92" s="83" t="s">
        <v>45</v>
      </c>
      <c r="D92" s="83" t="s">
        <v>220</v>
      </c>
      <c r="E92" s="83" t="s">
        <v>96</v>
      </c>
      <c r="F92" s="78">
        <f>F93</f>
        <v>222508.1</v>
      </c>
      <c r="G92" s="78">
        <f>G93</f>
        <v>222535.6</v>
      </c>
    </row>
    <row r="93" spans="1:7" ht="12.75">
      <c r="A93" s="82" t="s">
        <v>97</v>
      </c>
      <c r="B93" s="83" t="s">
        <v>46</v>
      </c>
      <c r="C93" s="83" t="s">
        <v>45</v>
      </c>
      <c r="D93" s="83" t="s">
        <v>220</v>
      </c>
      <c r="E93" s="83" t="s">
        <v>98</v>
      </c>
      <c r="F93" s="78">
        <f>F94</f>
        <v>222508.1</v>
      </c>
      <c r="G93" s="78">
        <f>G94</f>
        <v>222535.6</v>
      </c>
    </row>
    <row r="94" spans="1:7" ht="45">
      <c r="A94" s="82" t="s">
        <v>90</v>
      </c>
      <c r="B94" s="83" t="s">
        <v>46</v>
      </c>
      <c r="C94" s="83" t="s">
        <v>45</v>
      </c>
      <c r="D94" s="83" t="s">
        <v>220</v>
      </c>
      <c r="E94" s="83" t="s">
        <v>74</v>
      </c>
      <c r="F94" s="78">
        <v>222508.1</v>
      </c>
      <c r="G94" s="78">
        <v>222535.6</v>
      </c>
    </row>
    <row r="95" spans="1:7" ht="12.75">
      <c r="A95" s="82" t="s">
        <v>97</v>
      </c>
      <c r="B95" s="83" t="s">
        <v>46</v>
      </c>
      <c r="C95" s="83" t="s">
        <v>45</v>
      </c>
      <c r="D95" s="83" t="s">
        <v>467</v>
      </c>
      <c r="E95" s="83">
        <v>610</v>
      </c>
      <c r="F95" s="78">
        <f>F96</f>
        <v>1879</v>
      </c>
      <c r="G95" s="78">
        <f>G96</f>
        <v>1879</v>
      </c>
    </row>
    <row r="96" spans="1:7" ht="45">
      <c r="A96" s="82" t="s">
        <v>90</v>
      </c>
      <c r="B96" s="83" t="s">
        <v>46</v>
      </c>
      <c r="C96" s="83" t="s">
        <v>45</v>
      </c>
      <c r="D96" s="83" t="s">
        <v>467</v>
      </c>
      <c r="E96" s="83">
        <v>611</v>
      </c>
      <c r="F96" s="78">
        <v>1879</v>
      </c>
      <c r="G96" s="78">
        <v>1879</v>
      </c>
    </row>
    <row r="97" spans="1:7" ht="12.75">
      <c r="A97" s="82" t="s">
        <v>97</v>
      </c>
      <c r="B97" s="83" t="s">
        <v>46</v>
      </c>
      <c r="C97" s="83" t="s">
        <v>45</v>
      </c>
      <c r="D97" s="122" t="s">
        <v>465</v>
      </c>
      <c r="E97" s="83">
        <v>610</v>
      </c>
      <c r="F97" s="78">
        <f>F98</f>
        <v>822.2</v>
      </c>
      <c r="G97" s="78">
        <f>G98</f>
        <v>812.4</v>
      </c>
    </row>
    <row r="98" spans="1:7" ht="45">
      <c r="A98" s="82" t="s">
        <v>90</v>
      </c>
      <c r="B98" s="83" t="s">
        <v>46</v>
      </c>
      <c r="C98" s="83" t="s">
        <v>45</v>
      </c>
      <c r="D98" s="122" t="s">
        <v>465</v>
      </c>
      <c r="E98" s="83" t="s">
        <v>74</v>
      </c>
      <c r="F98" s="78">
        <v>822.2</v>
      </c>
      <c r="G98" s="78">
        <v>812.4</v>
      </c>
    </row>
    <row r="99" spans="1:7" ht="12.75">
      <c r="A99" s="136" t="s">
        <v>149</v>
      </c>
      <c r="B99" s="137" t="s">
        <v>46</v>
      </c>
      <c r="C99" s="137" t="s">
        <v>46</v>
      </c>
      <c r="D99" s="137" t="s">
        <v>309</v>
      </c>
      <c r="E99" s="137" t="s">
        <v>31</v>
      </c>
      <c r="F99" s="135">
        <f aca="true" t="shared" si="0" ref="F99:G102">F100</f>
        <v>5446.9</v>
      </c>
      <c r="G99" s="135">
        <f t="shared" si="0"/>
        <v>5446.9</v>
      </c>
    </row>
    <row r="100" spans="1:7" ht="22.5">
      <c r="A100" s="82" t="s">
        <v>134</v>
      </c>
      <c r="B100" s="83" t="s">
        <v>46</v>
      </c>
      <c r="C100" s="83" t="s">
        <v>46</v>
      </c>
      <c r="D100" s="83" t="s">
        <v>225</v>
      </c>
      <c r="E100" s="83" t="s">
        <v>31</v>
      </c>
      <c r="F100" s="78">
        <f t="shared" si="0"/>
        <v>5446.9</v>
      </c>
      <c r="G100" s="78">
        <f t="shared" si="0"/>
        <v>5446.9</v>
      </c>
    </row>
    <row r="101" spans="1:7" ht="45">
      <c r="A101" s="82" t="s">
        <v>133</v>
      </c>
      <c r="B101" s="83" t="s">
        <v>46</v>
      </c>
      <c r="C101" s="83" t="s">
        <v>46</v>
      </c>
      <c r="D101" s="83" t="s">
        <v>225</v>
      </c>
      <c r="E101" s="83">
        <v>600</v>
      </c>
      <c r="F101" s="78">
        <f t="shared" si="0"/>
        <v>5446.9</v>
      </c>
      <c r="G101" s="78">
        <f t="shared" si="0"/>
        <v>5446.9</v>
      </c>
    </row>
    <row r="102" spans="1:7" ht="12.75">
      <c r="A102" s="82" t="s">
        <v>97</v>
      </c>
      <c r="B102" s="83" t="s">
        <v>46</v>
      </c>
      <c r="C102" s="83" t="s">
        <v>46</v>
      </c>
      <c r="D102" s="83" t="s">
        <v>225</v>
      </c>
      <c r="E102" s="83">
        <v>610</v>
      </c>
      <c r="F102" s="78">
        <f t="shared" si="0"/>
        <v>5446.9</v>
      </c>
      <c r="G102" s="78">
        <f t="shared" si="0"/>
        <v>5446.9</v>
      </c>
    </row>
    <row r="103" spans="1:7" ht="45">
      <c r="A103" s="82" t="s">
        <v>90</v>
      </c>
      <c r="B103" s="83" t="s">
        <v>46</v>
      </c>
      <c r="C103" s="83" t="s">
        <v>46</v>
      </c>
      <c r="D103" s="83" t="s">
        <v>225</v>
      </c>
      <c r="E103" s="83">
        <v>611</v>
      </c>
      <c r="F103" s="78">
        <v>5446.9</v>
      </c>
      <c r="G103" s="78">
        <v>5446.9</v>
      </c>
    </row>
    <row r="104" spans="1:7" ht="22.5">
      <c r="A104" s="136" t="s">
        <v>655</v>
      </c>
      <c r="B104" s="137" t="s">
        <v>46</v>
      </c>
      <c r="C104" s="137" t="s">
        <v>73</v>
      </c>
      <c r="D104" s="137"/>
      <c r="E104" s="137"/>
      <c r="F104" s="135">
        <f>F105+F107</f>
        <v>277.2</v>
      </c>
      <c r="G104" s="135">
        <f>G105+G107</f>
        <v>277.2</v>
      </c>
    </row>
    <row r="105" spans="1:7" ht="56.25">
      <c r="A105" s="82" t="s">
        <v>75</v>
      </c>
      <c r="B105" s="83" t="s">
        <v>46</v>
      </c>
      <c r="C105" s="83" t="s">
        <v>73</v>
      </c>
      <c r="D105" s="83" t="s">
        <v>656</v>
      </c>
      <c r="E105" s="83">
        <v>100</v>
      </c>
      <c r="F105" s="78">
        <f>F106</f>
        <v>227.2</v>
      </c>
      <c r="G105" s="78">
        <f>G106</f>
        <v>227.2</v>
      </c>
    </row>
    <row r="106" spans="1:7" ht="22.5">
      <c r="A106" s="82" t="s">
        <v>224</v>
      </c>
      <c r="B106" s="83" t="s">
        <v>46</v>
      </c>
      <c r="C106" s="83" t="s">
        <v>73</v>
      </c>
      <c r="D106" s="83" t="s">
        <v>656</v>
      </c>
      <c r="E106" s="83">
        <v>112</v>
      </c>
      <c r="F106" s="78">
        <v>227.2</v>
      </c>
      <c r="G106" s="78">
        <v>227.2</v>
      </c>
    </row>
    <row r="107" spans="1:7" ht="22.5">
      <c r="A107" s="247" t="s">
        <v>99</v>
      </c>
      <c r="B107" s="83" t="s">
        <v>46</v>
      </c>
      <c r="C107" s="83" t="s">
        <v>73</v>
      </c>
      <c r="D107" s="83" t="s">
        <v>656</v>
      </c>
      <c r="E107" s="83">
        <v>200</v>
      </c>
      <c r="F107" s="78">
        <f>F108</f>
        <v>50</v>
      </c>
      <c r="G107" s="78">
        <f>G108</f>
        <v>50</v>
      </c>
    </row>
    <row r="108" spans="1:7" ht="33.75">
      <c r="A108" s="140" t="s">
        <v>566</v>
      </c>
      <c r="B108" s="83" t="s">
        <v>46</v>
      </c>
      <c r="C108" s="83" t="s">
        <v>73</v>
      </c>
      <c r="D108" s="83" t="s">
        <v>656</v>
      </c>
      <c r="E108" s="83">
        <v>240</v>
      </c>
      <c r="F108" s="78">
        <v>50</v>
      </c>
      <c r="G108" s="78">
        <v>50</v>
      </c>
    </row>
    <row r="109" spans="1:7" ht="52.5">
      <c r="A109" s="79" t="s">
        <v>310</v>
      </c>
      <c r="B109" s="80" t="s">
        <v>46</v>
      </c>
      <c r="C109" s="80" t="s">
        <v>47</v>
      </c>
      <c r="D109" s="80" t="s">
        <v>239</v>
      </c>
      <c r="E109" s="80"/>
      <c r="F109" s="81">
        <f>F110</f>
        <v>50</v>
      </c>
      <c r="G109" s="81">
        <f>G110</f>
        <v>50</v>
      </c>
    </row>
    <row r="110" spans="1:7" ht="22.5">
      <c r="A110" s="247" t="s">
        <v>99</v>
      </c>
      <c r="B110" s="83" t="s">
        <v>46</v>
      </c>
      <c r="C110" s="83" t="s">
        <v>47</v>
      </c>
      <c r="D110" s="83" t="s">
        <v>311</v>
      </c>
      <c r="E110" s="83">
        <v>200</v>
      </c>
      <c r="F110" s="78">
        <f>F111</f>
        <v>50</v>
      </c>
      <c r="G110" s="78">
        <f>G111</f>
        <v>50</v>
      </c>
    </row>
    <row r="111" spans="1:7" ht="33.75">
      <c r="A111" s="140" t="s">
        <v>566</v>
      </c>
      <c r="B111" s="83" t="s">
        <v>46</v>
      </c>
      <c r="C111" s="83" t="s">
        <v>47</v>
      </c>
      <c r="D111" s="83" t="s">
        <v>311</v>
      </c>
      <c r="E111" s="83">
        <v>240</v>
      </c>
      <c r="F111" s="78">
        <v>50</v>
      </c>
      <c r="G111" s="78">
        <v>50</v>
      </c>
    </row>
    <row r="112" spans="1:7" ht="31.5">
      <c r="A112" s="79" t="s">
        <v>660</v>
      </c>
      <c r="B112" s="80" t="s">
        <v>46</v>
      </c>
      <c r="C112" s="80" t="s">
        <v>46</v>
      </c>
      <c r="D112" s="80" t="s">
        <v>232</v>
      </c>
      <c r="E112" s="80"/>
      <c r="F112" s="81">
        <f>F113</f>
        <v>90</v>
      </c>
      <c r="G112" s="81">
        <f>G113</f>
        <v>90</v>
      </c>
    </row>
    <row r="113" spans="1:7" ht="22.5">
      <c r="A113" s="247" t="s">
        <v>99</v>
      </c>
      <c r="B113" s="83" t="s">
        <v>46</v>
      </c>
      <c r="C113" s="83" t="s">
        <v>46</v>
      </c>
      <c r="D113" s="83" t="s">
        <v>312</v>
      </c>
      <c r="E113" s="83">
        <v>200</v>
      </c>
      <c r="F113" s="78">
        <f>F114</f>
        <v>90</v>
      </c>
      <c r="G113" s="78">
        <f>G114</f>
        <v>90</v>
      </c>
    </row>
    <row r="114" spans="1:7" ht="33.75">
      <c r="A114" s="140" t="s">
        <v>566</v>
      </c>
      <c r="B114" s="83" t="s">
        <v>46</v>
      </c>
      <c r="C114" s="83" t="s">
        <v>46</v>
      </c>
      <c r="D114" s="83" t="s">
        <v>312</v>
      </c>
      <c r="E114" s="83">
        <v>240</v>
      </c>
      <c r="F114" s="78">
        <v>90</v>
      </c>
      <c r="G114" s="78">
        <v>90</v>
      </c>
    </row>
    <row r="115" spans="1:7" ht="42">
      <c r="A115" s="79" t="s">
        <v>661</v>
      </c>
      <c r="B115" s="80" t="s">
        <v>46</v>
      </c>
      <c r="C115" s="80" t="s">
        <v>73</v>
      </c>
      <c r="D115" s="80" t="s">
        <v>233</v>
      </c>
      <c r="E115" s="80" t="s">
        <v>31</v>
      </c>
      <c r="F115" s="81">
        <f>F116</f>
        <v>40</v>
      </c>
      <c r="G115" s="81">
        <f>G116</f>
        <v>40</v>
      </c>
    </row>
    <row r="116" spans="1:7" ht="22.5">
      <c r="A116" s="247" t="s">
        <v>99</v>
      </c>
      <c r="B116" s="83" t="s">
        <v>46</v>
      </c>
      <c r="C116" s="83" t="s">
        <v>73</v>
      </c>
      <c r="D116" s="83" t="s">
        <v>316</v>
      </c>
      <c r="E116" s="83">
        <v>200</v>
      </c>
      <c r="F116" s="78">
        <f>F117</f>
        <v>40</v>
      </c>
      <c r="G116" s="78">
        <f>G117</f>
        <v>40</v>
      </c>
    </row>
    <row r="117" spans="1:7" ht="33.75">
      <c r="A117" s="140" t="s">
        <v>566</v>
      </c>
      <c r="B117" s="83" t="s">
        <v>46</v>
      </c>
      <c r="C117" s="83" t="s">
        <v>73</v>
      </c>
      <c r="D117" s="83" t="s">
        <v>316</v>
      </c>
      <c r="E117" s="83">
        <v>240</v>
      </c>
      <c r="F117" s="78">
        <v>40</v>
      </c>
      <c r="G117" s="78">
        <v>40</v>
      </c>
    </row>
    <row r="118" spans="1:7" ht="21">
      <c r="A118" s="79" t="s">
        <v>662</v>
      </c>
      <c r="B118" s="80"/>
      <c r="C118" s="80"/>
      <c r="D118" s="80" t="s">
        <v>234</v>
      </c>
      <c r="E118" s="80" t="s">
        <v>31</v>
      </c>
      <c r="F118" s="81">
        <f>F119+F123+F133+F136+F127</f>
        <v>60034.899999999994</v>
      </c>
      <c r="G118" s="81">
        <f>G119+G123+G133+G136+G127</f>
        <v>60034.899999999994</v>
      </c>
    </row>
    <row r="119" spans="1:7" ht="22.5">
      <c r="A119" s="136" t="s">
        <v>150</v>
      </c>
      <c r="B119" s="137" t="s">
        <v>59</v>
      </c>
      <c r="C119" s="137" t="s">
        <v>32</v>
      </c>
      <c r="D119" s="137" t="s">
        <v>323</v>
      </c>
      <c r="E119" s="137"/>
      <c r="F119" s="135">
        <f aca="true" t="shared" si="1" ref="F119:G121">F120</f>
        <v>19290.3</v>
      </c>
      <c r="G119" s="135">
        <f t="shared" si="1"/>
        <v>19290.3</v>
      </c>
    </row>
    <row r="120" spans="1:7" ht="45">
      <c r="A120" s="82" t="s">
        <v>133</v>
      </c>
      <c r="B120" s="83" t="s">
        <v>59</v>
      </c>
      <c r="C120" s="83" t="s">
        <v>32</v>
      </c>
      <c r="D120" s="83" t="s">
        <v>322</v>
      </c>
      <c r="E120" s="83" t="s">
        <v>96</v>
      </c>
      <c r="F120" s="78">
        <f t="shared" si="1"/>
        <v>19290.3</v>
      </c>
      <c r="G120" s="78">
        <f t="shared" si="1"/>
        <v>19290.3</v>
      </c>
    </row>
    <row r="121" spans="1:7" ht="12.75">
      <c r="A121" s="82" t="s">
        <v>97</v>
      </c>
      <c r="B121" s="83" t="s">
        <v>59</v>
      </c>
      <c r="C121" s="83" t="s">
        <v>32</v>
      </c>
      <c r="D121" s="83" t="s">
        <v>322</v>
      </c>
      <c r="E121" s="83" t="s">
        <v>98</v>
      </c>
      <c r="F121" s="78">
        <f t="shared" si="1"/>
        <v>19290.3</v>
      </c>
      <c r="G121" s="78">
        <f t="shared" si="1"/>
        <v>19290.3</v>
      </c>
    </row>
    <row r="122" spans="1:7" ht="45">
      <c r="A122" s="82" t="s">
        <v>90</v>
      </c>
      <c r="B122" s="83" t="s">
        <v>59</v>
      </c>
      <c r="C122" s="83" t="s">
        <v>32</v>
      </c>
      <c r="D122" s="83" t="s">
        <v>322</v>
      </c>
      <c r="E122" s="83" t="s">
        <v>74</v>
      </c>
      <c r="F122" s="78">
        <v>19290.3</v>
      </c>
      <c r="G122" s="78">
        <v>19290.3</v>
      </c>
    </row>
    <row r="123" spans="1:7" ht="12.75">
      <c r="A123" s="136" t="s">
        <v>151</v>
      </c>
      <c r="B123" s="137" t="s">
        <v>59</v>
      </c>
      <c r="C123" s="137" t="s">
        <v>32</v>
      </c>
      <c r="D123" s="137" t="s">
        <v>325</v>
      </c>
      <c r="E123" s="137" t="s">
        <v>31</v>
      </c>
      <c r="F123" s="135">
        <f aca="true" t="shared" si="2" ref="F123:G125">F124</f>
        <v>8215.6</v>
      </c>
      <c r="G123" s="135">
        <f t="shared" si="2"/>
        <v>8215.6</v>
      </c>
    </row>
    <row r="124" spans="1:7" ht="43.5" customHeight="1">
      <c r="A124" s="82" t="s">
        <v>133</v>
      </c>
      <c r="B124" s="83" t="s">
        <v>59</v>
      </c>
      <c r="C124" s="83" t="s">
        <v>32</v>
      </c>
      <c r="D124" s="83" t="s">
        <v>325</v>
      </c>
      <c r="E124" s="83" t="s">
        <v>96</v>
      </c>
      <c r="F124" s="78">
        <f t="shared" si="2"/>
        <v>8215.6</v>
      </c>
      <c r="G124" s="78">
        <f t="shared" si="2"/>
        <v>8215.6</v>
      </c>
    </row>
    <row r="125" spans="1:7" ht="12.75">
      <c r="A125" s="82" t="s">
        <v>97</v>
      </c>
      <c r="B125" s="83" t="s">
        <v>59</v>
      </c>
      <c r="C125" s="83" t="s">
        <v>32</v>
      </c>
      <c r="D125" s="83" t="s">
        <v>324</v>
      </c>
      <c r="E125" s="83" t="s">
        <v>98</v>
      </c>
      <c r="F125" s="78">
        <f t="shared" si="2"/>
        <v>8215.6</v>
      </c>
      <c r="G125" s="78">
        <f t="shared" si="2"/>
        <v>8215.6</v>
      </c>
    </row>
    <row r="126" spans="1:7" ht="45">
      <c r="A126" s="82" t="s">
        <v>90</v>
      </c>
      <c r="B126" s="83" t="s">
        <v>59</v>
      </c>
      <c r="C126" s="83" t="s">
        <v>32</v>
      </c>
      <c r="D126" s="83" t="s">
        <v>324</v>
      </c>
      <c r="E126" s="83" t="s">
        <v>74</v>
      </c>
      <c r="F126" s="78">
        <v>8215.6</v>
      </c>
      <c r="G126" s="78">
        <v>8215.6</v>
      </c>
    </row>
    <row r="127" spans="1:7" ht="22.5">
      <c r="A127" s="136" t="s">
        <v>222</v>
      </c>
      <c r="B127" s="137" t="s">
        <v>46</v>
      </c>
      <c r="C127" s="139" t="s">
        <v>34</v>
      </c>
      <c r="D127" s="137" t="s">
        <v>326</v>
      </c>
      <c r="E127" s="137" t="s">
        <v>31</v>
      </c>
      <c r="F127" s="135">
        <f>F128+F131</f>
        <v>13008.699999999999</v>
      </c>
      <c r="G127" s="135">
        <f>G128+G131</f>
        <v>13008.699999999999</v>
      </c>
    </row>
    <row r="128" spans="1:7" ht="45">
      <c r="A128" s="82" t="s">
        <v>133</v>
      </c>
      <c r="B128" s="83" t="s">
        <v>46</v>
      </c>
      <c r="C128" s="122" t="s">
        <v>34</v>
      </c>
      <c r="D128" s="83" t="s">
        <v>326</v>
      </c>
      <c r="E128" s="83" t="s">
        <v>96</v>
      </c>
      <c r="F128" s="78">
        <f>F129</f>
        <v>12945.4</v>
      </c>
      <c r="G128" s="78">
        <f>G129</f>
        <v>12945.4</v>
      </c>
    </row>
    <row r="129" spans="1:7" ht="12.75">
      <c r="A129" s="82" t="s">
        <v>97</v>
      </c>
      <c r="B129" s="83" t="s">
        <v>46</v>
      </c>
      <c r="C129" s="122" t="s">
        <v>34</v>
      </c>
      <c r="D129" s="83" t="s">
        <v>327</v>
      </c>
      <c r="E129" s="83" t="s">
        <v>98</v>
      </c>
      <c r="F129" s="78">
        <f>F130</f>
        <v>12945.4</v>
      </c>
      <c r="G129" s="78">
        <f>G130</f>
        <v>12945.4</v>
      </c>
    </row>
    <row r="130" spans="1:7" ht="45">
      <c r="A130" s="82" t="s">
        <v>90</v>
      </c>
      <c r="B130" s="83" t="s">
        <v>46</v>
      </c>
      <c r="C130" s="122" t="s">
        <v>34</v>
      </c>
      <c r="D130" s="83" t="s">
        <v>327</v>
      </c>
      <c r="E130" s="83" t="s">
        <v>74</v>
      </c>
      <c r="F130" s="78">
        <v>12945.4</v>
      </c>
      <c r="G130" s="78">
        <v>12945.4</v>
      </c>
    </row>
    <row r="131" spans="1:7" ht="42.75" customHeight="1">
      <c r="A131" s="82" t="s">
        <v>133</v>
      </c>
      <c r="B131" s="83" t="s">
        <v>46</v>
      </c>
      <c r="C131" s="122" t="s">
        <v>34</v>
      </c>
      <c r="D131" s="122" t="s">
        <v>465</v>
      </c>
      <c r="E131" s="83">
        <v>600</v>
      </c>
      <c r="F131" s="78">
        <f>F132</f>
        <v>63.3</v>
      </c>
      <c r="G131" s="78">
        <f>G132</f>
        <v>63.3</v>
      </c>
    </row>
    <row r="132" spans="1:7" ht="45">
      <c r="A132" s="82" t="s">
        <v>90</v>
      </c>
      <c r="B132" s="83" t="s">
        <v>46</v>
      </c>
      <c r="C132" s="122" t="s">
        <v>34</v>
      </c>
      <c r="D132" s="122" t="s">
        <v>465</v>
      </c>
      <c r="E132" s="83" t="s">
        <v>74</v>
      </c>
      <c r="F132" s="78">
        <v>63.3</v>
      </c>
      <c r="G132" s="78">
        <v>63.3</v>
      </c>
    </row>
    <row r="133" spans="1:7" ht="12.75">
      <c r="A133" s="136" t="s">
        <v>223</v>
      </c>
      <c r="B133" s="137" t="s">
        <v>59</v>
      </c>
      <c r="C133" s="139" t="s">
        <v>55</v>
      </c>
      <c r="D133" s="137" t="s">
        <v>328</v>
      </c>
      <c r="E133" s="137"/>
      <c r="F133" s="135">
        <f>F134</f>
        <v>211</v>
      </c>
      <c r="G133" s="135">
        <f>G134</f>
        <v>211</v>
      </c>
    </row>
    <row r="134" spans="1:7" ht="22.5">
      <c r="A134" s="247" t="s">
        <v>99</v>
      </c>
      <c r="B134" s="83" t="s">
        <v>59</v>
      </c>
      <c r="C134" s="83" t="s">
        <v>55</v>
      </c>
      <c r="D134" s="83" t="s">
        <v>583</v>
      </c>
      <c r="E134" s="83">
        <v>200</v>
      </c>
      <c r="F134" s="78">
        <f>F135</f>
        <v>211</v>
      </c>
      <c r="G134" s="78">
        <f>G135</f>
        <v>211</v>
      </c>
    </row>
    <row r="135" spans="1:7" ht="22.5">
      <c r="A135" s="82" t="s">
        <v>99</v>
      </c>
      <c r="B135" s="83" t="s">
        <v>59</v>
      </c>
      <c r="C135" s="83" t="s">
        <v>55</v>
      </c>
      <c r="D135" s="83" t="s">
        <v>583</v>
      </c>
      <c r="E135" s="83">
        <v>240</v>
      </c>
      <c r="F135" s="78">
        <v>211</v>
      </c>
      <c r="G135" s="78">
        <v>211</v>
      </c>
    </row>
    <row r="136" spans="1:7" ht="22.5">
      <c r="A136" s="136" t="s">
        <v>321</v>
      </c>
      <c r="B136" s="137" t="s">
        <v>59</v>
      </c>
      <c r="C136" s="137" t="s">
        <v>55</v>
      </c>
      <c r="D136" s="137" t="s">
        <v>329</v>
      </c>
      <c r="E136" s="137"/>
      <c r="F136" s="135">
        <f>F137+F139+F141</f>
        <v>19309.3</v>
      </c>
      <c r="G136" s="135">
        <f>G137+G139+G141</f>
        <v>19309.3</v>
      </c>
    </row>
    <row r="137" spans="1:7" ht="56.25">
      <c r="A137" s="82" t="s">
        <v>75</v>
      </c>
      <c r="B137" s="83" t="s">
        <v>59</v>
      </c>
      <c r="C137" s="83" t="s">
        <v>55</v>
      </c>
      <c r="D137" s="83" t="s">
        <v>584</v>
      </c>
      <c r="E137" s="83">
        <v>100</v>
      </c>
      <c r="F137" s="78">
        <f>F138</f>
        <v>19093.2</v>
      </c>
      <c r="G137" s="78">
        <f>G138</f>
        <v>19093.2</v>
      </c>
    </row>
    <row r="138" spans="1:7" ht="22.5">
      <c r="A138" s="82" t="s">
        <v>197</v>
      </c>
      <c r="B138" s="83" t="s">
        <v>59</v>
      </c>
      <c r="C138" s="83" t="s">
        <v>55</v>
      </c>
      <c r="D138" s="83" t="s">
        <v>584</v>
      </c>
      <c r="E138" s="83">
        <v>110</v>
      </c>
      <c r="F138" s="78">
        <v>19093.2</v>
      </c>
      <c r="G138" s="78">
        <v>19093.2</v>
      </c>
    </row>
    <row r="139" spans="1:7" ht="22.5">
      <c r="A139" s="247" t="s">
        <v>99</v>
      </c>
      <c r="B139" s="83" t="s">
        <v>59</v>
      </c>
      <c r="C139" s="83" t="s">
        <v>55</v>
      </c>
      <c r="D139" s="83" t="s">
        <v>584</v>
      </c>
      <c r="E139" s="83">
        <v>200</v>
      </c>
      <c r="F139" s="78">
        <f>F140</f>
        <v>202.3</v>
      </c>
      <c r="G139" s="78">
        <f>G140</f>
        <v>202.3</v>
      </c>
    </row>
    <row r="140" spans="1:7" ht="33.75">
      <c r="A140" s="140" t="s">
        <v>566</v>
      </c>
      <c r="B140" s="83" t="s">
        <v>59</v>
      </c>
      <c r="C140" s="83" t="s">
        <v>55</v>
      </c>
      <c r="D140" s="83" t="s">
        <v>584</v>
      </c>
      <c r="E140" s="83">
        <v>240</v>
      </c>
      <c r="F140" s="78">
        <v>202.3</v>
      </c>
      <c r="G140" s="78">
        <v>202.3</v>
      </c>
    </row>
    <row r="141" spans="1:7" ht="12.75">
      <c r="A141" s="82" t="s">
        <v>105</v>
      </c>
      <c r="B141" s="83" t="s">
        <v>59</v>
      </c>
      <c r="C141" s="83" t="s">
        <v>55</v>
      </c>
      <c r="D141" s="83" t="s">
        <v>584</v>
      </c>
      <c r="E141" s="83">
        <v>800</v>
      </c>
      <c r="F141" s="78">
        <v>13.8</v>
      </c>
      <c r="G141" s="78">
        <v>13.8</v>
      </c>
    </row>
    <row r="142" spans="1:7" ht="42">
      <c r="A142" s="79" t="s">
        <v>663</v>
      </c>
      <c r="B142" s="80" t="s">
        <v>59</v>
      </c>
      <c r="C142" s="80" t="s">
        <v>55</v>
      </c>
      <c r="D142" s="80" t="s">
        <v>331</v>
      </c>
      <c r="E142" s="80"/>
      <c r="F142" s="81">
        <f>F143</f>
        <v>70</v>
      </c>
      <c r="G142" s="81">
        <f>G143</f>
        <v>70</v>
      </c>
    </row>
    <row r="143" spans="1:7" ht="22.5">
      <c r="A143" s="247" t="s">
        <v>99</v>
      </c>
      <c r="B143" s="83" t="s">
        <v>59</v>
      </c>
      <c r="C143" s="83" t="s">
        <v>55</v>
      </c>
      <c r="D143" s="83" t="s">
        <v>585</v>
      </c>
      <c r="E143" s="83">
        <v>200</v>
      </c>
      <c r="F143" s="78">
        <f>F144</f>
        <v>70</v>
      </c>
      <c r="G143" s="78">
        <f>G144</f>
        <v>70</v>
      </c>
    </row>
    <row r="144" spans="1:7" ht="33.75">
      <c r="A144" s="140" t="s">
        <v>566</v>
      </c>
      <c r="B144" s="83" t="s">
        <v>59</v>
      </c>
      <c r="C144" s="83" t="s">
        <v>55</v>
      </c>
      <c r="D144" s="83" t="s">
        <v>585</v>
      </c>
      <c r="E144" s="83">
        <v>240</v>
      </c>
      <c r="F144" s="78">
        <v>70</v>
      </c>
      <c r="G144" s="78">
        <v>70</v>
      </c>
    </row>
    <row r="145" spans="1:7" ht="21">
      <c r="A145" s="79" t="s">
        <v>664</v>
      </c>
      <c r="B145" s="76"/>
      <c r="D145" s="80" t="s">
        <v>338</v>
      </c>
      <c r="E145" s="76" t="s">
        <v>31</v>
      </c>
      <c r="F145" s="75">
        <f>F146+F148+F150+F152+F155+F157+F160+F163+F165+F167</f>
        <v>72827.4</v>
      </c>
      <c r="G145" s="75">
        <f>G146+G148+G150+G152+G155+G157+G160+G163+G165+G167</f>
        <v>74058.6</v>
      </c>
    </row>
    <row r="146" spans="1:7" ht="22.5">
      <c r="A146" s="82" t="s">
        <v>135</v>
      </c>
      <c r="B146" s="83" t="s">
        <v>56</v>
      </c>
      <c r="C146" s="83" t="s">
        <v>34</v>
      </c>
      <c r="D146" s="83" t="s">
        <v>344</v>
      </c>
      <c r="E146" s="83"/>
      <c r="F146" s="78">
        <f>F147</f>
        <v>136.7</v>
      </c>
      <c r="G146" s="78">
        <f>G147</f>
        <v>135.6</v>
      </c>
    </row>
    <row r="147" spans="1:7" ht="22.5">
      <c r="A147" s="82" t="s">
        <v>100</v>
      </c>
      <c r="B147" s="83" t="s">
        <v>56</v>
      </c>
      <c r="C147" s="83" t="s">
        <v>34</v>
      </c>
      <c r="D147" s="83" t="s">
        <v>344</v>
      </c>
      <c r="E147" s="83">
        <v>300</v>
      </c>
      <c r="F147" s="78">
        <v>136.7</v>
      </c>
      <c r="G147" s="78">
        <v>135.6</v>
      </c>
    </row>
    <row r="148" spans="1:7" ht="78.75">
      <c r="A148" s="82" t="s">
        <v>136</v>
      </c>
      <c r="B148" s="83" t="s">
        <v>56</v>
      </c>
      <c r="C148" s="83" t="s">
        <v>34</v>
      </c>
      <c r="D148" s="141" t="s">
        <v>463</v>
      </c>
      <c r="E148" s="83"/>
      <c r="F148" s="78">
        <f>F149</f>
        <v>75.1</v>
      </c>
      <c r="G148" s="78">
        <f>G149</f>
        <v>74.5</v>
      </c>
    </row>
    <row r="149" spans="1:7" ht="22.5">
      <c r="A149" s="82" t="s">
        <v>100</v>
      </c>
      <c r="B149" s="83" t="s">
        <v>56</v>
      </c>
      <c r="C149" s="83" t="s">
        <v>34</v>
      </c>
      <c r="D149" s="141" t="s">
        <v>463</v>
      </c>
      <c r="E149" s="83">
        <v>300</v>
      </c>
      <c r="F149" s="78">
        <v>75.1</v>
      </c>
      <c r="G149" s="78">
        <v>74.5</v>
      </c>
    </row>
    <row r="150" spans="1:7" ht="22.5">
      <c r="A150" s="82" t="s">
        <v>92</v>
      </c>
      <c r="B150" s="83" t="s">
        <v>56</v>
      </c>
      <c r="C150" s="83" t="s">
        <v>34</v>
      </c>
      <c r="D150" s="83" t="s">
        <v>345</v>
      </c>
      <c r="E150" s="83" t="s">
        <v>31</v>
      </c>
      <c r="F150" s="78">
        <f>F151</f>
        <v>3689.3</v>
      </c>
      <c r="G150" s="78">
        <f>G151</f>
        <v>3689.3</v>
      </c>
    </row>
    <row r="151" spans="1:7" ht="22.5">
      <c r="A151" s="82" t="s">
        <v>100</v>
      </c>
      <c r="B151" s="83" t="s">
        <v>56</v>
      </c>
      <c r="C151" s="83" t="s">
        <v>34</v>
      </c>
      <c r="D151" s="83" t="s">
        <v>345</v>
      </c>
      <c r="E151" s="83">
        <v>300</v>
      </c>
      <c r="F151" s="78">
        <v>3689.3</v>
      </c>
      <c r="G151" s="78">
        <v>3689.3</v>
      </c>
    </row>
    <row r="152" spans="1:7" ht="22.5">
      <c r="A152" s="82" t="s">
        <v>137</v>
      </c>
      <c r="B152" s="83" t="s">
        <v>56</v>
      </c>
      <c r="C152" s="83" t="s">
        <v>34</v>
      </c>
      <c r="D152" s="83" t="s">
        <v>346</v>
      </c>
      <c r="E152" s="83"/>
      <c r="F152" s="78">
        <f>F153+F154</f>
        <v>6011.8</v>
      </c>
      <c r="G152" s="78">
        <f>G153+G154</f>
        <v>5970.7</v>
      </c>
    </row>
    <row r="153" spans="1:7" ht="22.5">
      <c r="A153" s="82" t="s">
        <v>100</v>
      </c>
      <c r="B153" s="83" t="s">
        <v>56</v>
      </c>
      <c r="C153" s="83" t="s">
        <v>34</v>
      </c>
      <c r="D153" s="83" t="s">
        <v>346</v>
      </c>
      <c r="E153" s="83">
        <v>300</v>
      </c>
      <c r="F153" s="78">
        <v>5996.8</v>
      </c>
      <c r="G153" s="78">
        <v>5955.7</v>
      </c>
    </row>
    <row r="154" spans="1:7" ht="33.75">
      <c r="A154" s="140" t="s">
        <v>566</v>
      </c>
      <c r="B154" s="83" t="s">
        <v>56</v>
      </c>
      <c r="C154" s="83" t="s">
        <v>34</v>
      </c>
      <c r="D154" s="83" t="s">
        <v>346</v>
      </c>
      <c r="E154" s="83">
        <v>240</v>
      </c>
      <c r="F154" s="78">
        <v>15</v>
      </c>
      <c r="G154" s="78">
        <v>15</v>
      </c>
    </row>
    <row r="155" spans="1:7" ht="12.75">
      <c r="A155" s="82" t="s">
        <v>138</v>
      </c>
      <c r="B155" s="83" t="s">
        <v>56</v>
      </c>
      <c r="C155" s="83" t="s">
        <v>34</v>
      </c>
      <c r="D155" s="83" t="s">
        <v>347</v>
      </c>
      <c r="E155" s="83" t="s">
        <v>31</v>
      </c>
      <c r="F155" s="78">
        <f>F156</f>
        <v>6706.5</v>
      </c>
      <c r="G155" s="78">
        <f>G156</f>
        <v>6654.2</v>
      </c>
    </row>
    <row r="156" spans="1:7" ht="22.5">
      <c r="A156" s="82" t="s">
        <v>100</v>
      </c>
      <c r="B156" s="83" t="s">
        <v>56</v>
      </c>
      <c r="C156" s="83" t="s">
        <v>34</v>
      </c>
      <c r="D156" s="83" t="s">
        <v>347</v>
      </c>
      <c r="E156" s="83">
        <v>300</v>
      </c>
      <c r="F156" s="78">
        <v>6706.5</v>
      </c>
      <c r="G156" s="78">
        <v>6654.2</v>
      </c>
    </row>
    <row r="157" spans="1:7" ht="22.5">
      <c r="A157" s="82" t="s">
        <v>139</v>
      </c>
      <c r="B157" s="83" t="s">
        <v>56</v>
      </c>
      <c r="C157" s="83" t="s">
        <v>34</v>
      </c>
      <c r="D157" s="83" t="s">
        <v>348</v>
      </c>
      <c r="E157" s="83" t="s">
        <v>31</v>
      </c>
      <c r="F157" s="78">
        <f>F158+F159</f>
        <v>3138.8</v>
      </c>
      <c r="G157" s="78">
        <f>G158+G159</f>
        <v>3114.3</v>
      </c>
    </row>
    <row r="158" spans="1:7" ht="22.5">
      <c r="A158" s="82" t="s">
        <v>100</v>
      </c>
      <c r="B158" s="83" t="s">
        <v>56</v>
      </c>
      <c r="C158" s="83" t="s">
        <v>34</v>
      </c>
      <c r="D158" s="83" t="s">
        <v>348</v>
      </c>
      <c r="E158" s="83">
        <v>300</v>
      </c>
      <c r="F158" s="78">
        <v>3133.8</v>
      </c>
      <c r="G158" s="78">
        <v>3109.3</v>
      </c>
    </row>
    <row r="159" spans="1:7" ht="33.75">
      <c r="A159" s="140" t="s">
        <v>566</v>
      </c>
      <c r="B159" s="83" t="s">
        <v>56</v>
      </c>
      <c r="C159" s="83" t="s">
        <v>34</v>
      </c>
      <c r="D159" s="83" t="s">
        <v>348</v>
      </c>
      <c r="E159" s="83">
        <v>240</v>
      </c>
      <c r="F159" s="78">
        <v>5</v>
      </c>
      <c r="G159" s="78">
        <v>5</v>
      </c>
    </row>
    <row r="160" spans="1:7" ht="56.25">
      <c r="A160" s="82" t="s">
        <v>146</v>
      </c>
      <c r="B160" s="83" t="s">
        <v>56</v>
      </c>
      <c r="C160" s="83" t="s">
        <v>55</v>
      </c>
      <c r="D160" s="83" t="s">
        <v>587</v>
      </c>
      <c r="E160" s="83"/>
      <c r="F160" s="78">
        <f>F161+F162</f>
        <v>28390.5</v>
      </c>
      <c r="G160" s="78">
        <f>G161+G162</f>
        <v>29519.2</v>
      </c>
    </row>
    <row r="161" spans="1:7" ht="22.5">
      <c r="A161" s="82" t="s">
        <v>100</v>
      </c>
      <c r="B161" s="83" t="s">
        <v>56</v>
      </c>
      <c r="C161" s="83" t="s">
        <v>55</v>
      </c>
      <c r="D161" s="83" t="s">
        <v>349</v>
      </c>
      <c r="E161" s="83">
        <v>300</v>
      </c>
      <c r="F161" s="78">
        <v>28390.5</v>
      </c>
      <c r="G161" s="78">
        <v>29519.2</v>
      </c>
    </row>
    <row r="162" spans="1:7" ht="22.5">
      <c r="A162" s="82" t="s">
        <v>100</v>
      </c>
      <c r="B162" s="83" t="s">
        <v>56</v>
      </c>
      <c r="C162" s="83" t="s">
        <v>55</v>
      </c>
      <c r="D162" s="83" t="s">
        <v>588</v>
      </c>
      <c r="E162" s="83">
        <v>300</v>
      </c>
      <c r="F162" s="78">
        <v>0</v>
      </c>
      <c r="G162" s="78">
        <v>0</v>
      </c>
    </row>
    <row r="163" spans="1:7" ht="56.25">
      <c r="A163" s="82" t="s">
        <v>335</v>
      </c>
      <c r="B163" s="83" t="s">
        <v>56</v>
      </c>
      <c r="C163" s="83" t="s">
        <v>55</v>
      </c>
      <c r="D163" s="83" t="s">
        <v>589</v>
      </c>
      <c r="E163" s="83"/>
      <c r="F163" s="78">
        <f>F164</f>
        <v>24678.7</v>
      </c>
      <c r="G163" s="78">
        <f>G164</f>
        <v>24900.8</v>
      </c>
    </row>
    <row r="164" spans="1:7" ht="22.5">
      <c r="A164" s="82" t="s">
        <v>100</v>
      </c>
      <c r="B164" s="83" t="s">
        <v>56</v>
      </c>
      <c r="C164" s="83" t="s">
        <v>55</v>
      </c>
      <c r="D164" s="83" t="s">
        <v>589</v>
      </c>
      <c r="E164" s="83">
        <v>300</v>
      </c>
      <c r="F164" s="78">
        <v>24678.7</v>
      </c>
      <c r="G164" s="78">
        <v>24900.8</v>
      </c>
    </row>
    <row r="165" spans="1:7" ht="45">
      <c r="A165" s="250" t="s">
        <v>562</v>
      </c>
      <c r="B165" s="83" t="s">
        <v>56</v>
      </c>
      <c r="C165" s="83" t="s">
        <v>55</v>
      </c>
      <c r="D165" s="83" t="s">
        <v>590</v>
      </c>
      <c r="E165" s="83"/>
      <c r="F165" s="78">
        <f>F166</f>
        <v>0</v>
      </c>
      <c r="G165" s="78">
        <f>G166</f>
        <v>0</v>
      </c>
    </row>
    <row r="166" spans="1:7" ht="22.5">
      <c r="A166" s="82" t="s">
        <v>100</v>
      </c>
      <c r="B166" s="83" t="s">
        <v>56</v>
      </c>
      <c r="C166" s="83" t="s">
        <v>55</v>
      </c>
      <c r="D166" s="83" t="s">
        <v>590</v>
      </c>
      <c r="E166" s="83">
        <v>300</v>
      </c>
      <c r="F166" s="78"/>
      <c r="G166" s="78"/>
    </row>
    <row r="167" spans="1:7" ht="33.75">
      <c r="A167" s="250" t="s">
        <v>564</v>
      </c>
      <c r="B167" s="83" t="s">
        <v>56</v>
      </c>
      <c r="C167" s="83" t="s">
        <v>55</v>
      </c>
      <c r="D167" s="83" t="s">
        <v>591</v>
      </c>
      <c r="E167" s="83"/>
      <c r="F167" s="78">
        <f>F168</f>
        <v>0</v>
      </c>
      <c r="G167" s="78">
        <f>G168</f>
        <v>0</v>
      </c>
    </row>
    <row r="168" spans="1:7" ht="22.5">
      <c r="A168" s="82" t="s">
        <v>100</v>
      </c>
      <c r="B168" s="83" t="s">
        <v>56</v>
      </c>
      <c r="C168" s="83" t="s">
        <v>55</v>
      </c>
      <c r="D168" s="83" t="s">
        <v>591</v>
      </c>
      <c r="E168" s="83">
        <v>300</v>
      </c>
      <c r="F168" s="78"/>
      <c r="G168" s="78"/>
    </row>
    <row r="169" spans="1:7" ht="22.5">
      <c r="A169" s="82" t="s">
        <v>100</v>
      </c>
      <c r="B169" s="83" t="s">
        <v>56</v>
      </c>
      <c r="C169" s="83" t="s">
        <v>55</v>
      </c>
      <c r="D169" s="83" t="s">
        <v>592</v>
      </c>
      <c r="E169" s="83"/>
      <c r="F169" s="78"/>
      <c r="G169" s="78"/>
    </row>
    <row r="170" spans="1:7" ht="21">
      <c r="A170" s="79" t="s">
        <v>644</v>
      </c>
      <c r="B170" s="80" t="s">
        <v>56</v>
      </c>
      <c r="C170" s="80" t="s">
        <v>55</v>
      </c>
      <c r="D170" s="80" t="s">
        <v>342</v>
      </c>
      <c r="E170" s="80"/>
      <c r="F170" s="81">
        <f>F171</f>
        <v>6358.1</v>
      </c>
      <c r="G170" s="81">
        <f>G171</f>
        <v>6358.1</v>
      </c>
    </row>
    <row r="171" spans="1:7" ht="19.5" customHeight="1">
      <c r="A171" s="82" t="s">
        <v>100</v>
      </c>
      <c r="B171" s="83" t="s">
        <v>56</v>
      </c>
      <c r="C171" s="83" t="s">
        <v>55</v>
      </c>
      <c r="D171" s="83" t="s">
        <v>595</v>
      </c>
      <c r="E171" s="83">
        <v>300</v>
      </c>
      <c r="F171" s="78">
        <f>F172</f>
        <v>6358.1</v>
      </c>
      <c r="G171" s="78">
        <f>G172</f>
        <v>6358.1</v>
      </c>
    </row>
    <row r="172" spans="1:7" ht="22.5">
      <c r="A172" s="82" t="s">
        <v>612</v>
      </c>
      <c r="B172" s="83" t="s">
        <v>56</v>
      </c>
      <c r="C172" s="83" t="s">
        <v>55</v>
      </c>
      <c r="D172" s="83" t="s">
        <v>595</v>
      </c>
      <c r="E172" s="83">
        <v>320</v>
      </c>
      <c r="F172" s="78">
        <v>6358.1</v>
      </c>
      <c r="G172" s="78">
        <v>6358.1</v>
      </c>
    </row>
    <row r="173" spans="1:7" ht="21">
      <c r="A173" s="79" t="s">
        <v>665</v>
      </c>
      <c r="B173" s="80" t="s">
        <v>66</v>
      </c>
      <c r="C173" s="80" t="s">
        <v>32</v>
      </c>
      <c r="D173" s="80" t="s">
        <v>350</v>
      </c>
      <c r="E173" s="80" t="s">
        <v>31</v>
      </c>
      <c r="F173" s="81">
        <f>F174</f>
        <v>378</v>
      </c>
      <c r="G173" s="81">
        <f>G174</f>
        <v>378</v>
      </c>
    </row>
    <row r="174" spans="1:7" ht="22.5">
      <c r="A174" s="247" t="s">
        <v>99</v>
      </c>
      <c r="B174" s="83" t="s">
        <v>66</v>
      </c>
      <c r="C174" s="83" t="s">
        <v>32</v>
      </c>
      <c r="D174" s="83" t="s">
        <v>351</v>
      </c>
      <c r="E174" s="83">
        <v>200</v>
      </c>
      <c r="F174" s="78">
        <f>F175</f>
        <v>378</v>
      </c>
      <c r="G174" s="78">
        <f>G175</f>
        <v>378</v>
      </c>
    </row>
    <row r="175" spans="1:7" ht="33.75">
      <c r="A175" s="140" t="s">
        <v>566</v>
      </c>
      <c r="B175" s="83" t="s">
        <v>66</v>
      </c>
      <c r="C175" s="83" t="s">
        <v>32</v>
      </c>
      <c r="D175" s="83" t="s">
        <v>351</v>
      </c>
      <c r="E175" s="83">
        <v>240</v>
      </c>
      <c r="F175" s="78">
        <v>378</v>
      </c>
      <c r="G175" s="78">
        <v>378</v>
      </c>
    </row>
  </sheetData>
  <sheetProtection/>
  <mergeCells count="12">
    <mergeCell ref="E7:E8"/>
    <mergeCell ref="A6:G6"/>
    <mergeCell ref="C1:G1"/>
    <mergeCell ref="A4:G4"/>
    <mergeCell ref="A7:A8"/>
    <mergeCell ref="B7:B8"/>
    <mergeCell ref="C7:C8"/>
    <mergeCell ref="D7:D8"/>
    <mergeCell ref="A3:G3"/>
    <mergeCell ref="F5:G5"/>
    <mergeCell ref="A2:G2"/>
    <mergeCell ref="F7:G7"/>
  </mergeCells>
  <printOptions/>
  <pageMargins left="0.42" right="0.17" top="0.17" bottom="0.17" header="0.17" footer="0.17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B3" sqref="B3:C3"/>
    </sheetView>
  </sheetViews>
  <sheetFormatPr defaultColWidth="9.140625" defaultRowHeight="12.75"/>
  <cols>
    <col min="1" max="1" width="5.28125" style="0" customWidth="1"/>
    <col min="2" max="2" width="48.421875" style="0" customWidth="1"/>
    <col min="3" max="3" width="27.8515625" style="0" customWidth="1"/>
  </cols>
  <sheetData>
    <row r="1" spans="1:3" ht="15.75">
      <c r="A1" s="157"/>
      <c r="B1" s="338" t="s">
        <v>440</v>
      </c>
      <c r="C1" s="338"/>
    </row>
    <row r="2" spans="1:3" ht="15.75">
      <c r="A2" s="180"/>
      <c r="B2" s="368" t="s">
        <v>684</v>
      </c>
      <c r="C2" s="368"/>
    </row>
    <row r="3" spans="1:3" ht="15.75">
      <c r="A3" s="180"/>
      <c r="B3" s="368" t="s">
        <v>240</v>
      </c>
      <c r="C3" s="368"/>
    </row>
    <row r="4" spans="1:3" ht="15.75">
      <c r="A4" s="180"/>
      <c r="B4" s="368" t="s">
        <v>512</v>
      </c>
      <c r="C4" s="368"/>
    </row>
    <row r="5" spans="1:3" ht="15.75">
      <c r="A5" s="181"/>
      <c r="B5" s="338" t="s">
        <v>676</v>
      </c>
      <c r="C5" s="338"/>
    </row>
    <row r="6" spans="1:3" ht="15.75">
      <c r="A6" s="181"/>
      <c r="B6" s="2"/>
      <c r="C6" s="2"/>
    </row>
    <row r="7" spans="1:3" ht="15.75">
      <c r="A7" s="181"/>
      <c r="B7" s="2"/>
      <c r="C7" s="178" t="s">
        <v>441</v>
      </c>
    </row>
    <row r="8" spans="1:3" ht="15.75">
      <c r="A8" s="181"/>
      <c r="B8" s="2"/>
      <c r="C8" s="178"/>
    </row>
    <row r="9" spans="1:3" ht="15.75">
      <c r="A9" s="384" t="s">
        <v>160</v>
      </c>
      <c r="B9" s="384"/>
      <c r="C9" s="384"/>
    </row>
    <row r="10" spans="1:3" ht="34.5" customHeight="1">
      <c r="A10" s="383" t="s">
        <v>513</v>
      </c>
      <c r="B10" s="383"/>
      <c r="C10" s="383"/>
    </row>
    <row r="11" spans="1:3" ht="15.75">
      <c r="A11" s="182"/>
      <c r="B11" s="182"/>
      <c r="C11" s="182"/>
    </row>
    <row r="12" spans="1:3" ht="15.75">
      <c r="A12" s="182"/>
      <c r="B12" s="182"/>
      <c r="C12" s="180" t="s">
        <v>0</v>
      </c>
    </row>
    <row r="13" spans="1:3" ht="15.75">
      <c r="A13" s="183" t="s">
        <v>442</v>
      </c>
      <c r="B13" s="184" t="s">
        <v>443</v>
      </c>
      <c r="C13" s="185" t="s">
        <v>404</v>
      </c>
    </row>
    <row r="14" spans="1:3" ht="15.75">
      <c r="A14" s="186">
        <v>1</v>
      </c>
      <c r="B14" s="187" t="s">
        <v>444</v>
      </c>
      <c r="C14" s="188">
        <v>3267.6</v>
      </c>
    </row>
    <row r="15" spans="1:3" ht="15.75">
      <c r="A15" s="189">
        <v>2</v>
      </c>
      <c r="B15" s="190" t="s">
        <v>445</v>
      </c>
      <c r="C15" s="191">
        <v>3250.9</v>
      </c>
    </row>
    <row r="16" spans="1:3" ht="15.75">
      <c r="A16" s="189">
        <v>3</v>
      </c>
      <c r="B16" s="190" t="s">
        <v>446</v>
      </c>
      <c r="C16" s="191">
        <v>3229.1</v>
      </c>
    </row>
    <row r="17" spans="1:3" ht="15.75">
      <c r="A17" s="189">
        <v>4</v>
      </c>
      <c r="B17" s="190" t="s">
        <v>447</v>
      </c>
      <c r="C17" s="191">
        <v>3272</v>
      </c>
    </row>
    <row r="18" spans="1:3" ht="15.75">
      <c r="A18" s="189">
        <v>5</v>
      </c>
      <c r="B18" s="190" t="s">
        <v>448</v>
      </c>
      <c r="C18" s="191">
        <v>3250.9</v>
      </c>
    </row>
    <row r="19" spans="1:3" ht="15.75">
      <c r="A19" s="189">
        <v>6</v>
      </c>
      <c r="B19" s="190" t="s">
        <v>449</v>
      </c>
      <c r="C19" s="191">
        <v>2917.9</v>
      </c>
    </row>
    <row r="20" spans="1:3" ht="15.75">
      <c r="A20" s="189"/>
      <c r="B20" s="190"/>
      <c r="C20" s="191"/>
    </row>
    <row r="21" spans="1:3" ht="15.75">
      <c r="A21" s="192"/>
      <c r="B21" s="193" t="s">
        <v>450</v>
      </c>
      <c r="C21" s="194">
        <f>SUM(C14:C20)</f>
        <v>19188.4</v>
      </c>
    </row>
  </sheetData>
  <sheetProtection/>
  <mergeCells count="7">
    <mergeCell ref="A10:C10"/>
    <mergeCell ref="B1:C1"/>
    <mergeCell ref="B2:C2"/>
    <mergeCell ref="B3:C3"/>
    <mergeCell ref="B4:C4"/>
    <mergeCell ref="B5:C5"/>
    <mergeCell ref="A9:C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B3" sqref="B3:C3"/>
    </sheetView>
  </sheetViews>
  <sheetFormatPr defaultColWidth="9.140625" defaultRowHeight="12.75"/>
  <cols>
    <col min="1" max="1" width="5.57421875" style="0" customWidth="1"/>
    <col min="2" max="2" width="59.140625" style="0" customWidth="1"/>
    <col min="3" max="3" width="15.140625" style="0" customWidth="1"/>
  </cols>
  <sheetData>
    <row r="1" spans="1:3" ht="12.75">
      <c r="A1" s="195"/>
      <c r="B1" s="196"/>
      <c r="C1" s="178" t="s">
        <v>451</v>
      </c>
    </row>
    <row r="2" spans="1:3" ht="12.75">
      <c r="A2" s="195"/>
      <c r="B2" s="368" t="s">
        <v>684</v>
      </c>
      <c r="C2" s="368"/>
    </row>
    <row r="3" spans="1:3" ht="12.75">
      <c r="A3" s="195"/>
      <c r="B3" s="368" t="s">
        <v>240</v>
      </c>
      <c r="C3" s="368"/>
    </row>
    <row r="4" spans="1:3" ht="12.75">
      <c r="A4" s="195"/>
      <c r="B4" s="368" t="s">
        <v>512</v>
      </c>
      <c r="C4" s="368"/>
    </row>
    <row r="5" spans="1:3" ht="12.75">
      <c r="A5" s="195"/>
      <c r="B5" s="90"/>
      <c r="C5" s="178" t="s">
        <v>676</v>
      </c>
    </row>
    <row r="6" spans="1:3" ht="12.75">
      <c r="A6" s="195"/>
      <c r="B6" s="90"/>
      <c r="C6" s="90"/>
    </row>
    <row r="7" spans="1:3" ht="12.75">
      <c r="A7" s="195"/>
      <c r="B7" s="196"/>
      <c r="C7" s="197" t="s">
        <v>452</v>
      </c>
    </row>
    <row r="8" spans="1:3" ht="12.75">
      <c r="A8" s="195"/>
      <c r="B8" s="195"/>
      <c r="C8" s="195"/>
    </row>
    <row r="9" spans="1:3" ht="12.75">
      <c r="A9" s="195"/>
      <c r="B9" s="195"/>
      <c r="C9" s="195"/>
    </row>
    <row r="10" spans="1:3" ht="15.75">
      <c r="A10" s="385" t="s">
        <v>160</v>
      </c>
      <c r="B10" s="385"/>
      <c r="C10" s="385"/>
    </row>
    <row r="11" spans="1:3" ht="39" customHeight="1">
      <c r="A11" s="385" t="s">
        <v>514</v>
      </c>
      <c r="B11" s="385"/>
      <c r="C11" s="385"/>
    </row>
    <row r="12" spans="1:3" ht="15.75">
      <c r="A12" s="198"/>
      <c r="B12" s="198"/>
      <c r="C12" s="199" t="s">
        <v>0</v>
      </c>
    </row>
    <row r="13" spans="1:3" ht="31.5" customHeight="1">
      <c r="A13" s="200" t="s">
        <v>453</v>
      </c>
      <c r="B13" s="200" t="s">
        <v>454</v>
      </c>
      <c r="C13" s="201" t="s">
        <v>404</v>
      </c>
    </row>
    <row r="14" spans="1:3" ht="21" customHeight="1">
      <c r="A14" s="202"/>
      <c r="B14" s="203" t="s">
        <v>455</v>
      </c>
      <c r="C14" s="204">
        <f>SUM(C15:C20)</f>
        <v>918.0999999999999</v>
      </c>
    </row>
    <row r="15" spans="1:3" ht="18.75" customHeight="1">
      <c r="A15" s="205">
        <v>1</v>
      </c>
      <c r="B15" s="206" t="s">
        <v>449</v>
      </c>
      <c r="C15" s="207">
        <v>126.5</v>
      </c>
    </row>
    <row r="16" spans="1:3" ht="18.75" customHeight="1">
      <c r="A16" s="205">
        <v>2</v>
      </c>
      <c r="B16" s="208" t="s">
        <v>444</v>
      </c>
      <c r="C16" s="207">
        <v>166.4</v>
      </c>
    </row>
    <row r="17" spans="1:3" ht="18.75" customHeight="1">
      <c r="A17" s="205">
        <v>3</v>
      </c>
      <c r="B17" s="206" t="s">
        <v>445</v>
      </c>
      <c r="C17" s="207">
        <v>166.4</v>
      </c>
    </row>
    <row r="18" spans="1:3" ht="18.75" customHeight="1">
      <c r="A18" s="205">
        <v>4</v>
      </c>
      <c r="B18" s="206" t="s">
        <v>446</v>
      </c>
      <c r="C18" s="207">
        <v>165.9</v>
      </c>
    </row>
    <row r="19" spans="1:3" ht="18.75" customHeight="1">
      <c r="A19" s="205">
        <v>5</v>
      </c>
      <c r="B19" s="206" t="s">
        <v>448</v>
      </c>
      <c r="C19" s="207">
        <v>126.5</v>
      </c>
    </row>
    <row r="20" spans="1:3" ht="18.75" customHeight="1">
      <c r="A20" s="205">
        <v>6</v>
      </c>
      <c r="B20" s="206" t="s">
        <v>447</v>
      </c>
      <c r="C20" s="207">
        <v>166.4</v>
      </c>
    </row>
  </sheetData>
  <sheetProtection/>
  <mergeCells count="5">
    <mergeCell ref="B2:C2"/>
    <mergeCell ref="B3:C3"/>
    <mergeCell ref="B4:C4"/>
    <mergeCell ref="A10:C10"/>
    <mergeCell ref="A11:C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B3" sqref="B3:C3"/>
    </sheetView>
  </sheetViews>
  <sheetFormatPr defaultColWidth="9.140625" defaultRowHeight="12.75"/>
  <cols>
    <col min="1" max="1" width="5.28125" style="0" customWidth="1"/>
    <col min="2" max="2" width="52.421875" style="0" customWidth="1"/>
    <col min="3" max="3" width="21.57421875" style="0" customWidth="1"/>
  </cols>
  <sheetData>
    <row r="1" spans="1:3" ht="12.75">
      <c r="A1" s="195"/>
      <c r="B1" s="209"/>
      <c r="C1" s="210" t="s">
        <v>451</v>
      </c>
    </row>
    <row r="2" spans="1:3" ht="12.75">
      <c r="A2" s="195"/>
      <c r="B2" s="368" t="s">
        <v>684</v>
      </c>
      <c r="C2" s="368"/>
    </row>
    <row r="3" spans="1:3" ht="12.75">
      <c r="A3" s="195"/>
      <c r="B3" s="368" t="s">
        <v>240</v>
      </c>
      <c r="C3" s="368"/>
    </row>
    <row r="4" spans="1:3" ht="12.75">
      <c r="A4" s="195"/>
      <c r="B4" s="368" t="s">
        <v>512</v>
      </c>
      <c r="C4" s="368"/>
    </row>
    <row r="5" spans="1:3" ht="12.75">
      <c r="A5" s="195"/>
      <c r="B5" s="209"/>
      <c r="C5" s="178" t="s">
        <v>676</v>
      </c>
    </row>
    <row r="6" spans="1:3" ht="12.75">
      <c r="A6" s="195"/>
      <c r="B6" s="209"/>
      <c r="C6" s="90"/>
    </row>
    <row r="7" spans="1:3" ht="12.75">
      <c r="A7" s="195"/>
      <c r="B7" s="209"/>
      <c r="C7" s="197" t="s">
        <v>456</v>
      </c>
    </row>
    <row r="8" spans="1:3" ht="12.75">
      <c r="A8" s="195"/>
      <c r="B8" s="195"/>
      <c r="C8" s="195"/>
    </row>
    <row r="9" spans="1:3" ht="15.75">
      <c r="A9" s="385" t="s">
        <v>160</v>
      </c>
      <c r="B9" s="385"/>
      <c r="C9" s="385"/>
    </row>
    <row r="10" spans="1:3" ht="50.25" customHeight="1">
      <c r="A10" s="385" t="s">
        <v>515</v>
      </c>
      <c r="B10" s="385"/>
      <c r="C10" s="385"/>
    </row>
    <row r="11" spans="1:3" ht="15.75">
      <c r="A11" s="198"/>
      <c r="B11" s="198"/>
      <c r="C11" s="199" t="s">
        <v>0</v>
      </c>
    </row>
    <row r="12" spans="1:3" ht="15.75">
      <c r="A12" s="200" t="s">
        <v>453</v>
      </c>
      <c r="B12" s="200" t="s">
        <v>457</v>
      </c>
      <c r="C12" s="201" t="s">
        <v>404</v>
      </c>
    </row>
    <row r="13" spans="1:3" ht="18.75" customHeight="1">
      <c r="A13" s="211"/>
      <c r="B13" s="203" t="s">
        <v>455</v>
      </c>
      <c r="C13" s="212">
        <f>SUM(C14:C19)</f>
        <v>6</v>
      </c>
    </row>
    <row r="14" spans="1:3" ht="18.75" customHeight="1">
      <c r="A14" s="213">
        <v>1</v>
      </c>
      <c r="B14" s="206" t="s">
        <v>449</v>
      </c>
      <c r="C14" s="214">
        <v>1</v>
      </c>
    </row>
    <row r="15" spans="1:3" ht="18.75" customHeight="1">
      <c r="A15" s="213">
        <v>2</v>
      </c>
      <c r="B15" s="208" t="s">
        <v>444</v>
      </c>
      <c r="C15" s="214">
        <v>1</v>
      </c>
    </row>
    <row r="16" spans="1:3" ht="18.75" customHeight="1">
      <c r="A16" s="213">
        <v>3</v>
      </c>
      <c r="B16" s="206" t="s">
        <v>445</v>
      </c>
      <c r="C16" s="214">
        <v>1</v>
      </c>
    </row>
    <row r="17" spans="1:3" ht="18.75" customHeight="1">
      <c r="A17" s="213">
        <v>4</v>
      </c>
      <c r="B17" s="206" t="s">
        <v>446</v>
      </c>
      <c r="C17" s="214">
        <v>1</v>
      </c>
    </row>
    <row r="18" spans="1:3" ht="18.75" customHeight="1">
      <c r="A18" s="213">
        <v>5</v>
      </c>
      <c r="B18" s="206" t="s">
        <v>448</v>
      </c>
      <c r="C18" s="214">
        <v>1</v>
      </c>
    </row>
    <row r="19" spans="1:3" ht="18.75" customHeight="1">
      <c r="A19" s="213">
        <v>6</v>
      </c>
      <c r="B19" s="206" t="s">
        <v>447</v>
      </c>
      <c r="C19" s="214">
        <v>1</v>
      </c>
    </row>
  </sheetData>
  <sheetProtection/>
  <mergeCells count="5">
    <mergeCell ref="B2:C2"/>
    <mergeCell ref="B3:C3"/>
    <mergeCell ref="B4:C4"/>
    <mergeCell ref="A9:C9"/>
    <mergeCell ref="A10:C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B3" sqref="B3:C3"/>
    </sheetView>
  </sheetViews>
  <sheetFormatPr defaultColWidth="9.140625" defaultRowHeight="12.75"/>
  <cols>
    <col min="1" max="1" width="5.28125" style="0" customWidth="1"/>
    <col min="2" max="2" width="52.421875" style="0" customWidth="1"/>
    <col min="3" max="3" width="21.57421875" style="0" customWidth="1"/>
  </cols>
  <sheetData>
    <row r="1" spans="1:3" ht="12.75">
      <c r="A1" s="195"/>
      <c r="B1" s="209"/>
      <c r="C1" s="210" t="s">
        <v>451</v>
      </c>
    </row>
    <row r="2" spans="1:3" ht="12.75">
      <c r="A2" s="195"/>
      <c r="B2" s="368" t="s">
        <v>684</v>
      </c>
      <c r="C2" s="368"/>
    </row>
    <row r="3" spans="1:3" ht="12.75">
      <c r="A3" s="195"/>
      <c r="B3" s="368" t="s">
        <v>240</v>
      </c>
      <c r="C3" s="368"/>
    </row>
    <row r="4" spans="1:3" ht="12.75">
      <c r="A4" s="195"/>
      <c r="B4" s="368" t="s">
        <v>512</v>
      </c>
      <c r="C4" s="368"/>
    </row>
    <row r="5" spans="1:3" ht="12.75">
      <c r="A5" s="195"/>
      <c r="B5" s="209"/>
      <c r="C5" s="178" t="s">
        <v>676</v>
      </c>
    </row>
    <row r="6" spans="1:3" ht="12.75">
      <c r="A6" s="195"/>
      <c r="B6" s="209"/>
      <c r="C6" s="90"/>
    </row>
    <row r="7" spans="1:3" ht="12.75">
      <c r="A7" s="195"/>
      <c r="B7" s="209"/>
      <c r="C7" s="197" t="s">
        <v>597</v>
      </c>
    </row>
    <row r="8" spans="1:3" ht="12.75">
      <c r="A8" s="195"/>
      <c r="B8" s="195"/>
      <c r="C8" s="195"/>
    </row>
    <row r="9" spans="1:3" ht="15.75">
      <c r="A9" s="385" t="s">
        <v>160</v>
      </c>
      <c r="B9" s="385"/>
      <c r="C9" s="385"/>
    </row>
    <row r="10" spans="1:3" ht="50.25" customHeight="1">
      <c r="A10" s="385" t="s">
        <v>596</v>
      </c>
      <c r="B10" s="385"/>
      <c r="C10" s="385"/>
    </row>
    <row r="11" spans="1:3" ht="15.75">
      <c r="A11" s="198"/>
      <c r="B11" s="198"/>
      <c r="C11" s="199" t="s">
        <v>0</v>
      </c>
    </row>
    <row r="12" spans="1:3" ht="15.75">
      <c r="A12" s="200" t="s">
        <v>453</v>
      </c>
      <c r="B12" s="200" t="s">
        <v>457</v>
      </c>
      <c r="C12" s="201" t="s">
        <v>404</v>
      </c>
    </row>
    <row r="13" spans="1:3" ht="18.75" customHeight="1">
      <c r="A13" s="211"/>
      <c r="B13" s="203" t="s">
        <v>455</v>
      </c>
      <c r="C13" s="204">
        <f>SUM(C14:C19)</f>
        <v>873.8</v>
      </c>
    </row>
    <row r="14" spans="1:3" ht="18.75" customHeight="1">
      <c r="A14" s="213">
        <v>1</v>
      </c>
      <c r="B14" s="206" t="s">
        <v>449</v>
      </c>
      <c r="C14" s="218">
        <v>157.2</v>
      </c>
    </row>
    <row r="15" spans="1:3" ht="18.75" customHeight="1">
      <c r="A15" s="213">
        <v>2</v>
      </c>
      <c r="B15" s="208" t="s">
        <v>444</v>
      </c>
      <c r="C15" s="218">
        <v>123.4</v>
      </c>
    </row>
    <row r="16" spans="1:3" ht="18.75" customHeight="1">
      <c r="A16" s="213">
        <v>3</v>
      </c>
      <c r="B16" s="206" t="s">
        <v>445</v>
      </c>
      <c r="C16" s="218">
        <v>125.1</v>
      </c>
    </row>
    <row r="17" spans="1:3" ht="18.75" customHeight="1">
      <c r="A17" s="213">
        <v>4</v>
      </c>
      <c r="B17" s="206" t="s">
        <v>446</v>
      </c>
      <c r="C17" s="218">
        <v>128.4</v>
      </c>
    </row>
    <row r="18" spans="1:3" ht="18.75" customHeight="1">
      <c r="A18" s="213">
        <v>5</v>
      </c>
      <c r="B18" s="206" t="s">
        <v>448</v>
      </c>
      <c r="C18" s="218">
        <v>154.5</v>
      </c>
    </row>
    <row r="19" spans="1:3" ht="18.75" customHeight="1">
      <c r="A19" s="213">
        <v>6</v>
      </c>
      <c r="B19" s="206" t="s">
        <v>447</v>
      </c>
      <c r="C19" s="218">
        <v>185.2</v>
      </c>
    </row>
  </sheetData>
  <sheetProtection/>
  <mergeCells count="5">
    <mergeCell ref="B2:C2"/>
    <mergeCell ref="B3:C3"/>
    <mergeCell ref="B4:C4"/>
    <mergeCell ref="A9:C9"/>
    <mergeCell ref="A10:C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3"/>
  <sheetViews>
    <sheetView view="pageBreakPreview" zoomScaleSheetLayoutView="100" workbookViewId="0" topLeftCell="A1">
      <selection activeCell="C18" sqref="C18:C19"/>
    </sheetView>
  </sheetViews>
  <sheetFormatPr defaultColWidth="9.140625" defaultRowHeight="12.75"/>
  <cols>
    <col min="1" max="1" width="29.8515625" style="4" customWidth="1"/>
    <col min="2" max="2" width="68.421875" style="4" customWidth="1"/>
    <col min="3" max="3" width="20.28125" style="4" customWidth="1"/>
    <col min="4" max="4" width="11.00390625" style="4" bestFit="1" customWidth="1"/>
    <col min="5" max="16384" width="9.140625" style="4" customWidth="1"/>
  </cols>
  <sheetData>
    <row r="1" spans="1:5" ht="15">
      <c r="A1" s="53"/>
      <c r="B1" s="268"/>
      <c r="C1" s="269" t="s">
        <v>357</v>
      </c>
      <c r="D1" s="54"/>
      <c r="E1" s="1"/>
    </row>
    <row r="2" spans="1:6" ht="15">
      <c r="A2" s="53"/>
      <c r="B2" s="268"/>
      <c r="C2" s="178" t="s">
        <v>675</v>
      </c>
      <c r="D2" s="1"/>
      <c r="F2" s="1"/>
    </row>
    <row r="3" spans="2:6" ht="15" customHeight="1">
      <c r="B3" s="338" t="s">
        <v>240</v>
      </c>
      <c r="C3" s="338"/>
      <c r="D3" s="54"/>
      <c r="E3" s="54"/>
      <c r="F3" s="1"/>
    </row>
    <row r="4" spans="2:6" ht="15" customHeight="1">
      <c r="B4" s="268"/>
      <c r="C4" s="178" t="s">
        <v>500</v>
      </c>
      <c r="D4" s="54"/>
      <c r="E4" s="54"/>
      <c r="F4" s="1"/>
    </row>
    <row r="5" spans="2:6" ht="15" customHeight="1">
      <c r="B5" s="268"/>
      <c r="C5" s="178" t="s">
        <v>676</v>
      </c>
      <c r="D5" s="54"/>
      <c r="E5" s="54"/>
      <c r="F5" s="1"/>
    </row>
    <row r="6" spans="2:6" ht="15" customHeight="1">
      <c r="B6" s="16"/>
      <c r="C6" s="2"/>
      <c r="D6" s="54"/>
      <c r="E6" s="54"/>
      <c r="F6" s="1"/>
    </row>
    <row r="7" spans="2:6" ht="23.25" customHeight="1">
      <c r="B7" s="16"/>
      <c r="C7" s="2"/>
      <c r="D7" s="54"/>
      <c r="E7" s="54"/>
      <c r="F7" s="1"/>
    </row>
    <row r="8" spans="1:3" ht="54" customHeight="1">
      <c r="A8" s="339" t="s">
        <v>670</v>
      </c>
      <c r="B8" s="339"/>
      <c r="C8" s="339"/>
    </row>
    <row r="9" spans="1:3" ht="15.75">
      <c r="A9" s="33"/>
      <c r="B9" s="33"/>
      <c r="C9" s="33"/>
    </row>
    <row r="10" spans="1:3" ht="15.75">
      <c r="A10" s="33"/>
      <c r="B10" s="33"/>
      <c r="C10" s="33"/>
    </row>
    <row r="11" spans="1:3" ht="15.75">
      <c r="A11" s="270"/>
      <c r="B11" s="270"/>
      <c r="C11" s="271" t="s">
        <v>0</v>
      </c>
    </row>
    <row r="12" spans="1:3" ht="15.75">
      <c r="A12" s="272" t="s">
        <v>11</v>
      </c>
      <c r="B12" s="272" t="s">
        <v>53</v>
      </c>
      <c r="C12" s="272" t="s">
        <v>12</v>
      </c>
    </row>
    <row r="13" spans="1:3" ht="24.75" customHeight="1">
      <c r="A13" s="290" t="s">
        <v>520</v>
      </c>
      <c r="B13" s="291" t="s">
        <v>521</v>
      </c>
      <c r="C13" s="293">
        <f>C14</f>
        <v>2476</v>
      </c>
    </row>
    <row r="14" spans="1:4" s="8" customFormat="1" ht="21" customHeight="1">
      <c r="A14" s="294" t="s">
        <v>354</v>
      </c>
      <c r="B14" s="295" t="s">
        <v>355</v>
      </c>
      <c r="C14" s="273">
        <v>2476</v>
      </c>
      <c r="D14" s="52"/>
    </row>
    <row r="15" spans="1:4" s="8" customFormat="1" ht="15.75">
      <c r="A15" s="297" t="s">
        <v>522</v>
      </c>
      <c r="B15" s="298" t="s">
        <v>525</v>
      </c>
      <c r="C15" s="300">
        <f>C16</f>
        <v>-644553.5</v>
      </c>
      <c r="D15" s="52"/>
    </row>
    <row r="16" spans="1:4" s="8" customFormat="1" ht="15.75">
      <c r="A16" s="297" t="s">
        <v>529</v>
      </c>
      <c r="B16" s="298" t="s">
        <v>530</v>
      </c>
      <c r="C16" s="300">
        <f>C17</f>
        <v>-644553.5</v>
      </c>
      <c r="D16" s="52"/>
    </row>
    <row r="17" spans="1:4" s="8" customFormat="1" ht="15.75">
      <c r="A17" s="297" t="s">
        <v>531</v>
      </c>
      <c r="B17" s="298" t="s">
        <v>532</v>
      </c>
      <c r="C17" s="300">
        <f>C18</f>
        <v>-644553.5</v>
      </c>
      <c r="D17" s="52"/>
    </row>
    <row r="18" spans="1:4" s="8" customFormat="1" ht="31.5">
      <c r="A18" s="297" t="s">
        <v>523</v>
      </c>
      <c r="B18" s="301" t="s">
        <v>526</v>
      </c>
      <c r="C18" s="300">
        <v>-644553.5</v>
      </c>
      <c r="D18" s="52"/>
    </row>
    <row r="19" spans="1:4" s="8" customFormat="1" ht="15.75">
      <c r="A19" s="297" t="s">
        <v>524</v>
      </c>
      <c r="B19" s="298" t="s">
        <v>527</v>
      </c>
      <c r="C19" s="300">
        <f>C20</f>
        <v>647029.5</v>
      </c>
      <c r="D19" s="52"/>
    </row>
    <row r="20" spans="1:4" s="8" customFormat="1" ht="15.75">
      <c r="A20" s="297" t="s">
        <v>533</v>
      </c>
      <c r="B20" s="298" t="s">
        <v>535</v>
      </c>
      <c r="C20" s="300">
        <f>C21</f>
        <v>647029.5</v>
      </c>
      <c r="D20" s="52"/>
    </row>
    <row r="21" spans="1:4" s="8" customFormat="1" ht="15.75">
      <c r="A21" s="297" t="s">
        <v>534</v>
      </c>
      <c r="B21" s="298" t="s">
        <v>536</v>
      </c>
      <c r="C21" s="300">
        <f>C22</f>
        <v>647029.5</v>
      </c>
      <c r="D21" s="52"/>
    </row>
    <row r="22" spans="1:4" s="8" customFormat="1" ht="31.5">
      <c r="A22" s="297" t="s">
        <v>356</v>
      </c>
      <c r="B22" s="302" t="s">
        <v>528</v>
      </c>
      <c r="C22" s="300">
        <v>647029.5</v>
      </c>
      <c r="D22" s="52"/>
    </row>
    <row r="23" spans="1:4" s="8" customFormat="1" ht="15.75" hidden="1">
      <c r="A23" s="288"/>
      <c r="B23" s="289"/>
      <c r="C23" s="274"/>
      <c r="D23" s="52"/>
    </row>
    <row r="24" spans="1:4" s="8" customFormat="1" ht="15.75">
      <c r="A24" s="24"/>
      <c r="B24" s="304" t="s">
        <v>16</v>
      </c>
      <c r="C24" s="275">
        <f>C13</f>
        <v>2476</v>
      </c>
      <c r="D24" s="52"/>
    </row>
    <row r="25" ht="15">
      <c r="B25" s="15"/>
    </row>
    <row r="26" ht="15">
      <c r="B26" s="15"/>
    </row>
    <row r="27" ht="15">
      <c r="B27" s="15"/>
    </row>
    <row r="28" ht="15">
      <c r="B28" s="15"/>
    </row>
    <row r="29" ht="15">
      <c r="B29" s="15"/>
    </row>
    <row r="30" ht="15">
      <c r="B30" s="15"/>
    </row>
    <row r="31" ht="15">
      <c r="B31" s="15"/>
    </row>
    <row r="32" ht="15">
      <c r="B32" s="15"/>
    </row>
    <row r="33" ht="15">
      <c r="B33" s="15"/>
    </row>
    <row r="34" ht="15">
      <c r="B34" s="15"/>
    </row>
    <row r="35" ht="15">
      <c r="B35" s="15"/>
    </row>
    <row r="36" ht="15">
      <c r="B36" s="15"/>
    </row>
    <row r="37" ht="15">
      <c r="B37" s="15"/>
    </row>
    <row r="38" ht="15">
      <c r="B38" s="15"/>
    </row>
    <row r="39" ht="15">
      <c r="B39" s="15"/>
    </row>
    <row r="40" ht="15">
      <c r="B40" s="15"/>
    </row>
    <row r="41" ht="15">
      <c r="B41" s="15"/>
    </row>
    <row r="42" ht="15">
      <c r="B42" s="15"/>
    </row>
    <row r="43" ht="15">
      <c r="B43" s="15"/>
    </row>
    <row r="44" ht="15">
      <c r="B44" s="15"/>
    </row>
    <row r="45" ht="15">
      <c r="B45" s="15"/>
    </row>
    <row r="46" ht="15">
      <c r="B46" s="15"/>
    </row>
    <row r="47" ht="15">
      <c r="B47" s="15"/>
    </row>
    <row r="48" ht="15">
      <c r="B48" s="15"/>
    </row>
    <row r="49" ht="15">
      <c r="B49" s="15"/>
    </row>
    <row r="50" ht="15">
      <c r="B50" s="15"/>
    </row>
    <row r="51" ht="15">
      <c r="B51" s="15"/>
    </row>
    <row r="52" ht="15">
      <c r="B52" s="15"/>
    </row>
    <row r="53" ht="15">
      <c r="B53" s="15"/>
    </row>
    <row r="54" ht="15">
      <c r="B54" s="15"/>
    </row>
    <row r="55" ht="15">
      <c r="B55" s="15"/>
    </row>
    <row r="56" ht="15">
      <c r="B56" s="15"/>
    </row>
    <row r="57" ht="15">
      <c r="B57" s="15"/>
    </row>
    <row r="58" ht="15">
      <c r="B58" s="15"/>
    </row>
    <row r="59" ht="15">
      <c r="B59" s="15"/>
    </row>
    <row r="60" ht="15">
      <c r="B60" s="15"/>
    </row>
    <row r="61" ht="15">
      <c r="B61" s="15"/>
    </row>
    <row r="62" ht="15">
      <c r="B62" s="15"/>
    </row>
    <row r="63" ht="15">
      <c r="B63" s="15"/>
    </row>
    <row r="64" ht="15">
      <c r="B64" s="15"/>
    </row>
    <row r="65" ht="15">
      <c r="B65" s="15"/>
    </row>
    <row r="66" ht="15">
      <c r="B66" s="15"/>
    </row>
    <row r="67" ht="15">
      <c r="B67" s="15"/>
    </row>
    <row r="68" ht="15">
      <c r="B68" s="15"/>
    </row>
    <row r="69" ht="15">
      <c r="B69" s="15"/>
    </row>
    <row r="70" ht="15">
      <c r="B70" s="15"/>
    </row>
    <row r="71" ht="15">
      <c r="B71" s="15"/>
    </row>
    <row r="72" ht="15">
      <c r="B72" s="15"/>
    </row>
    <row r="73" ht="15">
      <c r="B73" s="15"/>
    </row>
    <row r="74" ht="15">
      <c r="B74" s="15"/>
    </row>
    <row r="75" ht="15">
      <c r="B75" s="15"/>
    </row>
    <row r="76" ht="15">
      <c r="B76" s="15"/>
    </row>
    <row r="77" ht="15">
      <c r="B77" s="15"/>
    </row>
    <row r="78" ht="15">
      <c r="B78" s="15"/>
    </row>
    <row r="79" ht="15">
      <c r="B79" s="15"/>
    </row>
    <row r="80" ht="15">
      <c r="B80" s="15"/>
    </row>
    <row r="81" ht="15">
      <c r="B81" s="15"/>
    </row>
    <row r="82" ht="15">
      <c r="B82" s="15"/>
    </row>
    <row r="83" ht="15">
      <c r="B83" s="15"/>
    </row>
    <row r="84" ht="15">
      <c r="B84" s="15"/>
    </row>
    <row r="85" ht="15">
      <c r="B85" s="15"/>
    </row>
    <row r="86" ht="15">
      <c r="B86" s="15"/>
    </row>
    <row r="87" ht="15">
      <c r="B87" s="15"/>
    </row>
    <row r="88" ht="15">
      <c r="B88" s="15"/>
    </row>
    <row r="89" ht="15">
      <c r="B89" s="15"/>
    </row>
    <row r="90" ht="15">
      <c r="B90" s="15"/>
    </row>
    <row r="91" ht="15">
      <c r="B91" s="15"/>
    </row>
    <row r="92" ht="15">
      <c r="B92" s="15"/>
    </row>
    <row r="93" ht="15">
      <c r="B93" s="15"/>
    </row>
    <row r="94" ht="15">
      <c r="B94" s="15"/>
    </row>
    <row r="95" ht="15">
      <c r="B95" s="15"/>
    </row>
    <row r="96" ht="15">
      <c r="B96" s="15"/>
    </row>
    <row r="97" ht="15">
      <c r="B97" s="15"/>
    </row>
    <row r="98" ht="15">
      <c r="B98" s="15"/>
    </row>
    <row r="99" ht="15">
      <c r="B99" s="15"/>
    </row>
    <row r="100" ht="15">
      <c r="B100" s="15"/>
    </row>
    <row r="101" ht="15">
      <c r="B101" s="15"/>
    </row>
    <row r="102" ht="15">
      <c r="B102" s="15"/>
    </row>
    <row r="103" ht="15">
      <c r="B103" s="15"/>
    </row>
  </sheetData>
  <sheetProtection/>
  <mergeCells count="2">
    <mergeCell ref="B3:C3"/>
    <mergeCell ref="A8:C8"/>
  </mergeCells>
  <printOptions/>
  <pageMargins left="0.5118110236220472" right="0" top="0.4330708661417323" bottom="0.07874015748031496" header="0.15748031496062992" footer="0.15748031496062992"/>
  <pageSetup firstPageNumber="1" useFirstPageNumber="1" fitToHeight="4" horizontalDpi="600" verticalDpi="600" orientation="portrait" paperSize="9" scale="82" r:id="rId1"/>
  <headerFooter alignWithMargins="0">
    <oddHeader>&amp;R&amp;P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B3" sqref="B3:D3"/>
    </sheetView>
  </sheetViews>
  <sheetFormatPr defaultColWidth="9.140625" defaultRowHeight="12.75"/>
  <cols>
    <col min="2" max="2" width="42.00390625" style="0" customWidth="1"/>
    <col min="3" max="3" width="16.57421875" style="0" customWidth="1"/>
    <col min="4" max="4" width="16.00390625" style="0" customWidth="1"/>
  </cols>
  <sheetData>
    <row r="1" spans="1:4" ht="15.75">
      <c r="A1" s="157"/>
      <c r="C1" s="92"/>
      <c r="D1" s="178" t="s">
        <v>458</v>
      </c>
    </row>
    <row r="2" spans="1:4" ht="15.75">
      <c r="A2" s="181"/>
      <c r="B2" s="368" t="s">
        <v>675</v>
      </c>
      <c r="C2" s="368"/>
      <c r="D2" s="368"/>
    </row>
    <row r="3" spans="1:4" ht="15.75">
      <c r="A3" s="181"/>
      <c r="B3" s="368" t="s">
        <v>240</v>
      </c>
      <c r="C3" s="368"/>
      <c r="D3" s="368"/>
    </row>
    <row r="4" spans="1:4" ht="15.75">
      <c r="A4" s="181"/>
      <c r="B4" s="368" t="s">
        <v>512</v>
      </c>
      <c r="C4" s="368"/>
      <c r="D4" s="368"/>
    </row>
    <row r="5" spans="1:4" ht="15.75">
      <c r="A5" s="181"/>
      <c r="B5" s="158"/>
      <c r="C5" s="158"/>
      <c r="D5" s="178" t="s">
        <v>676</v>
      </c>
    </row>
    <row r="6" spans="1:4" ht="15.75">
      <c r="A6" s="181"/>
      <c r="B6" s="2"/>
      <c r="C6" s="2"/>
      <c r="D6" s="90"/>
    </row>
    <row r="7" spans="1:4" ht="15.75">
      <c r="A7" s="181"/>
      <c r="B7" s="2"/>
      <c r="D7" s="178" t="s">
        <v>441</v>
      </c>
    </row>
    <row r="8" spans="1:3" ht="15.75">
      <c r="A8" s="181"/>
      <c r="B8" s="2"/>
      <c r="C8" s="2"/>
    </row>
    <row r="9" spans="1:4" ht="15.75">
      <c r="A9" s="384" t="s">
        <v>160</v>
      </c>
      <c r="B9" s="384"/>
      <c r="C9" s="384"/>
      <c r="D9" s="384"/>
    </row>
    <row r="10" spans="1:4" ht="36.75" customHeight="1">
      <c r="A10" s="383" t="s">
        <v>516</v>
      </c>
      <c r="B10" s="383"/>
      <c r="C10" s="383"/>
      <c r="D10" s="383"/>
    </row>
    <row r="11" spans="1:3" ht="15.75">
      <c r="A11" s="182"/>
      <c r="B11" s="182"/>
      <c r="C11" s="182"/>
    </row>
    <row r="12" spans="1:4" ht="15.75">
      <c r="A12" s="182"/>
      <c r="B12" s="182"/>
      <c r="D12" s="180" t="s">
        <v>0</v>
      </c>
    </row>
    <row r="13" spans="1:4" ht="15.75">
      <c r="A13" s="386" t="s">
        <v>442</v>
      </c>
      <c r="B13" s="386" t="s">
        <v>443</v>
      </c>
      <c r="C13" s="387" t="s">
        <v>403</v>
      </c>
      <c r="D13" s="388"/>
    </row>
    <row r="14" spans="1:4" ht="15.75">
      <c r="A14" s="365"/>
      <c r="B14" s="365"/>
      <c r="C14" s="215" t="s">
        <v>487</v>
      </c>
      <c r="D14" s="185" t="s">
        <v>503</v>
      </c>
    </row>
    <row r="15" spans="1:4" ht="15.75">
      <c r="A15" s="186">
        <v>1</v>
      </c>
      <c r="B15" s="187" t="s">
        <v>444</v>
      </c>
      <c r="C15" s="188">
        <v>3267.6</v>
      </c>
      <c r="D15" s="188">
        <v>3267.6</v>
      </c>
    </row>
    <row r="16" spans="1:4" ht="15.75">
      <c r="A16" s="189">
        <v>2</v>
      </c>
      <c r="B16" s="190" t="s">
        <v>445</v>
      </c>
      <c r="C16" s="191">
        <v>3250.9</v>
      </c>
      <c r="D16" s="191">
        <v>3250.9</v>
      </c>
    </row>
    <row r="17" spans="1:4" ht="15.75">
      <c r="A17" s="189">
        <v>3</v>
      </c>
      <c r="B17" s="190" t="s">
        <v>446</v>
      </c>
      <c r="C17" s="191">
        <v>3229.1</v>
      </c>
      <c r="D17" s="191">
        <v>3229.1</v>
      </c>
    </row>
    <row r="18" spans="1:4" ht="15.75">
      <c r="A18" s="189">
        <v>4</v>
      </c>
      <c r="B18" s="190" t="s">
        <v>447</v>
      </c>
      <c r="C18" s="191">
        <v>3272</v>
      </c>
      <c r="D18" s="191">
        <v>3272</v>
      </c>
    </row>
    <row r="19" spans="1:4" ht="15.75">
      <c r="A19" s="189">
        <v>5</v>
      </c>
      <c r="B19" s="190" t="s">
        <v>448</v>
      </c>
      <c r="C19" s="191">
        <v>3250.9</v>
      </c>
      <c r="D19" s="191">
        <v>3250.9</v>
      </c>
    </row>
    <row r="20" spans="1:4" ht="15.75">
      <c r="A20" s="189">
        <v>6</v>
      </c>
      <c r="B20" s="190" t="s">
        <v>449</v>
      </c>
      <c r="C20" s="191">
        <v>2917.9</v>
      </c>
      <c r="D20" s="191">
        <v>2917.9</v>
      </c>
    </row>
    <row r="21" spans="1:4" ht="15.75">
      <c r="A21" s="189"/>
      <c r="B21" s="190"/>
      <c r="C21" s="191"/>
      <c r="D21" s="191"/>
    </row>
    <row r="22" spans="1:4" ht="15.75">
      <c r="A22" s="192"/>
      <c r="B22" s="193" t="s">
        <v>450</v>
      </c>
      <c r="C22" s="194">
        <f>SUM(C15:C21)</f>
        <v>19188.4</v>
      </c>
      <c r="D22" s="194">
        <f>SUM(D15:D21)</f>
        <v>19188.4</v>
      </c>
    </row>
    <row r="23" spans="1:3" ht="15.75">
      <c r="A23" s="181"/>
      <c r="B23" s="181"/>
      <c r="C23" s="181"/>
    </row>
  </sheetData>
  <sheetProtection/>
  <mergeCells count="8">
    <mergeCell ref="A13:A14"/>
    <mergeCell ref="B13:B14"/>
    <mergeCell ref="C13:D13"/>
    <mergeCell ref="B2:D2"/>
    <mergeCell ref="B3:D3"/>
    <mergeCell ref="B4:D4"/>
    <mergeCell ref="A9:D9"/>
    <mergeCell ref="A10:D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B3" sqref="B3:D3"/>
    </sheetView>
  </sheetViews>
  <sheetFormatPr defaultColWidth="9.140625" defaultRowHeight="12.75"/>
  <cols>
    <col min="1" max="1" width="5.7109375" style="0" customWidth="1"/>
    <col min="2" max="2" width="45.421875" style="0" customWidth="1"/>
    <col min="3" max="3" width="14.421875" style="0" customWidth="1"/>
    <col min="4" max="4" width="15.140625" style="0" customWidth="1"/>
  </cols>
  <sheetData>
    <row r="1" spans="1:4" ht="12.75">
      <c r="A1" s="195"/>
      <c r="B1" s="196"/>
      <c r="C1" s="196"/>
      <c r="D1" s="178" t="s">
        <v>459</v>
      </c>
    </row>
    <row r="2" spans="1:4" ht="12.75">
      <c r="A2" s="195"/>
      <c r="B2" s="368" t="s">
        <v>684</v>
      </c>
      <c r="C2" s="368"/>
      <c r="D2" s="368"/>
    </row>
    <row r="3" spans="1:4" ht="12.75">
      <c r="A3" s="195"/>
      <c r="B3" s="368" t="s">
        <v>240</v>
      </c>
      <c r="C3" s="368"/>
      <c r="D3" s="368"/>
    </row>
    <row r="4" spans="1:4" ht="12.75">
      <c r="A4" s="195"/>
      <c r="B4" s="368" t="s">
        <v>512</v>
      </c>
      <c r="C4" s="368"/>
      <c r="D4" s="368"/>
    </row>
    <row r="5" spans="1:4" ht="12.75">
      <c r="A5" s="195"/>
      <c r="B5" s="90"/>
      <c r="C5" s="90"/>
      <c r="D5" s="178" t="s">
        <v>676</v>
      </c>
    </row>
    <row r="6" spans="1:4" ht="12.75">
      <c r="A6" s="195"/>
      <c r="B6" s="90"/>
      <c r="C6" s="90"/>
      <c r="D6" s="90"/>
    </row>
    <row r="7" spans="1:4" ht="12.75">
      <c r="A7" s="195"/>
      <c r="B7" s="196"/>
      <c r="C7" s="196"/>
      <c r="D7" s="197" t="s">
        <v>452</v>
      </c>
    </row>
    <row r="8" spans="1:4" ht="12.75">
      <c r="A8" s="195"/>
      <c r="B8" s="195"/>
      <c r="C8" s="195"/>
      <c r="D8" s="216"/>
    </row>
    <row r="9" spans="1:4" ht="12.75">
      <c r="A9" s="195"/>
      <c r="B9" s="195"/>
      <c r="C9" s="195"/>
      <c r="D9" s="216"/>
    </row>
    <row r="10" spans="1:4" ht="15.75">
      <c r="A10" s="385" t="s">
        <v>160</v>
      </c>
      <c r="B10" s="385"/>
      <c r="C10" s="385"/>
      <c r="D10" s="385"/>
    </row>
    <row r="11" spans="1:4" ht="55.5" customHeight="1">
      <c r="A11" s="385" t="s">
        <v>517</v>
      </c>
      <c r="B11" s="385"/>
      <c r="C11" s="385"/>
      <c r="D11" s="385"/>
    </row>
    <row r="12" spans="1:4" ht="15.75">
      <c r="A12" s="198"/>
      <c r="B12" s="198"/>
      <c r="C12" s="195"/>
      <c r="D12" s="199" t="s">
        <v>0</v>
      </c>
    </row>
    <row r="13" spans="1:4" ht="24" customHeight="1">
      <c r="A13" s="391" t="s">
        <v>453</v>
      </c>
      <c r="B13" s="391" t="s">
        <v>454</v>
      </c>
      <c r="C13" s="389" t="s">
        <v>403</v>
      </c>
      <c r="D13" s="390"/>
    </row>
    <row r="14" spans="1:4" ht="39" customHeight="1">
      <c r="A14" s="365"/>
      <c r="B14" s="365"/>
      <c r="C14" s="217" t="s">
        <v>487</v>
      </c>
      <c r="D14" s="201" t="s">
        <v>503</v>
      </c>
    </row>
    <row r="15" spans="1:4" ht="18.75" customHeight="1">
      <c r="A15" s="202"/>
      <c r="B15" s="203" t="s">
        <v>455</v>
      </c>
      <c r="C15" s="204">
        <f>SUM(C16:C21)</f>
        <v>937.7</v>
      </c>
      <c r="D15" s="204">
        <f>SUM(D16:D21)</f>
        <v>970.3</v>
      </c>
    </row>
    <row r="16" spans="1:4" ht="18.75" customHeight="1">
      <c r="A16" s="205">
        <v>1</v>
      </c>
      <c r="B16" s="206" t="s">
        <v>449</v>
      </c>
      <c r="C16" s="207">
        <v>129.1</v>
      </c>
      <c r="D16" s="207">
        <v>133.6</v>
      </c>
    </row>
    <row r="17" spans="1:4" ht="18.75" customHeight="1">
      <c r="A17" s="205">
        <v>2</v>
      </c>
      <c r="B17" s="208" t="s">
        <v>444</v>
      </c>
      <c r="C17" s="207">
        <v>170</v>
      </c>
      <c r="D17" s="207">
        <v>175.9</v>
      </c>
    </row>
    <row r="18" spans="1:4" ht="18.75" customHeight="1">
      <c r="A18" s="205">
        <v>3</v>
      </c>
      <c r="B18" s="206" t="s">
        <v>445</v>
      </c>
      <c r="C18" s="207">
        <v>170</v>
      </c>
      <c r="D18" s="207">
        <v>175.9</v>
      </c>
    </row>
    <row r="19" spans="1:4" ht="18.75" customHeight="1">
      <c r="A19" s="205">
        <v>4</v>
      </c>
      <c r="B19" s="206" t="s">
        <v>446</v>
      </c>
      <c r="C19" s="207">
        <v>169.5</v>
      </c>
      <c r="D19" s="207">
        <v>175.4</v>
      </c>
    </row>
    <row r="20" spans="1:4" ht="18.75" customHeight="1">
      <c r="A20" s="205">
        <v>5</v>
      </c>
      <c r="B20" s="206" t="s">
        <v>448</v>
      </c>
      <c r="C20" s="207">
        <v>129.1</v>
      </c>
      <c r="D20" s="207">
        <v>133.6</v>
      </c>
    </row>
    <row r="21" spans="1:4" ht="18.75" customHeight="1">
      <c r="A21" s="205">
        <v>6</v>
      </c>
      <c r="B21" s="206" t="s">
        <v>447</v>
      </c>
      <c r="C21" s="207">
        <v>170</v>
      </c>
      <c r="D21" s="207">
        <v>175.9</v>
      </c>
    </row>
  </sheetData>
  <sheetProtection/>
  <mergeCells count="8">
    <mergeCell ref="B2:D2"/>
    <mergeCell ref="B3:D3"/>
    <mergeCell ref="B4:D4"/>
    <mergeCell ref="A10:D10"/>
    <mergeCell ref="A11:D11"/>
    <mergeCell ref="C13:D13"/>
    <mergeCell ref="B13:B14"/>
    <mergeCell ref="A13:A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5.7109375" style="0" customWidth="1"/>
    <col min="2" max="2" width="43.421875" style="0" customWidth="1"/>
    <col min="3" max="3" width="15.140625" style="0" customWidth="1"/>
    <col min="4" max="4" width="15.57421875" style="0" customWidth="1"/>
  </cols>
  <sheetData>
    <row r="1" spans="1:4" ht="12.75">
      <c r="A1" s="209"/>
      <c r="B1" s="209"/>
      <c r="C1" s="209"/>
      <c r="D1" s="210" t="s">
        <v>459</v>
      </c>
    </row>
    <row r="2" spans="1:4" ht="12.75">
      <c r="A2" s="368" t="s">
        <v>684</v>
      </c>
      <c r="B2" s="368"/>
      <c r="C2" s="368"/>
      <c r="D2" s="368"/>
    </row>
    <row r="3" spans="1:4" ht="12.75">
      <c r="A3" s="209"/>
      <c r="B3" s="368" t="s">
        <v>240</v>
      </c>
      <c r="C3" s="368"/>
      <c r="D3" s="368"/>
    </row>
    <row r="4" spans="1:4" ht="12.75">
      <c r="A4" s="209"/>
      <c r="B4" s="368" t="s">
        <v>512</v>
      </c>
      <c r="C4" s="368"/>
      <c r="D4" s="368"/>
    </row>
    <row r="5" spans="1:4" ht="12.75">
      <c r="A5" s="209"/>
      <c r="B5" s="90"/>
      <c r="C5" s="90"/>
      <c r="D5" s="178" t="s">
        <v>676</v>
      </c>
    </row>
    <row r="6" spans="1:4" ht="12.75">
      <c r="A6" s="209"/>
      <c r="B6" s="90"/>
      <c r="C6" s="90"/>
      <c r="D6" s="90"/>
    </row>
    <row r="7" spans="1:4" ht="12.75">
      <c r="A7" s="209"/>
      <c r="B7" s="209"/>
      <c r="C7" s="209"/>
      <c r="D7" s="197" t="s">
        <v>456</v>
      </c>
    </row>
    <row r="8" spans="1:4" ht="12.75">
      <c r="A8" s="195"/>
      <c r="B8" s="195"/>
      <c r="C8" s="195"/>
      <c r="D8" s="216"/>
    </row>
    <row r="9" spans="1:4" ht="15.75">
      <c r="A9" s="385" t="s">
        <v>460</v>
      </c>
      <c r="B9" s="385"/>
      <c r="C9" s="385"/>
      <c r="D9" s="385"/>
    </row>
    <row r="10" spans="1:4" ht="52.5" customHeight="1">
      <c r="A10" s="385" t="s">
        <v>518</v>
      </c>
      <c r="B10" s="385"/>
      <c r="C10" s="385"/>
      <c r="D10" s="385"/>
    </row>
    <row r="11" spans="1:4" ht="15.75">
      <c r="A11" s="198"/>
      <c r="B11" s="198"/>
      <c r="C11" s="195"/>
      <c r="D11" s="199" t="s">
        <v>0</v>
      </c>
    </row>
    <row r="12" spans="1:4" ht="14.25">
      <c r="A12" s="391" t="s">
        <v>453</v>
      </c>
      <c r="B12" s="391" t="s">
        <v>457</v>
      </c>
      <c r="C12" s="389" t="s">
        <v>403</v>
      </c>
      <c r="D12" s="390"/>
    </row>
    <row r="13" spans="1:4" ht="15.75">
      <c r="A13" s="365"/>
      <c r="B13" s="365"/>
      <c r="C13" s="217" t="s">
        <v>487</v>
      </c>
      <c r="D13" s="201" t="s">
        <v>503</v>
      </c>
    </row>
    <row r="14" spans="1:4" ht="18.75" customHeight="1">
      <c r="A14" s="202"/>
      <c r="B14" s="203" t="s">
        <v>455</v>
      </c>
      <c r="C14" s="204">
        <f>SUM(C15:C20)</f>
        <v>6</v>
      </c>
      <c r="D14" s="204">
        <f>SUM(D15:D20)</f>
        <v>6</v>
      </c>
    </row>
    <row r="15" spans="1:4" ht="18.75" customHeight="1">
      <c r="A15" s="205">
        <v>1</v>
      </c>
      <c r="B15" s="206" t="s">
        <v>449</v>
      </c>
      <c r="C15" s="218">
        <v>1</v>
      </c>
      <c r="D15" s="218">
        <v>1</v>
      </c>
    </row>
    <row r="16" spans="1:4" ht="18.75" customHeight="1">
      <c r="A16" s="205">
        <v>2</v>
      </c>
      <c r="B16" s="208" t="s">
        <v>444</v>
      </c>
      <c r="C16" s="218">
        <v>1</v>
      </c>
      <c r="D16" s="218">
        <v>1</v>
      </c>
    </row>
    <row r="17" spans="1:4" ht="18.75" customHeight="1">
      <c r="A17" s="205">
        <v>3</v>
      </c>
      <c r="B17" s="206" t="s">
        <v>445</v>
      </c>
      <c r="C17" s="218">
        <v>1</v>
      </c>
      <c r="D17" s="218">
        <v>1</v>
      </c>
    </row>
    <row r="18" spans="1:4" ht="18.75" customHeight="1">
      <c r="A18" s="205">
        <v>4</v>
      </c>
      <c r="B18" s="206" t="s">
        <v>446</v>
      </c>
      <c r="C18" s="218">
        <v>1</v>
      </c>
      <c r="D18" s="218">
        <v>1</v>
      </c>
    </row>
    <row r="19" spans="1:4" ht="18.75" customHeight="1">
      <c r="A19" s="205">
        <v>5</v>
      </c>
      <c r="B19" s="206" t="s">
        <v>448</v>
      </c>
      <c r="C19" s="218">
        <v>1</v>
      </c>
      <c r="D19" s="218">
        <v>1</v>
      </c>
    </row>
    <row r="20" spans="1:4" ht="18.75" customHeight="1">
      <c r="A20" s="205">
        <v>6</v>
      </c>
      <c r="B20" s="206" t="s">
        <v>447</v>
      </c>
      <c r="C20" s="218">
        <v>1</v>
      </c>
      <c r="D20" s="218">
        <v>1</v>
      </c>
    </row>
    <row r="21" spans="1:4" ht="14.25">
      <c r="A21" s="198"/>
      <c r="B21" s="198"/>
      <c r="C21" s="219"/>
      <c r="D21" s="220"/>
    </row>
  </sheetData>
  <sheetProtection/>
  <mergeCells count="8">
    <mergeCell ref="A2:D2"/>
    <mergeCell ref="B3:D3"/>
    <mergeCell ref="B4:D4"/>
    <mergeCell ref="A9:D9"/>
    <mergeCell ref="A10:D10"/>
    <mergeCell ref="A12:A13"/>
    <mergeCell ref="B12:B13"/>
    <mergeCell ref="C12:D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B3" sqref="B3:D3"/>
    </sheetView>
  </sheetViews>
  <sheetFormatPr defaultColWidth="9.140625" defaultRowHeight="12.75"/>
  <cols>
    <col min="1" max="1" width="5.28125" style="0" customWidth="1"/>
    <col min="2" max="2" width="52.421875" style="0" customWidth="1"/>
    <col min="3" max="3" width="14.140625" style="0" customWidth="1"/>
    <col min="4" max="4" width="14.421875" style="0" customWidth="1"/>
  </cols>
  <sheetData>
    <row r="1" spans="1:4" ht="12.75">
      <c r="A1" s="195"/>
      <c r="B1" s="209"/>
      <c r="D1" s="210" t="s">
        <v>459</v>
      </c>
    </row>
    <row r="2" spans="1:4" ht="12.75">
      <c r="A2" s="195"/>
      <c r="B2" s="368" t="s">
        <v>684</v>
      </c>
      <c r="C2" s="368"/>
      <c r="D2" s="368"/>
    </row>
    <row r="3" spans="1:4" ht="12.75">
      <c r="A3" s="195"/>
      <c r="B3" s="368" t="s">
        <v>240</v>
      </c>
      <c r="C3" s="368"/>
      <c r="D3" s="368"/>
    </row>
    <row r="4" spans="1:4" ht="12.75">
      <c r="A4" s="195"/>
      <c r="B4" s="368" t="s">
        <v>501</v>
      </c>
      <c r="C4" s="368"/>
      <c r="D4" s="368"/>
    </row>
    <row r="5" spans="1:4" ht="12.75">
      <c r="A5" s="195"/>
      <c r="B5" s="209"/>
      <c r="D5" s="178" t="s">
        <v>676</v>
      </c>
    </row>
    <row r="6" spans="1:3" ht="12.75">
      <c r="A6" s="195"/>
      <c r="B6" s="209"/>
      <c r="C6" s="90"/>
    </row>
    <row r="7" spans="1:4" ht="12.75">
      <c r="A7" s="195"/>
      <c r="B7" s="209"/>
      <c r="D7" s="197" t="s">
        <v>597</v>
      </c>
    </row>
    <row r="8" spans="1:3" ht="12.75">
      <c r="A8" s="195"/>
      <c r="B8" s="195"/>
      <c r="C8" s="195"/>
    </row>
    <row r="9" spans="1:4" ht="15.75" customHeight="1">
      <c r="A9" s="385" t="s">
        <v>160</v>
      </c>
      <c r="B9" s="385"/>
      <c r="C9" s="385"/>
      <c r="D9" s="385"/>
    </row>
    <row r="10" spans="1:4" ht="50.25" customHeight="1">
      <c r="A10" s="385" t="s">
        <v>598</v>
      </c>
      <c r="B10" s="385"/>
      <c r="C10" s="385"/>
      <c r="D10" s="385"/>
    </row>
    <row r="11" spans="1:4" ht="15.75">
      <c r="A11" s="198"/>
      <c r="B11" s="198"/>
      <c r="D11" s="199" t="s">
        <v>0</v>
      </c>
    </row>
    <row r="12" spans="1:4" ht="14.25">
      <c r="A12" s="391" t="s">
        <v>453</v>
      </c>
      <c r="B12" s="391" t="s">
        <v>457</v>
      </c>
      <c r="C12" s="389" t="s">
        <v>403</v>
      </c>
      <c r="D12" s="390"/>
    </row>
    <row r="13" spans="1:4" ht="18.75" customHeight="1">
      <c r="A13" s="365"/>
      <c r="B13" s="365"/>
      <c r="C13" s="217" t="s">
        <v>487</v>
      </c>
      <c r="D13" s="201" t="s">
        <v>503</v>
      </c>
    </row>
    <row r="14" spans="1:4" ht="18.75" customHeight="1">
      <c r="A14" s="202"/>
      <c r="B14" s="203" t="s">
        <v>455</v>
      </c>
      <c r="C14" s="204">
        <f>SUM(C15:C20)</f>
        <v>873.8</v>
      </c>
      <c r="D14" s="204">
        <f>SUM(D15:D20)</f>
        <v>873.8</v>
      </c>
    </row>
    <row r="15" spans="1:4" ht="18.75" customHeight="1">
      <c r="A15" s="205">
        <v>1</v>
      </c>
      <c r="B15" s="206" t="s">
        <v>449</v>
      </c>
      <c r="C15" s="218">
        <v>157.2</v>
      </c>
      <c r="D15" s="218">
        <v>157.2</v>
      </c>
    </row>
    <row r="16" spans="1:4" ht="18.75" customHeight="1">
      <c r="A16" s="205">
        <v>2</v>
      </c>
      <c r="B16" s="208" t="s">
        <v>444</v>
      </c>
      <c r="C16" s="218">
        <v>123.4</v>
      </c>
      <c r="D16" s="218">
        <v>123.4</v>
      </c>
    </row>
    <row r="17" spans="1:4" ht="18.75" customHeight="1">
      <c r="A17" s="205">
        <v>3</v>
      </c>
      <c r="B17" s="206" t="s">
        <v>445</v>
      </c>
      <c r="C17" s="218">
        <v>125.1</v>
      </c>
      <c r="D17" s="218">
        <v>125.1</v>
      </c>
    </row>
    <row r="18" spans="1:4" ht="18.75" customHeight="1">
      <c r="A18" s="205">
        <v>4</v>
      </c>
      <c r="B18" s="206" t="s">
        <v>446</v>
      </c>
      <c r="C18" s="218">
        <v>128.4</v>
      </c>
      <c r="D18" s="218">
        <v>128.4</v>
      </c>
    </row>
    <row r="19" spans="1:4" ht="18.75" customHeight="1">
      <c r="A19" s="205">
        <v>5</v>
      </c>
      <c r="B19" s="206" t="s">
        <v>448</v>
      </c>
      <c r="C19" s="218">
        <v>154.5</v>
      </c>
      <c r="D19" s="218">
        <v>154.5</v>
      </c>
    </row>
    <row r="20" spans="1:4" ht="15.75">
      <c r="A20" s="205">
        <v>6</v>
      </c>
      <c r="B20" s="206" t="s">
        <v>447</v>
      </c>
      <c r="C20" s="218">
        <v>185.2</v>
      </c>
      <c r="D20" s="218">
        <v>185.2</v>
      </c>
    </row>
  </sheetData>
  <sheetProtection/>
  <mergeCells count="8">
    <mergeCell ref="B4:D4"/>
    <mergeCell ref="B3:D3"/>
    <mergeCell ref="B2:D2"/>
    <mergeCell ref="A12:A13"/>
    <mergeCell ref="B12:B13"/>
    <mergeCell ref="C12:D12"/>
    <mergeCell ref="A10:D10"/>
    <mergeCell ref="A9:D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7.57421875" style="157" customWidth="1"/>
    <col min="2" max="2" width="52.140625" style="157" customWidth="1"/>
    <col min="3" max="3" width="11.00390625" style="157" customWidth="1"/>
    <col min="4" max="4" width="10.140625" style="157" customWidth="1"/>
    <col min="5" max="5" width="10.28125" style="157" customWidth="1"/>
  </cols>
  <sheetData>
    <row r="1" spans="2:5" ht="15.75">
      <c r="B1" s="158"/>
      <c r="E1" s="2" t="s">
        <v>405</v>
      </c>
    </row>
    <row r="2" spans="2:5" ht="15.75">
      <c r="B2" s="158"/>
      <c r="E2" s="2" t="s">
        <v>675</v>
      </c>
    </row>
    <row r="3" spans="2:5" ht="15.75">
      <c r="B3" s="158"/>
      <c r="E3" s="2" t="s">
        <v>429</v>
      </c>
    </row>
    <row r="4" spans="2:5" ht="15.75">
      <c r="B4" s="158"/>
      <c r="E4" s="2" t="s">
        <v>501</v>
      </c>
    </row>
    <row r="5" spans="3:5" ht="15.75">
      <c r="C5" s="336"/>
      <c r="D5" s="336"/>
      <c r="E5" s="159" t="s">
        <v>676</v>
      </c>
    </row>
    <row r="6" spans="1:5" ht="40.5" customHeight="1">
      <c r="A6" s="392" t="s">
        <v>519</v>
      </c>
      <c r="B6" s="392"/>
      <c r="C6" s="392"/>
      <c r="D6" s="392"/>
      <c r="E6" s="392"/>
    </row>
    <row r="8" ht="15.75">
      <c r="E8" s="159" t="s">
        <v>406</v>
      </c>
    </row>
    <row r="9" spans="1:5" ht="35.25" customHeight="1">
      <c r="A9" s="393" t="s">
        <v>49</v>
      </c>
      <c r="B9" s="393" t="s">
        <v>407</v>
      </c>
      <c r="C9" s="393" t="s">
        <v>401</v>
      </c>
      <c r="D9" s="395" t="s">
        <v>403</v>
      </c>
      <c r="E9" s="378"/>
    </row>
    <row r="10" spans="1:5" ht="15.75">
      <c r="A10" s="394"/>
      <c r="B10" s="394"/>
      <c r="C10" s="394"/>
      <c r="D10" s="160" t="s">
        <v>487</v>
      </c>
      <c r="E10" s="160" t="s">
        <v>503</v>
      </c>
    </row>
    <row r="11" spans="1:5" ht="31.5">
      <c r="A11" s="161" t="s">
        <v>408</v>
      </c>
      <c r="B11" s="162" t="s">
        <v>409</v>
      </c>
      <c r="C11" s="163"/>
      <c r="D11" s="163"/>
      <c r="E11" s="163"/>
    </row>
    <row r="12" spans="1:5" ht="15.75">
      <c r="A12" s="164" t="s">
        <v>410</v>
      </c>
      <c r="B12" s="165" t="s">
        <v>411</v>
      </c>
      <c r="C12" s="166">
        <f>C13+C14+C15</f>
        <v>0</v>
      </c>
      <c r="D12" s="166">
        <f>D13+D14+D15</f>
        <v>0</v>
      </c>
      <c r="E12" s="166">
        <f>E13+E14+E15</f>
        <v>0</v>
      </c>
    </row>
    <row r="13" spans="1:5" ht="31.5">
      <c r="A13" s="164"/>
      <c r="B13" s="167" t="s">
        <v>412</v>
      </c>
      <c r="C13" s="168"/>
      <c r="D13" s="168"/>
      <c r="E13" s="168"/>
    </row>
    <row r="14" spans="1:5" ht="94.5">
      <c r="A14" s="164"/>
      <c r="B14" s="167" t="s">
        <v>413</v>
      </c>
      <c r="C14" s="168">
        <v>0</v>
      </c>
      <c r="D14" s="168">
        <v>0</v>
      </c>
      <c r="E14" s="168">
        <v>0</v>
      </c>
    </row>
    <row r="15" spans="1:5" ht="15.75">
      <c r="A15" s="169"/>
      <c r="B15" s="167" t="s">
        <v>414</v>
      </c>
      <c r="C15" s="170"/>
      <c r="D15" s="170"/>
      <c r="E15" s="170"/>
    </row>
    <row r="16" spans="1:5" ht="15.75">
      <c r="A16" s="164" t="s">
        <v>415</v>
      </c>
      <c r="B16" s="171" t="s">
        <v>416</v>
      </c>
      <c r="C16" s="166">
        <f>C17+C18+C19</f>
        <v>0</v>
      </c>
      <c r="D16" s="166">
        <f>D17+D18+D19</f>
        <v>0</v>
      </c>
      <c r="E16" s="166">
        <f>E17+E18+E19</f>
        <v>0</v>
      </c>
    </row>
    <row r="17" spans="1:5" ht="31.5">
      <c r="A17" s="164"/>
      <c r="B17" s="167" t="s">
        <v>417</v>
      </c>
      <c r="C17" s="168"/>
      <c r="D17" s="168"/>
      <c r="E17" s="168"/>
    </row>
    <row r="18" spans="1:5" ht="94.5">
      <c r="A18" s="164"/>
      <c r="B18" s="32" t="s">
        <v>418</v>
      </c>
      <c r="C18" s="168"/>
      <c r="D18" s="168"/>
      <c r="E18" s="168"/>
    </row>
    <row r="19" spans="1:5" ht="31.5">
      <c r="A19" s="164"/>
      <c r="B19" s="167" t="s">
        <v>419</v>
      </c>
      <c r="C19" s="170"/>
      <c r="D19" s="170"/>
      <c r="E19" s="170"/>
    </row>
    <row r="20" spans="1:5" ht="31.5">
      <c r="A20" s="172" t="s">
        <v>420</v>
      </c>
      <c r="B20" s="167" t="s">
        <v>421</v>
      </c>
      <c r="C20" s="166">
        <f>C21+C22</f>
        <v>0</v>
      </c>
      <c r="D20" s="166">
        <f>D21+D22</f>
        <v>0</v>
      </c>
      <c r="E20" s="166">
        <f>E21+E22</f>
        <v>0</v>
      </c>
    </row>
    <row r="21" spans="1:5" ht="15.75">
      <c r="A21" s="171"/>
      <c r="B21" s="165" t="s">
        <v>422</v>
      </c>
      <c r="C21" s="168">
        <f>C12</f>
        <v>0</v>
      </c>
      <c r="D21" s="168">
        <f>D12</f>
        <v>0</v>
      </c>
      <c r="E21" s="168">
        <f>E12</f>
        <v>0</v>
      </c>
    </row>
    <row r="22" spans="1:5" ht="15.75">
      <c r="A22" s="173"/>
      <c r="B22" s="173" t="s">
        <v>423</v>
      </c>
      <c r="C22" s="174">
        <f>C16</f>
        <v>0</v>
      </c>
      <c r="D22" s="174">
        <f>D16</f>
        <v>0</v>
      </c>
      <c r="E22" s="174">
        <f>E16</f>
        <v>0</v>
      </c>
    </row>
    <row r="23" ht="15.75">
      <c r="C23" s="175"/>
    </row>
  </sheetData>
  <sheetProtection/>
  <mergeCells count="5">
    <mergeCell ref="A6:E6"/>
    <mergeCell ref="A9:A10"/>
    <mergeCell ref="B9:B10"/>
    <mergeCell ref="C9:C10"/>
    <mergeCell ref="D9:E9"/>
  </mergeCells>
  <printOptions/>
  <pageMargins left="0.7" right="0.1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3"/>
  <sheetViews>
    <sheetView view="pageBreakPreview" zoomScaleSheetLayoutView="100" workbookViewId="0" topLeftCell="A1">
      <selection activeCell="B16" sqref="B16"/>
    </sheetView>
  </sheetViews>
  <sheetFormatPr defaultColWidth="9.140625" defaultRowHeight="12.75"/>
  <cols>
    <col min="1" max="1" width="29.140625" style="4" customWidth="1"/>
    <col min="2" max="2" width="67.8515625" style="4" customWidth="1"/>
    <col min="3" max="3" width="15.57421875" style="4" customWidth="1"/>
    <col min="4" max="4" width="13.421875" style="4" customWidth="1"/>
    <col min="5" max="16384" width="9.140625" style="4" customWidth="1"/>
  </cols>
  <sheetData>
    <row r="1" spans="1:5" ht="15">
      <c r="A1" s="53"/>
      <c r="B1" s="265"/>
      <c r="C1" s="267"/>
      <c r="D1" s="269" t="s">
        <v>216</v>
      </c>
      <c r="E1" s="1"/>
    </row>
    <row r="2" spans="1:6" ht="15">
      <c r="A2" s="53"/>
      <c r="B2" s="265"/>
      <c r="C2" s="267"/>
      <c r="D2" s="178" t="s">
        <v>675</v>
      </c>
      <c r="F2" s="1"/>
    </row>
    <row r="3" spans="2:6" ht="15" customHeight="1">
      <c r="B3" s="338" t="s">
        <v>240</v>
      </c>
      <c r="C3" s="338"/>
      <c r="D3" s="338"/>
      <c r="E3" s="54"/>
      <c r="F3" s="1"/>
    </row>
    <row r="4" spans="2:6" ht="15" customHeight="1">
      <c r="B4" s="267"/>
      <c r="C4" s="265"/>
      <c r="D4" s="178" t="s">
        <v>500</v>
      </c>
      <c r="E4" s="54"/>
      <c r="F4" s="1"/>
    </row>
    <row r="5" spans="2:6" ht="15" customHeight="1">
      <c r="B5" s="267"/>
      <c r="C5" s="343" t="s">
        <v>676</v>
      </c>
      <c r="D5" s="343"/>
      <c r="E5" s="54"/>
      <c r="F5" s="1"/>
    </row>
    <row r="6" spans="3:6" ht="15" customHeight="1">
      <c r="C6" s="16"/>
      <c r="D6" s="2"/>
      <c r="E6" s="54"/>
      <c r="F6" s="1"/>
    </row>
    <row r="7" spans="1:4" ht="34.5" customHeight="1">
      <c r="A7" s="339" t="s">
        <v>671</v>
      </c>
      <c r="B7" s="339"/>
      <c r="C7" s="339"/>
      <c r="D7" s="339"/>
    </row>
    <row r="8" spans="1:4" ht="9.75" customHeight="1">
      <c r="A8" s="33"/>
      <c r="B8" s="33"/>
      <c r="C8" s="33"/>
      <c r="D8" s="276"/>
    </row>
    <row r="9" spans="1:4" ht="12.75" customHeight="1">
      <c r="A9" s="270"/>
      <c r="B9" s="270"/>
      <c r="C9" s="276"/>
      <c r="D9" s="271" t="s">
        <v>0</v>
      </c>
    </row>
    <row r="10" spans="1:4" ht="12.75" customHeight="1">
      <c r="A10" s="270"/>
      <c r="B10" s="270"/>
      <c r="C10" s="340"/>
      <c r="D10" s="340"/>
    </row>
    <row r="11" spans="1:4" ht="18.75" customHeight="1">
      <c r="A11" s="344" t="s">
        <v>11</v>
      </c>
      <c r="B11" s="346" t="s">
        <v>53</v>
      </c>
      <c r="C11" s="341" t="s">
        <v>402</v>
      </c>
      <c r="D11" s="342"/>
    </row>
    <row r="12" spans="1:4" ht="18.75" customHeight="1">
      <c r="A12" s="345"/>
      <c r="B12" s="347"/>
      <c r="C12" s="277" t="s">
        <v>487</v>
      </c>
      <c r="D12" s="277" t="s">
        <v>503</v>
      </c>
    </row>
    <row r="13" spans="1:4" ht="15.75">
      <c r="A13" s="290" t="s">
        <v>520</v>
      </c>
      <c r="B13" s="291" t="s">
        <v>521</v>
      </c>
      <c r="C13" s="292">
        <f>C14</f>
        <v>2570</v>
      </c>
      <c r="D13" s="293">
        <f>D14</f>
        <v>2669</v>
      </c>
    </row>
    <row r="14" spans="1:4" ht="33" customHeight="1">
      <c r="A14" s="294" t="s">
        <v>354</v>
      </c>
      <c r="B14" s="295" t="s">
        <v>355</v>
      </c>
      <c r="C14" s="296">
        <v>2570</v>
      </c>
      <c r="D14" s="273">
        <v>2669</v>
      </c>
    </row>
    <row r="15" spans="1:4" ht="15.75">
      <c r="A15" s="297" t="s">
        <v>522</v>
      </c>
      <c r="B15" s="298" t="s">
        <v>525</v>
      </c>
      <c r="C15" s="299">
        <f aca="true" t="shared" si="0" ref="C15:D17">C16</f>
        <v>-603644.4</v>
      </c>
      <c r="D15" s="300">
        <f t="shared" si="0"/>
        <v>-603254.4</v>
      </c>
    </row>
    <row r="16" spans="1:4" s="8" customFormat="1" ht="15.75">
      <c r="A16" s="297" t="s">
        <v>529</v>
      </c>
      <c r="B16" s="298" t="s">
        <v>530</v>
      </c>
      <c r="C16" s="299">
        <f t="shared" si="0"/>
        <v>-603644.4</v>
      </c>
      <c r="D16" s="300">
        <f t="shared" si="0"/>
        <v>-603254.4</v>
      </c>
    </row>
    <row r="17" spans="1:4" s="8" customFormat="1" ht="15.75">
      <c r="A17" s="297" t="s">
        <v>531</v>
      </c>
      <c r="B17" s="298" t="s">
        <v>532</v>
      </c>
      <c r="C17" s="299">
        <f t="shared" si="0"/>
        <v>-603644.4</v>
      </c>
      <c r="D17" s="300">
        <f t="shared" si="0"/>
        <v>-603254.4</v>
      </c>
    </row>
    <row r="18" spans="1:4" s="8" customFormat="1" ht="31.5">
      <c r="A18" s="297" t="s">
        <v>523</v>
      </c>
      <c r="B18" s="301" t="s">
        <v>526</v>
      </c>
      <c r="C18" s="299">
        <v>-603644.4</v>
      </c>
      <c r="D18" s="300">
        <v>-603254.4</v>
      </c>
    </row>
    <row r="19" spans="1:4" s="8" customFormat="1" ht="15.75" customHeight="1">
      <c r="A19" s="297" t="s">
        <v>524</v>
      </c>
      <c r="B19" s="298" t="s">
        <v>527</v>
      </c>
      <c r="C19" s="299">
        <f aca="true" t="shared" si="1" ref="C19:D21">C20</f>
        <v>606214.4</v>
      </c>
      <c r="D19" s="300">
        <f t="shared" si="1"/>
        <v>605923.4</v>
      </c>
    </row>
    <row r="20" spans="1:4" s="8" customFormat="1" ht="15.75">
      <c r="A20" s="297" t="s">
        <v>533</v>
      </c>
      <c r="B20" s="298" t="s">
        <v>535</v>
      </c>
      <c r="C20" s="299">
        <f t="shared" si="1"/>
        <v>606214.4</v>
      </c>
      <c r="D20" s="300">
        <f t="shared" si="1"/>
        <v>605923.4</v>
      </c>
    </row>
    <row r="21" spans="1:4" s="8" customFormat="1" ht="15.75">
      <c r="A21" s="297" t="s">
        <v>534</v>
      </c>
      <c r="B21" s="298" t="s">
        <v>536</v>
      </c>
      <c r="C21" s="299">
        <f t="shared" si="1"/>
        <v>606214.4</v>
      </c>
      <c r="D21" s="300">
        <f t="shared" si="1"/>
        <v>605923.4</v>
      </c>
    </row>
    <row r="22" spans="1:4" s="8" customFormat="1" ht="31.5">
      <c r="A22" s="297" t="s">
        <v>356</v>
      </c>
      <c r="B22" s="302" t="s">
        <v>528</v>
      </c>
      <c r="C22" s="299">
        <v>606214.4</v>
      </c>
      <c r="D22" s="300">
        <v>605923.4</v>
      </c>
    </row>
    <row r="23" spans="1:4" s="8" customFormat="1" ht="15.75" hidden="1">
      <c r="A23" s="288"/>
      <c r="B23" s="289"/>
      <c r="C23" s="303"/>
      <c r="D23" s="274"/>
    </row>
    <row r="24" spans="1:4" s="8" customFormat="1" ht="15.75">
      <c r="A24" s="24"/>
      <c r="B24" s="304" t="s">
        <v>16</v>
      </c>
      <c r="C24" s="305">
        <f>C13</f>
        <v>2570</v>
      </c>
      <c r="D24" s="275">
        <f>D13</f>
        <v>2669</v>
      </c>
    </row>
    <row r="25" ht="15">
      <c r="B25" s="15"/>
    </row>
    <row r="26" ht="15">
      <c r="B26" s="15"/>
    </row>
    <row r="27" ht="15">
      <c r="B27" s="15"/>
    </row>
    <row r="28" ht="15">
      <c r="B28" s="15"/>
    </row>
    <row r="29" ht="15">
      <c r="B29" s="15"/>
    </row>
    <row r="30" ht="15">
      <c r="B30" s="15"/>
    </row>
    <row r="31" ht="15">
      <c r="B31" s="15"/>
    </row>
    <row r="32" ht="15">
      <c r="B32" s="15"/>
    </row>
    <row r="33" ht="15">
      <c r="B33" s="15"/>
    </row>
    <row r="34" ht="15">
      <c r="B34" s="15"/>
    </row>
    <row r="35" ht="15">
      <c r="B35" s="15"/>
    </row>
    <row r="36" ht="15">
      <c r="B36" s="15"/>
    </row>
    <row r="37" ht="15">
      <c r="B37" s="15"/>
    </row>
    <row r="38" ht="15">
      <c r="B38" s="15"/>
    </row>
    <row r="39" ht="15">
      <c r="B39" s="15"/>
    </row>
    <row r="40" ht="15">
      <c r="B40" s="15"/>
    </row>
    <row r="41" ht="15">
      <c r="B41" s="15"/>
    </row>
    <row r="42" ht="15">
      <c r="B42" s="15"/>
    </row>
    <row r="43" ht="15">
      <c r="B43" s="15"/>
    </row>
    <row r="44" ht="15">
      <c r="B44" s="15"/>
    </row>
    <row r="45" ht="15">
      <c r="B45" s="15"/>
    </row>
    <row r="46" ht="15">
      <c r="B46" s="15"/>
    </row>
    <row r="47" ht="15">
      <c r="B47" s="15"/>
    </row>
    <row r="48" ht="15">
      <c r="B48" s="15"/>
    </row>
    <row r="49" ht="15">
      <c r="B49" s="15"/>
    </row>
    <row r="50" ht="15">
      <c r="B50" s="15"/>
    </row>
    <row r="51" ht="15">
      <c r="B51" s="15"/>
    </row>
    <row r="52" ht="15">
      <c r="B52" s="15"/>
    </row>
    <row r="53" ht="15">
      <c r="B53" s="15"/>
    </row>
    <row r="54" ht="15">
      <c r="B54" s="15"/>
    </row>
    <row r="55" ht="15">
      <c r="B55" s="15"/>
    </row>
    <row r="56" ht="15">
      <c r="B56" s="15"/>
    </row>
    <row r="57" ht="15">
      <c r="B57" s="15"/>
    </row>
    <row r="58" ht="15">
      <c r="B58" s="15"/>
    </row>
    <row r="59" ht="15">
      <c r="B59" s="15"/>
    </row>
    <row r="60" ht="15">
      <c r="B60" s="15"/>
    </row>
    <row r="61" ht="15">
      <c r="B61" s="15"/>
    </row>
    <row r="62" ht="15">
      <c r="B62" s="15"/>
    </row>
    <row r="63" ht="15">
      <c r="B63" s="15"/>
    </row>
    <row r="64" ht="15">
      <c r="B64" s="15"/>
    </row>
    <row r="65" ht="15">
      <c r="B65" s="15"/>
    </row>
    <row r="66" ht="15">
      <c r="B66" s="15"/>
    </row>
    <row r="67" ht="15">
      <c r="B67" s="15"/>
    </row>
    <row r="68" ht="15">
      <c r="B68" s="15"/>
    </row>
    <row r="69" ht="15">
      <c r="B69" s="15"/>
    </row>
    <row r="70" ht="15">
      <c r="B70" s="15"/>
    </row>
    <row r="71" ht="15">
      <c r="B71" s="15"/>
    </row>
    <row r="72" ht="15">
      <c r="B72" s="15"/>
    </row>
    <row r="73" ht="15">
      <c r="B73" s="15"/>
    </row>
    <row r="74" ht="15">
      <c r="B74" s="15"/>
    </row>
    <row r="75" ht="15">
      <c r="B75" s="15"/>
    </row>
    <row r="76" ht="15">
      <c r="B76" s="15"/>
    </row>
    <row r="77" ht="15">
      <c r="B77" s="15"/>
    </row>
    <row r="78" ht="15">
      <c r="B78" s="15"/>
    </row>
    <row r="79" ht="15">
      <c r="B79" s="15"/>
    </row>
    <row r="80" ht="15">
      <c r="B80" s="15"/>
    </row>
    <row r="81" ht="15">
      <c r="B81" s="15"/>
    </row>
    <row r="82" ht="15">
      <c r="B82" s="15"/>
    </row>
    <row r="83" ht="15">
      <c r="B83" s="15"/>
    </row>
    <row r="84" ht="15">
      <c r="B84" s="15"/>
    </row>
    <row r="85" ht="15">
      <c r="B85" s="15"/>
    </row>
    <row r="86" ht="15">
      <c r="B86" s="15"/>
    </row>
    <row r="87" ht="15">
      <c r="B87" s="15"/>
    </row>
    <row r="88" ht="15">
      <c r="B88" s="15"/>
    </row>
    <row r="89" ht="15">
      <c r="B89" s="15"/>
    </row>
    <row r="90" ht="15">
      <c r="B90" s="15"/>
    </row>
    <row r="91" ht="15">
      <c r="B91" s="15"/>
    </row>
    <row r="92" ht="15">
      <c r="B92" s="15"/>
    </row>
    <row r="93" ht="15">
      <c r="B93" s="15"/>
    </row>
    <row r="94" ht="15">
      <c r="B94" s="15"/>
    </row>
    <row r="95" ht="15">
      <c r="B95" s="15"/>
    </row>
    <row r="96" ht="15">
      <c r="B96" s="15"/>
    </row>
    <row r="97" ht="15">
      <c r="B97" s="15"/>
    </row>
    <row r="98" ht="15">
      <c r="B98" s="15"/>
    </row>
    <row r="99" ht="15">
      <c r="B99" s="15"/>
    </row>
    <row r="100" ht="15">
      <c r="B100" s="15"/>
    </row>
    <row r="101" ht="15">
      <c r="B101" s="15"/>
    </row>
    <row r="102" ht="15">
      <c r="B102" s="15"/>
    </row>
    <row r="103" ht="15">
      <c r="B103" s="15"/>
    </row>
  </sheetData>
  <sheetProtection/>
  <mergeCells count="7">
    <mergeCell ref="B3:D3"/>
    <mergeCell ref="A7:D7"/>
    <mergeCell ref="C10:D10"/>
    <mergeCell ref="C11:D11"/>
    <mergeCell ref="C5:D5"/>
    <mergeCell ref="A11:A12"/>
    <mergeCell ref="B11:B12"/>
  </mergeCells>
  <printOptions/>
  <pageMargins left="0.5118110236220472" right="0" top="0.4330708661417323" bottom="0.07874015748031496" header="0.15748031496062992" footer="0.15748031496062992"/>
  <pageSetup firstPageNumber="1" useFirstPageNumber="1" fitToHeight="4" horizontalDpi="600" verticalDpi="600" orientation="portrait" paperSize="9" scale="78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17"/>
  <sheetViews>
    <sheetView view="pageBreakPreview" zoomScaleSheetLayoutView="100" workbookViewId="0" topLeftCell="A7">
      <selection activeCell="B16" sqref="B16"/>
    </sheetView>
  </sheetViews>
  <sheetFormatPr defaultColWidth="9.140625" defaultRowHeight="12.75"/>
  <cols>
    <col min="1" max="1" width="26.28125" style="4" customWidth="1"/>
    <col min="2" max="2" width="67.28125" style="4" customWidth="1"/>
    <col min="3" max="3" width="18.00390625" style="4" customWidth="1"/>
    <col min="4" max="4" width="11.00390625" style="4" bestFit="1" customWidth="1"/>
    <col min="5" max="16384" width="9.140625" style="4" customWidth="1"/>
  </cols>
  <sheetData>
    <row r="1" spans="1:5" ht="15">
      <c r="A1" s="265"/>
      <c r="B1" s="265"/>
      <c r="C1" s="269" t="s">
        <v>358</v>
      </c>
      <c r="D1" s="54"/>
      <c r="E1" s="1"/>
    </row>
    <row r="2" spans="1:6" ht="15">
      <c r="A2" s="265"/>
      <c r="B2" s="265"/>
      <c r="C2" s="178" t="s">
        <v>675</v>
      </c>
      <c r="D2" s="1"/>
      <c r="F2" s="1"/>
    </row>
    <row r="3" spans="1:6" ht="15" customHeight="1">
      <c r="A3" s="348" t="s">
        <v>359</v>
      </c>
      <c r="B3" s="348"/>
      <c r="C3" s="348"/>
      <c r="D3" s="54"/>
      <c r="E3" s="54"/>
      <c r="F3" s="1"/>
    </row>
    <row r="4" spans="1:6" ht="15" customHeight="1">
      <c r="A4" s="265"/>
      <c r="B4" s="265"/>
      <c r="C4" s="178" t="s">
        <v>501</v>
      </c>
      <c r="D4" s="54"/>
      <c r="E4" s="54"/>
      <c r="F4" s="1"/>
    </row>
    <row r="5" spans="1:3" ht="11.25" customHeight="1">
      <c r="A5" s="266"/>
      <c r="B5" s="267"/>
      <c r="C5" s="178" t="s">
        <v>676</v>
      </c>
    </row>
    <row r="6" spans="1:3" ht="29.25" customHeight="1">
      <c r="A6" s="266"/>
      <c r="B6" s="267"/>
      <c r="C6" s="267"/>
    </row>
    <row r="7" spans="1:3" s="155" customFormat="1" ht="18" customHeight="1">
      <c r="A7" s="349" t="s">
        <v>672</v>
      </c>
      <c r="B7" s="349"/>
      <c r="C7" s="349"/>
    </row>
    <row r="8" spans="1:3" ht="19.5" customHeight="1">
      <c r="A8" s="349" t="s">
        <v>673</v>
      </c>
      <c r="B8" s="349"/>
      <c r="C8" s="349"/>
    </row>
    <row r="9" spans="1:3" ht="16.5" thickBot="1">
      <c r="A9" s="278"/>
      <c r="B9" s="278"/>
      <c r="C9" s="279" t="s">
        <v>0</v>
      </c>
    </row>
    <row r="10" spans="1:3" ht="33" customHeight="1" thickBot="1">
      <c r="A10" s="280" t="s">
        <v>1</v>
      </c>
      <c r="B10" s="280" t="s">
        <v>2</v>
      </c>
      <c r="C10" s="280" t="s">
        <v>360</v>
      </c>
    </row>
    <row r="11" spans="1:5" s="8" customFormat="1" ht="21" customHeight="1">
      <c r="A11" s="281" t="s">
        <v>3</v>
      </c>
      <c r="B11" s="306" t="s">
        <v>4</v>
      </c>
      <c r="C11" s="320">
        <f>C12+C13+C15+C19+C20+C21+C24+C26+C28+C30</f>
        <v>49520</v>
      </c>
      <c r="D11" s="143"/>
      <c r="E11" s="143"/>
    </row>
    <row r="12" spans="1:5" s="8" customFormat="1" ht="19.5" customHeight="1">
      <c r="A12" s="281" t="s">
        <v>361</v>
      </c>
      <c r="B12" s="306" t="s">
        <v>362</v>
      </c>
      <c r="C12" s="320">
        <v>33216</v>
      </c>
      <c r="D12" s="143"/>
      <c r="E12" s="143"/>
    </row>
    <row r="13" spans="1:5" s="8" customFormat="1" ht="47.25">
      <c r="A13" s="281" t="s">
        <v>5</v>
      </c>
      <c r="B13" s="306" t="s">
        <v>6</v>
      </c>
      <c r="C13" s="320">
        <f>C14</f>
        <v>6548</v>
      </c>
      <c r="D13" s="143"/>
      <c r="E13" s="143"/>
    </row>
    <row r="14" spans="1:5" s="8" customFormat="1" ht="66.75" customHeight="1">
      <c r="A14" s="282" t="s">
        <v>599</v>
      </c>
      <c r="B14" s="307" t="s">
        <v>363</v>
      </c>
      <c r="C14" s="321">
        <v>6548</v>
      </c>
      <c r="D14" s="143"/>
      <c r="E14" s="143"/>
    </row>
    <row r="15" spans="1:5" s="8" customFormat="1" ht="18" customHeight="1">
      <c r="A15" s="281" t="s">
        <v>7</v>
      </c>
      <c r="B15" s="306" t="s">
        <v>8</v>
      </c>
      <c r="C15" s="320">
        <f>C16+C17+C18</f>
        <v>4866</v>
      </c>
      <c r="D15" s="143"/>
      <c r="E15" s="143"/>
    </row>
    <row r="16" spans="1:5" s="8" customFormat="1" ht="31.5">
      <c r="A16" s="283" t="s">
        <v>600</v>
      </c>
      <c r="B16" s="307" t="s">
        <v>685</v>
      </c>
      <c r="C16" s="321">
        <v>3861</v>
      </c>
      <c r="D16" s="143"/>
      <c r="E16" s="143"/>
    </row>
    <row r="17" spans="1:5" s="8" customFormat="1" ht="15.75">
      <c r="A17" s="282" t="s">
        <v>601</v>
      </c>
      <c r="B17" s="307" t="s">
        <v>111</v>
      </c>
      <c r="C17" s="321">
        <v>155</v>
      </c>
      <c r="D17" s="143"/>
      <c r="E17" s="143"/>
    </row>
    <row r="18" spans="1:5" s="8" customFormat="1" ht="31.5">
      <c r="A18" s="282" t="s">
        <v>602</v>
      </c>
      <c r="B18" s="307" t="s">
        <v>364</v>
      </c>
      <c r="C18" s="321">
        <v>850</v>
      </c>
      <c r="D18" s="143"/>
      <c r="E18" s="143"/>
    </row>
    <row r="19" spans="1:5" s="8" customFormat="1" ht="17.25" customHeight="1">
      <c r="A19" s="281" t="s">
        <v>603</v>
      </c>
      <c r="B19" s="306" t="s">
        <v>9</v>
      </c>
      <c r="C19" s="320">
        <v>1320</v>
      </c>
      <c r="D19" s="143"/>
      <c r="E19" s="143"/>
    </row>
    <row r="20" spans="1:5" s="8" customFormat="1" ht="18.75" customHeight="1">
      <c r="A20" s="281" t="s">
        <v>604</v>
      </c>
      <c r="B20" s="308" t="s">
        <v>10</v>
      </c>
      <c r="C20" s="320">
        <v>1250</v>
      </c>
      <c r="D20" s="143"/>
      <c r="E20" s="143"/>
    </row>
    <row r="21" spans="1:5" s="8" customFormat="1" ht="47.25">
      <c r="A21" s="281" t="s">
        <v>68</v>
      </c>
      <c r="B21" s="308" t="s">
        <v>69</v>
      </c>
      <c r="C21" s="320">
        <f>C22+C23</f>
        <v>1140</v>
      </c>
      <c r="D21" s="143"/>
      <c r="E21" s="143"/>
    </row>
    <row r="22" spans="1:5" s="8" customFormat="1" ht="78.75">
      <c r="A22" s="282" t="s">
        <v>114</v>
      </c>
      <c r="B22" s="328" t="s">
        <v>365</v>
      </c>
      <c r="C22" s="323">
        <v>950</v>
      </c>
      <c r="D22" s="143"/>
      <c r="E22" s="143"/>
    </row>
    <row r="23" spans="1:5" s="8" customFormat="1" ht="66" customHeight="1">
      <c r="A23" s="284" t="s">
        <v>113</v>
      </c>
      <c r="B23" s="328" t="s">
        <v>366</v>
      </c>
      <c r="C23" s="323">
        <v>190</v>
      </c>
      <c r="D23" s="143"/>
      <c r="E23" s="143"/>
    </row>
    <row r="24" spans="1:5" s="8" customFormat="1" ht="31.5">
      <c r="A24" s="281" t="s">
        <v>70</v>
      </c>
      <c r="B24" s="308" t="s">
        <v>71</v>
      </c>
      <c r="C24" s="324">
        <f>C25</f>
        <v>320</v>
      </c>
      <c r="D24" s="143"/>
      <c r="E24" s="143"/>
    </row>
    <row r="25" spans="1:5" s="8" customFormat="1" ht="31.5">
      <c r="A25" s="282" t="s">
        <v>367</v>
      </c>
      <c r="B25" s="309" t="s">
        <v>368</v>
      </c>
      <c r="C25" s="323">
        <v>320</v>
      </c>
      <c r="D25" s="143"/>
      <c r="E25" s="143"/>
    </row>
    <row r="26" spans="1:5" s="56" customFormat="1" ht="31.5">
      <c r="A26" s="281" t="s">
        <v>187</v>
      </c>
      <c r="B26" s="308" t="s">
        <v>543</v>
      </c>
      <c r="C26" s="324">
        <f>C27</f>
        <v>300</v>
      </c>
      <c r="D26" s="152"/>
      <c r="E26" s="152"/>
    </row>
    <row r="27" spans="1:3" s="59" customFormat="1" ht="31.5">
      <c r="A27" s="282" t="s">
        <v>369</v>
      </c>
      <c r="B27" s="309" t="s">
        <v>370</v>
      </c>
      <c r="C27" s="323">
        <v>300</v>
      </c>
    </row>
    <row r="28" spans="1:6" s="58" customFormat="1" ht="30" customHeight="1">
      <c r="A28" s="281" t="s">
        <v>371</v>
      </c>
      <c r="B28" s="308" t="s">
        <v>35</v>
      </c>
      <c r="C28" s="324">
        <f>C29</f>
        <v>180</v>
      </c>
      <c r="E28" s="60"/>
      <c r="F28" s="61"/>
    </row>
    <row r="29" spans="1:6" s="58" customFormat="1" ht="33.75" customHeight="1">
      <c r="A29" s="284" t="s">
        <v>372</v>
      </c>
      <c r="B29" s="328" t="s">
        <v>373</v>
      </c>
      <c r="C29" s="323">
        <v>180</v>
      </c>
      <c r="E29" s="60"/>
      <c r="F29" s="61"/>
    </row>
    <row r="30" spans="1:3" s="59" customFormat="1" ht="17.25" customHeight="1">
      <c r="A30" s="281" t="s">
        <v>36</v>
      </c>
      <c r="B30" s="308" t="s">
        <v>37</v>
      </c>
      <c r="C30" s="324">
        <v>380</v>
      </c>
    </row>
    <row r="31" spans="1:3" s="58" customFormat="1" ht="15.75">
      <c r="A31" s="281" t="s">
        <v>38</v>
      </c>
      <c r="B31" s="310" t="s">
        <v>39</v>
      </c>
      <c r="C31" s="325">
        <f>C32</f>
        <v>595033.5220100002</v>
      </c>
    </row>
    <row r="32" spans="1:5" s="58" customFormat="1" ht="32.25" customHeight="1">
      <c r="A32" s="285" t="s">
        <v>40</v>
      </c>
      <c r="B32" s="311" t="s">
        <v>41</v>
      </c>
      <c r="C32" s="326">
        <f>C33+C36+C46+C71</f>
        <v>595033.5220100002</v>
      </c>
      <c r="D32" s="64"/>
      <c r="E32" s="63"/>
    </row>
    <row r="33" spans="1:3" s="58" customFormat="1" ht="31.5">
      <c r="A33" s="286" t="s">
        <v>374</v>
      </c>
      <c r="B33" s="312" t="s">
        <v>375</v>
      </c>
      <c r="C33" s="325">
        <f>C34+C35</f>
        <v>147430.2</v>
      </c>
    </row>
    <row r="34" spans="1:5" s="58" customFormat="1" ht="29.25" customHeight="1">
      <c r="A34" s="285" t="s">
        <v>376</v>
      </c>
      <c r="B34" s="311" t="s">
        <v>377</v>
      </c>
      <c r="C34" s="326">
        <v>129423.7</v>
      </c>
      <c r="E34" s="65"/>
    </row>
    <row r="35" spans="1:5" s="58" customFormat="1" ht="33.75" customHeight="1">
      <c r="A35" s="285" t="s">
        <v>378</v>
      </c>
      <c r="B35" s="311" t="s">
        <v>379</v>
      </c>
      <c r="C35" s="326">
        <v>18006.5</v>
      </c>
      <c r="E35" s="65"/>
    </row>
    <row r="36" spans="1:3" s="59" customFormat="1" ht="32.25" customHeight="1">
      <c r="A36" s="286" t="s">
        <v>380</v>
      </c>
      <c r="B36" s="312" t="s">
        <v>381</v>
      </c>
      <c r="C36" s="325">
        <f>C37+C38+C39+C40+C41+C42+C44+C43+C45</f>
        <v>62667.170000000006</v>
      </c>
    </row>
    <row r="37" spans="1:3" s="59" customFormat="1" ht="63">
      <c r="A37" s="282" t="s">
        <v>639</v>
      </c>
      <c r="B37" s="313" t="s">
        <v>545</v>
      </c>
      <c r="C37" s="326">
        <v>25466.97</v>
      </c>
    </row>
    <row r="38" spans="1:3" ht="31.5">
      <c r="A38" s="282" t="s">
        <v>546</v>
      </c>
      <c r="B38" s="313" t="s">
        <v>537</v>
      </c>
      <c r="C38" s="326">
        <v>5854.9</v>
      </c>
    </row>
    <row r="39" spans="1:3" ht="63">
      <c r="A39" s="285" t="s">
        <v>382</v>
      </c>
      <c r="B39" s="314" t="s">
        <v>383</v>
      </c>
      <c r="C39" s="326">
        <v>1412</v>
      </c>
    </row>
    <row r="40" spans="1:3" ht="31.5">
      <c r="A40" s="287" t="s">
        <v>384</v>
      </c>
      <c r="B40" s="315" t="s">
        <v>540</v>
      </c>
      <c r="C40" s="326">
        <v>2242.4</v>
      </c>
    </row>
    <row r="41" spans="1:3" ht="63">
      <c r="A41" s="287" t="s">
        <v>542</v>
      </c>
      <c r="B41" s="315" t="s">
        <v>541</v>
      </c>
      <c r="C41" s="326">
        <v>1951.3</v>
      </c>
    </row>
    <row r="42" spans="1:3" ht="78.75">
      <c r="A42" s="282" t="s">
        <v>385</v>
      </c>
      <c r="B42" s="313" t="s">
        <v>488</v>
      </c>
      <c r="C42" s="326">
        <v>17658.8</v>
      </c>
    </row>
    <row r="43" spans="1:3" ht="31.5">
      <c r="A43" s="282" t="s">
        <v>385</v>
      </c>
      <c r="B43" s="313" t="s">
        <v>489</v>
      </c>
      <c r="C43" s="326">
        <v>4824.1</v>
      </c>
    </row>
    <row r="44" spans="1:3" ht="31.5">
      <c r="A44" s="287" t="s">
        <v>385</v>
      </c>
      <c r="B44" s="313" t="s">
        <v>490</v>
      </c>
      <c r="C44" s="326">
        <v>1963.7</v>
      </c>
    </row>
    <row r="45" spans="1:3" ht="31.5">
      <c r="A45" s="282" t="s">
        <v>385</v>
      </c>
      <c r="B45" s="313" t="s">
        <v>544</v>
      </c>
      <c r="C45" s="326">
        <v>1293</v>
      </c>
    </row>
    <row r="46" spans="1:3" ht="31.5">
      <c r="A46" s="286" t="s">
        <v>386</v>
      </c>
      <c r="B46" s="312" t="s">
        <v>387</v>
      </c>
      <c r="C46" s="325">
        <f>C47+C48+C49+C50+C51+C52+C53+C54+C55+C56+C57+C58+C59+C60+C61+C62+C63+C64+C65+C66+C67+C68+C69+C70</f>
        <v>383116.15201000014</v>
      </c>
    </row>
    <row r="47" spans="1:3" ht="30.75" customHeight="1">
      <c r="A47" s="285" t="s">
        <v>549</v>
      </c>
      <c r="B47" s="311" t="s">
        <v>388</v>
      </c>
      <c r="C47" s="326">
        <v>6308.19</v>
      </c>
    </row>
    <row r="48" spans="1:3" ht="78.75">
      <c r="A48" s="285" t="s">
        <v>491</v>
      </c>
      <c r="B48" s="316" t="s">
        <v>556</v>
      </c>
      <c r="C48" s="326">
        <v>212719</v>
      </c>
    </row>
    <row r="49" spans="1:3" ht="78.75">
      <c r="A49" s="285" t="s">
        <v>491</v>
      </c>
      <c r="B49" s="316" t="s">
        <v>557</v>
      </c>
      <c r="C49" s="326">
        <v>81373</v>
      </c>
    </row>
    <row r="50" spans="1:3" ht="31.5">
      <c r="A50" s="285" t="s">
        <v>491</v>
      </c>
      <c r="B50" s="316" t="s">
        <v>494</v>
      </c>
      <c r="C50" s="326">
        <v>3293.7</v>
      </c>
    </row>
    <row r="51" spans="1:3" ht="31.5">
      <c r="A51" s="285" t="s">
        <v>491</v>
      </c>
      <c r="B51" s="316" t="s">
        <v>558</v>
      </c>
      <c r="C51" s="326">
        <v>7037.4</v>
      </c>
    </row>
    <row r="52" spans="1:3" ht="94.5">
      <c r="A52" s="285" t="s">
        <v>491</v>
      </c>
      <c r="B52" s="315" t="s">
        <v>495</v>
      </c>
      <c r="C52" s="326">
        <v>6294</v>
      </c>
    </row>
    <row r="53" spans="1:3" ht="47.25">
      <c r="A53" s="285" t="s">
        <v>491</v>
      </c>
      <c r="B53" s="316" t="s">
        <v>496</v>
      </c>
      <c r="C53" s="326">
        <v>7</v>
      </c>
    </row>
    <row r="54" spans="1:3" ht="78.75">
      <c r="A54" s="285" t="s">
        <v>491</v>
      </c>
      <c r="B54" s="316" t="s">
        <v>559</v>
      </c>
      <c r="C54" s="326">
        <v>2575.9</v>
      </c>
    </row>
    <row r="55" spans="1:3" ht="31.5">
      <c r="A55" s="285" t="s">
        <v>491</v>
      </c>
      <c r="B55" s="317" t="s">
        <v>497</v>
      </c>
      <c r="C55" s="326">
        <v>491.4</v>
      </c>
    </row>
    <row r="56" spans="1:3" ht="47.25">
      <c r="A56" s="285" t="s">
        <v>491</v>
      </c>
      <c r="B56" s="317" t="s">
        <v>498</v>
      </c>
      <c r="C56" s="326">
        <v>721.9</v>
      </c>
    </row>
    <row r="57" spans="1:3" ht="31.5">
      <c r="A57" s="285" t="s">
        <v>491</v>
      </c>
      <c r="B57" s="317" t="s">
        <v>499</v>
      </c>
      <c r="C57" s="326">
        <v>143.4</v>
      </c>
    </row>
    <row r="58" spans="1:3" ht="31.5">
      <c r="A58" s="282" t="s">
        <v>491</v>
      </c>
      <c r="B58" s="317" t="s">
        <v>553</v>
      </c>
      <c r="C58" s="326">
        <v>1319</v>
      </c>
    </row>
    <row r="59" spans="1:3" ht="63">
      <c r="A59" s="285" t="s">
        <v>491</v>
      </c>
      <c r="B59" s="311" t="s">
        <v>560</v>
      </c>
      <c r="C59" s="326">
        <v>456</v>
      </c>
    </row>
    <row r="60" spans="1:3" ht="31.5">
      <c r="A60" s="285" t="s">
        <v>491</v>
      </c>
      <c r="B60" s="311" t="s">
        <v>432</v>
      </c>
      <c r="C60" s="326">
        <v>78.8</v>
      </c>
    </row>
    <row r="61" spans="1:3" ht="15.75">
      <c r="A61" s="285" t="s">
        <v>491</v>
      </c>
      <c r="B61" s="311" t="s">
        <v>547</v>
      </c>
      <c r="C61" s="326">
        <v>2767</v>
      </c>
    </row>
    <row r="62" spans="1:3" ht="47.25">
      <c r="A62" s="285" t="s">
        <v>491</v>
      </c>
      <c r="B62" s="311" t="s">
        <v>548</v>
      </c>
      <c r="C62" s="326">
        <v>73.5</v>
      </c>
    </row>
    <row r="63" spans="1:3" ht="63">
      <c r="A63" s="285" t="s">
        <v>555</v>
      </c>
      <c r="B63" s="315" t="s">
        <v>554</v>
      </c>
      <c r="C63" s="326">
        <v>177.50504</v>
      </c>
    </row>
    <row r="64" spans="1:3" ht="47.25">
      <c r="A64" s="285" t="s">
        <v>389</v>
      </c>
      <c r="B64" s="315" t="s">
        <v>390</v>
      </c>
      <c r="C64" s="326">
        <v>918.1</v>
      </c>
    </row>
    <row r="65" spans="1:3" ht="78.75">
      <c r="A65" s="285" t="s">
        <v>391</v>
      </c>
      <c r="B65" s="311" t="s">
        <v>392</v>
      </c>
      <c r="C65" s="326">
        <v>21.7</v>
      </c>
    </row>
    <row r="66" spans="1:3" ht="31.5">
      <c r="A66" s="285" t="s">
        <v>393</v>
      </c>
      <c r="B66" s="311" t="s">
        <v>394</v>
      </c>
      <c r="C66" s="326">
        <v>3689</v>
      </c>
    </row>
    <row r="67" spans="1:3" ht="47.25">
      <c r="A67" s="285" t="s">
        <v>551</v>
      </c>
      <c r="B67" s="311" t="s">
        <v>550</v>
      </c>
      <c r="C67" s="326">
        <v>700</v>
      </c>
    </row>
    <row r="68" spans="1:3" ht="94.5">
      <c r="A68" s="285" t="s">
        <v>395</v>
      </c>
      <c r="B68" s="311" t="s">
        <v>396</v>
      </c>
      <c r="C68" s="326">
        <v>27375.5</v>
      </c>
    </row>
    <row r="69" spans="1:3" ht="31.5">
      <c r="A69" s="285" t="s">
        <v>539</v>
      </c>
      <c r="B69" s="315" t="s">
        <v>538</v>
      </c>
      <c r="C69" s="326">
        <v>165</v>
      </c>
    </row>
    <row r="70" spans="1:3" ht="31.5">
      <c r="A70" s="285" t="s">
        <v>397</v>
      </c>
      <c r="B70" s="311" t="s">
        <v>552</v>
      </c>
      <c r="C70" s="326">
        <v>24410.15697</v>
      </c>
    </row>
    <row r="71" spans="1:3" ht="15.75">
      <c r="A71" s="286" t="s">
        <v>398</v>
      </c>
      <c r="B71" s="318" t="s">
        <v>62</v>
      </c>
      <c r="C71" s="327">
        <f>C72</f>
        <v>1820</v>
      </c>
    </row>
    <row r="72" spans="1:3" ht="66" customHeight="1">
      <c r="A72" s="287" t="s">
        <v>399</v>
      </c>
      <c r="B72" s="319" t="s">
        <v>400</v>
      </c>
      <c r="C72" s="326">
        <v>1820</v>
      </c>
    </row>
    <row r="73" spans="1:3" ht="15.75">
      <c r="A73" s="281"/>
      <c r="B73" s="322" t="s">
        <v>63</v>
      </c>
      <c r="C73" s="325">
        <f>C11+C31</f>
        <v>644553.5220100002</v>
      </c>
    </row>
    <row r="74" spans="1:3" ht="15">
      <c r="A74" s="14"/>
      <c r="B74" s="13"/>
      <c r="C74" s="55"/>
    </row>
    <row r="75" ht="15">
      <c r="B75" s="15"/>
    </row>
    <row r="76" ht="15">
      <c r="B76" s="15"/>
    </row>
    <row r="77" ht="15">
      <c r="B77" s="15"/>
    </row>
    <row r="78" ht="15">
      <c r="B78" s="15"/>
    </row>
    <row r="79" ht="15">
      <c r="B79" s="15"/>
    </row>
    <row r="80" ht="15">
      <c r="B80" s="15"/>
    </row>
    <row r="81" ht="15">
      <c r="B81" s="15"/>
    </row>
    <row r="82" ht="15">
      <c r="B82" s="15"/>
    </row>
    <row r="83" ht="15">
      <c r="B83" s="15"/>
    </row>
    <row r="84" ht="15">
      <c r="B84" s="15"/>
    </row>
    <row r="85" ht="15">
      <c r="B85" s="15"/>
    </row>
    <row r="86" ht="15">
      <c r="B86" s="15"/>
    </row>
    <row r="87" ht="15">
      <c r="B87" s="15"/>
    </row>
    <row r="88" ht="15">
      <c r="B88" s="15"/>
    </row>
    <row r="89" ht="15">
      <c r="B89" s="15"/>
    </row>
    <row r="90" ht="15">
      <c r="B90" s="15"/>
    </row>
    <row r="91" ht="15">
      <c r="B91" s="15"/>
    </row>
    <row r="92" ht="15">
      <c r="B92" s="15"/>
    </row>
    <row r="93" ht="15">
      <c r="B93" s="15"/>
    </row>
    <row r="94" ht="15">
      <c r="B94" s="15"/>
    </row>
    <row r="95" ht="15">
      <c r="B95" s="15"/>
    </row>
    <row r="96" ht="15">
      <c r="B96" s="15"/>
    </row>
    <row r="97" ht="15">
      <c r="B97" s="15"/>
    </row>
    <row r="98" ht="15">
      <c r="B98" s="15"/>
    </row>
    <row r="99" ht="15">
      <c r="B99" s="15"/>
    </row>
    <row r="100" ht="15">
      <c r="B100" s="15"/>
    </row>
    <row r="101" ht="15">
      <c r="B101" s="15"/>
    </row>
    <row r="102" ht="15">
      <c r="B102" s="15"/>
    </row>
    <row r="103" ht="15">
      <c r="B103" s="15"/>
    </row>
    <row r="104" ht="15">
      <c r="B104" s="15"/>
    </row>
    <row r="105" ht="15">
      <c r="B105" s="15"/>
    </row>
    <row r="106" ht="15">
      <c r="B106" s="15"/>
    </row>
    <row r="107" ht="15">
      <c r="B107" s="15"/>
    </row>
    <row r="108" ht="15">
      <c r="B108" s="15"/>
    </row>
    <row r="109" ht="15">
      <c r="B109" s="15"/>
    </row>
    <row r="110" ht="15">
      <c r="B110" s="15"/>
    </row>
    <row r="111" ht="15">
      <c r="B111" s="15"/>
    </row>
    <row r="112" ht="15">
      <c r="B112" s="15"/>
    </row>
    <row r="113" ht="15">
      <c r="B113" s="15"/>
    </row>
    <row r="114" ht="15">
      <c r="B114" s="15"/>
    </row>
    <row r="115" ht="15">
      <c r="B115" s="15"/>
    </row>
    <row r="116" ht="15">
      <c r="B116" s="15"/>
    </row>
    <row r="117" ht="15">
      <c r="B117" s="15"/>
    </row>
    <row r="118" ht="15">
      <c r="B118" s="15"/>
    </row>
    <row r="119" ht="15">
      <c r="B119" s="15"/>
    </row>
    <row r="120" ht="15">
      <c r="B120" s="15"/>
    </row>
    <row r="121" ht="15">
      <c r="B121" s="15"/>
    </row>
    <row r="122" ht="15">
      <c r="B122" s="15"/>
    </row>
    <row r="123" ht="15">
      <c r="B123" s="15"/>
    </row>
    <row r="124" ht="15">
      <c r="B124" s="15"/>
    </row>
    <row r="125" ht="15">
      <c r="B125" s="15"/>
    </row>
    <row r="126" ht="15">
      <c r="B126" s="15"/>
    </row>
    <row r="127" ht="15">
      <c r="B127" s="15"/>
    </row>
    <row r="128" ht="15">
      <c r="B128" s="15"/>
    </row>
    <row r="129" ht="15">
      <c r="B129" s="15"/>
    </row>
    <row r="130" ht="15">
      <c r="B130" s="15"/>
    </row>
    <row r="131" ht="15">
      <c r="B131" s="15"/>
    </row>
    <row r="132" ht="15">
      <c r="B132" s="15"/>
    </row>
    <row r="133" ht="15">
      <c r="B133" s="15"/>
    </row>
    <row r="134" ht="15">
      <c r="B134" s="15"/>
    </row>
    <row r="135" ht="15">
      <c r="B135" s="15"/>
    </row>
    <row r="136" ht="15">
      <c r="B136" s="15"/>
    </row>
    <row r="137" ht="15">
      <c r="B137" s="15"/>
    </row>
    <row r="138" ht="15">
      <c r="B138" s="15"/>
    </row>
    <row r="139" ht="15">
      <c r="B139" s="15"/>
    </row>
    <row r="140" ht="15">
      <c r="B140" s="15"/>
    </row>
    <row r="141" ht="15">
      <c r="B141" s="15"/>
    </row>
    <row r="142" ht="15">
      <c r="B142" s="15"/>
    </row>
    <row r="143" ht="15">
      <c r="B143" s="15"/>
    </row>
    <row r="144" ht="15">
      <c r="B144" s="15"/>
    </row>
    <row r="145" ht="15">
      <c r="B145" s="15"/>
    </row>
    <row r="146" ht="15">
      <c r="B146" s="15"/>
    </row>
    <row r="147" ht="15">
      <c r="B147" s="15"/>
    </row>
    <row r="148" ht="15">
      <c r="B148" s="15"/>
    </row>
    <row r="149" ht="15">
      <c r="B149" s="15"/>
    </row>
    <row r="150" ht="15">
      <c r="B150" s="15"/>
    </row>
    <row r="151" ht="15">
      <c r="B151" s="15"/>
    </row>
    <row r="152" ht="15">
      <c r="B152" s="15"/>
    </row>
    <row r="153" ht="15">
      <c r="B153" s="15"/>
    </row>
    <row r="154" ht="15">
      <c r="B154" s="15"/>
    </row>
    <row r="155" ht="15">
      <c r="B155" s="15"/>
    </row>
    <row r="156" ht="15">
      <c r="B156" s="15"/>
    </row>
    <row r="157" ht="15">
      <c r="B157" s="15"/>
    </row>
    <row r="158" ht="15">
      <c r="B158" s="15"/>
    </row>
    <row r="159" ht="15">
      <c r="B159" s="15"/>
    </row>
    <row r="160" ht="15">
      <c r="B160" s="15"/>
    </row>
    <row r="161" ht="15">
      <c r="B161" s="15"/>
    </row>
    <row r="162" ht="15">
      <c r="B162" s="15"/>
    </row>
    <row r="163" ht="15">
      <c r="B163" s="15"/>
    </row>
    <row r="164" ht="15">
      <c r="B164" s="15"/>
    </row>
    <row r="165" ht="15">
      <c r="B165" s="15"/>
    </row>
    <row r="166" ht="15">
      <c r="B166" s="15"/>
    </row>
    <row r="167" ht="15">
      <c r="B167" s="15"/>
    </row>
    <row r="168" ht="15">
      <c r="B168" s="15"/>
    </row>
    <row r="169" ht="15">
      <c r="B169" s="15"/>
    </row>
    <row r="170" ht="15">
      <c r="B170" s="15"/>
    </row>
    <row r="171" ht="15">
      <c r="B171" s="15"/>
    </row>
    <row r="172" ht="15">
      <c r="B172" s="15"/>
    </row>
    <row r="173" ht="15">
      <c r="B173" s="15"/>
    </row>
    <row r="174" ht="15">
      <c r="B174" s="15"/>
    </row>
    <row r="175" ht="15">
      <c r="B175" s="15"/>
    </row>
    <row r="176" ht="15">
      <c r="B176" s="15"/>
    </row>
    <row r="177" ht="15">
      <c r="B177" s="15"/>
    </row>
    <row r="178" ht="15">
      <c r="B178" s="15"/>
    </row>
    <row r="179" ht="15">
      <c r="B179" s="15"/>
    </row>
    <row r="180" ht="15">
      <c r="B180" s="15"/>
    </row>
    <row r="181" ht="15">
      <c r="B181" s="15"/>
    </row>
    <row r="182" ht="15">
      <c r="B182" s="15"/>
    </row>
    <row r="183" ht="15">
      <c r="B183" s="15"/>
    </row>
    <row r="184" ht="15">
      <c r="B184" s="15"/>
    </row>
    <row r="185" ht="15">
      <c r="B185" s="15"/>
    </row>
    <row r="186" ht="15">
      <c r="B186" s="15"/>
    </row>
    <row r="187" ht="15">
      <c r="B187" s="15"/>
    </row>
    <row r="188" ht="15">
      <c r="B188" s="15"/>
    </row>
    <row r="189" ht="15">
      <c r="B189" s="15"/>
    </row>
    <row r="190" ht="15">
      <c r="B190" s="15"/>
    </row>
    <row r="191" ht="15">
      <c r="B191" s="15"/>
    </row>
    <row r="192" ht="15">
      <c r="B192" s="15"/>
    </row>
    <row r="193" ht="15">
      <c r="B193" s="15"/>
    </row>
    <row r="194" ht="15">
      <c r="B194" s="15"/>
    </row>
    <row r="195" ht="15">
      <c r="B195" s="15"/>
    </row>
    <row r="196" ht="15">
      <c r="B196" s="15"/>
    </row>
    <row r="197" ht="15">
      <c r="B197" s="15"/>
    </row>
    <row r="198" ht="15">
      <c r="B198" s="15"/>
    </row>
    <row r="199" ht="15">
      <c r="B199" s="15"/>
    </row>
    <row r="200" ht="15">
      <c r="B200" s="15"/>
    </row>
    <row r="201" ht="15">
      <c r="B201" s="15"/>
    </row>
    <row r="202" ht="15">
      <c r="B202" s="15"/>
    </row>
    <row r="203" ht="15">
      <c r="B203" s="15"/>
    </row>
    <row r="204" ht="15">
      <c r="B204" s="15"/>
    </row>
    <row r="205" ht="15">
      <c r="B205" s="15"/>
    </row>
    <row r="206" ht="15">
      <c r="B206" s="15"/>
    </row>
    <row r="207" ht="15">
      <c r="B207" s="15"/>
    </row>
    <row r="208" ht="15">
      <c r="B208" s="15"/>
    </row>
    <row r="209" ht="15">
      <c r="B209" s="15"/>
    </row>
    <row r="210" ht="15">
      <c r="B210" s="15"/>
    </row>
    <row r="211" ht="15">
      <c r="B211" s="15"/>
    </row>
    <row r="212" ht="15">
      <c r="B212" s="15"/>
    </row>
    <row r="213" ht="15">
      <c r="B213" s="15"/>
    </row>
    <row r="214" ht="15">
      <c r="B214" s="15"/>
    </row>
    <row r="215" ht="15">
      <c r="B215" s="15"/>
    </row>
    <row r="216" ht="15">
      <c r="B216" s="15"/>
    </row>
    <row r="217" ht="15">
      <c r="B217" s="15"/>
    </row>
  </sheetData>
  <sheetProtection/>
  <mergeCells count="3">
    <mergeCell ref="A3:C3"/>
    <mergeCell ref="A7:C7"/>
    <mergeCell ref="A8:C8"/>
  </mergeCells>
  <printOptions/>
  <pageMargins left="1.04" right="0" top="0.33" bottom="0.07874015748031496" header="0.15748031496062992" footer="0.15748031496062992"/>
  <pageSetup firstPageNumber="1" useFirstPageNumber="1" fitToHeight="4" horizontalDpi="600" verticalDpi="600" orientation="portrait" paperSize="9" scale="79" r:id="rId1"/>
  <headerFooter alignWithMargins="0">
    <oddHeader>&amp;R&amp;P</oddHeader>
  </headerFooter>
  <rowBreaks count="1" manualBreakCount="1">
    <brk id="35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74"/>
  <sheetViews>
    <sheetView view="pageBreakPreview" zoomScaleSheetLayoutView="100" workbookViewId="0" topLeftCell="A1">
      <selection activeCell="B17" sqref="B17"/>
    </sheetView>
  </sheetViews>
  <sheetFormatPr defaultColWidth="9.140625" defaultRowHeight="12.75"/>
  <cols>
    <col min="1" max="1" width="28.140625" style="4" customWidth="1"/>
    <col min="2" max="2" width="65.7109375" style="4" customWidth="1"/>
    <col min="3" max="3" width="15.28125" style="4" customWidth="1"/>
    <col min="4" max="4" width="15.57421875" style="4" customWidth="1"/>
    <col min="5" max="16384" width="9.140625" style="4" customWidth="1"/>
  </cols>
  <sheetData>
    <row r="1" spans="1:5" ht="15">
      <c r="A1" s="53"/>
      <c r="B1" s="355" t="s">
        <v>217</v>
      </c>
      <c r="C1" s="355"/>
      <c r="D1" s="355"/>
      <c r="E1" s="1"/>
    </row>
    <row r="2" spans="1:6" ht="15">
      <c r="A2" s="53"/>
      <c r="B2" s="348" t="s">
        <v>675</v>
      </c>
      <c r="C2" s="348"/>
      <c r="D2" s="348"/>
      <c r="F2" s="1"/>
    </row>
    <row r="3" spans="2:6" ht="15" customHeight="1">
      <c r="B3" s="348" t="s">
        <v>359</v>
      </c>
      <c r="C3" s="348"/>
      <c r="D3" s="348"/>
      <c r="E3" s="54"/>
      <c r="F3" s="1"/>
    </row>
    <row r="4" spans="2:4" ht="15">
      <c r="B4" s="348" t="s">
        <v>501</v>
      </c>
      <c r="C4" s="348"/>
      <c r="D4" s="348"/>
    </row>
    <row r="5" spans="1:4" ht="11.25" customHeight="1">
      <c r="A5" s="5"/>
      <c r="B5" s="267"/>
      <c r="C5" s="356" t="s">
        <v>676</v>
      </c>
      <c r="D5" s="356"/>
    </row>
    <row r="6" spans="1:4" ht="32.25" customHeight="1">
      <c r="A6" s="5"/>
      <c r="B6" s="267"/>
      <c r="C6" s="267"/>
      <c r="D6" s="267"/>
    </row>
    <row r="7" spans="1:4" ht="12.75" customHeight="1">
      <c r="A7" s="350" t="s">
        <v>461</v>
      </c>
      <c r="B7" s="350"/>
      <c r="C7" s="350"/>
      <c r="D7" s="350"/>
    </row>
    <row r="8" spans="1:4" ht="15">
      <c r="A8" s="350" t="s">
        <v>502</v>
      </c>
      <c r="B8" s="350"/>
      <c r="C8" s="350"/>
      <c r="D8" s="350"/>
    </row>
    <row r="9" spans="1:4" ht="17.25" customHeight="1" thickBot="1">
      <c r="A9" s="6"/>
      <c r="B9" s="6"/>
      <c r="C9" s="7"/>
      <c r="D9" s="7" t="s">
        <v>0</v>
      </c>
    </row>
    <row r="10" spans="1:4" ht="15.75" thickBot="1">
      <c r="A10" s="351" t="s">
        <v>1</v>
      </c>
      <c r="B10" s="351" t="s">
        <v>2</v>
      </c>
      <c r="C10" s="353" t="s">
        <v>403</v>
      </c>
      <c r="D10" s="354"/>
    </row>
    <row r="11" spans="1:4" ht="15.75" thickBot="1">
      <c r="A11" s="352"/>
      <c r="B11" s="352"/>
      <c r="C11" s="3" t="s">
        <v>487</v>
      </c>
      <c r="D11" s="3" t="s">
        <v>503</v>
      </c>
    </row>
    <row r="12" spans="1:4" s="8" customFormat="1" ht="18.75" customHeight="1">
      <c r="A12" s="253" t="s">
        <v>3</v>
      </c>
      <c r="B12" s="329" t="s">
        <v>4</v>
      </c>
      <c r="C12" s="144">
        <f>C13+C14+C16+C20+C21+C22+C25+C27+C29+C31</f>
        <v>51406</v>
      </c>
      <c r="D12" s="144">
        <f>D13+D14+D16+D20+D21+D22+D25+D27+D29+D31</f>
        <v>53381</v>
      </c>
    </row>
    <row r="13" spans="1:4" s="8" customFormat="1" ht="19.5" customHeight="1">
      <c r="A13" s="253" t="s">
        <v>361</v>
      </c>
      <c r="B13" s="329" t="s">
        <v>362</v>
      </c>
      <c r="C13" s="144">
        <v>34399</v>
      </c>
      <c r="D13" s="144">
        <v>35603</v>
      </c>
    </row>
    <row r="14" spans="1:4" s="8" customFormat="1" ht="29.25" customHeight="1">
      <c r="A14" s="253" t="s">
        <v>5</v>
      </c>
      <c r="B14" s="9" t="s">
        <v>6</v>
      </c>
      <c r="C14" s="144">
        <f>C15</f>
        <v>6763</v>
      </c>
      <c r="D14" s="144">
        <f>D15</f>
        <v>7188</v>
      </c>
    </row>
    <row r="15" spans="1:4" s="8" customFormat="1" ht="60">
      <c r="A15" s="241" t="s">
        <v>599</v>
      </c>
      <c r="B15" s="10" t="s">
        <v>363</v>
      </c>
      <c r="C15" s="145">
        <v>6763</v>
      </c>
      <c r="D15" s="145">
        <v>7188</v>
      </c>
    </row>
    <row r="16" spans="1:4" s="8" customFormat="1" ht="14.25">
      <c r="A16" s="253" t="s">
        <v>7</v>
      </c>
      <c r="B16" s="9" t="s">
        <v>8</v>
      </c>
      <c r="C16" s="144">
        <f>C17+C18+C19</f>
        <v>5130</v>
      </c>
      <c r="D16" s="144">
        <f>D17+D18+D19</f>
        <v>5403</v>
      </c>
    </row>
    <row r="17" spans="1:4" s="8" customFormat="1" ht="31.5">
      <c r="A17" s="252" t="s">
        <v>600</v>
      </c>
      <c r="B17" s="307" t="s">
        <v>685</v>
      </c>
      <c r="C17" s="145">
        <v>3991</v>
      </c>
      <c r="D17" s="145">
        <v>4199</v>
      </c>
    </row>
    <row r="18" spans="1:4" s="8" customFormat="1" ht="15">
      <c r="A18" s="241" t="s">
        <v>601</v>
      </c>
      <c r="B18" s="10" t="s">
        <v>111</v>
      </c>
      <c r="C18" s="145">
        <v>158</v>
      </c>
      <c r="D18" s="145">
        <v>165</v>
      </c>
    </row>
    <row r="19" spans="1:4" s="8" customFormat="1" ht="30">
      <c r="A19" s="241" t="s">
        <v>602</v>
      </c>
      <c r="B19" s="10" t="s">
        <v>364</v>
      </c>
      <c r="C19" s="145">
        <v>981</v>
      </c>
      <c r="D19" s="145">
        <v>1039</v>
      </c>
    </row>
    <row r="20" spans="1:4" s="8" customFormat="1" ht="16.5" customHeight="1">
      <c r="A20" s="253" t="s">
        <v>603</v>
      </c>
      <c r="B20" s="329" t="s">
        <v>9</v>
      </c>
      <c r="C20" s="144">
        <v>1410</v>
      </c>
      <c r="D20" s="144">
        <v>1500</v>
      </c>
    </row>
    <row r="21" spans="1:4" s="8" customFormat="1" ht="14.25">
      <c r="A21" s="253" t="s">
        <v>604</v>
      </c>
      <c r="B21" s="330" t="s">
        <v>10</v>
      </c>
      <c r="C21" s="144">
        <v>1300</v>
      </c>
      <c r="D21" s="144">
        <v>1200</v>
      </c>
    </row>
    <row r="22" spans="1:4" s="8" customFormat="1" ht="42.75">
      <c r="A22" s="253" t="s">
        <v>68</v>
      </c>
      <c r="B22" s="12" t="s">
        <v>69</v>
      </c>
      <c r="C22" s="144">
        <f>C23+C24</f>
        <v>1176</v>
      </c>
      <c r="D22" s="144">
        <f>D23+D24</f>
        <v>1210</v>
      </c>
    </row>
    <row r="23" spans="1:4" s="8" customFormat="1" ht="62.25" customHeight="1">
      <c r="A23" s="241" t="s">
        <v>114</v>
      </c>
      <c r="B23" s="11" t="s">
        <v>365</v>
      </c>
      <c r="C23" s="146">
        <v>979</v>
      </c>
      <c r="D23" s="146">
        <v>1008</v>
      </c>
    </row>
    <row r="24" spans="1:4" s="8" customFormat="1" ht="60">
      <c r="A24" s="254" t="s">
        <v>113</v>
      </c>
      <c r="B24" s="11" t="s">
        <v>366</v>
      </c>
      <c r="C24" s="146">
        <v>197</v>
      </c>
      <c r="D24" s="146">
        <v>202</v>
      </c>
    </row>
    <row r="25" spans="1:4" s="8" customFormat="1" ht="28.5">
      <c r="A25" s="253" t="s">
        <v>70</v>
      </c>
      <c r="B25" s="12" t="s">
        <v>71</v>
      </c>
      <c r="C25" s="147">
        <f>C26</f>
        <v>335</v>
      </c>
      <c r="D25" s="147">
        <f>D26</f>
        <v>341</v>
      </c>
    </row>
    <row r="26" spans="1:4" s="8" customFormat="1" ht="30">
      <c r="A26" s="241" t="s">
        <v>367</v>
      </c>
      <c r="B26" s="11" t="s">
        <v>368</v>
      </c>
      <c r="C26" s="146">
        <v>335</v>
      </c>
      <c r="D26" s="146">
        <v>341</v>
      </c>
    </row>
    <row r="27" spans="1:4" s="8" customFormat="1" ht="34.5" customHeight="1">
      <c r="A27" s="253" t="s">
        <v>187</v>
      </c>
      <c r="B27" s="330" t="s">
        <v>543</v>
      </c>
      <c r="C27" s="147">
        <f>C28</f>
        <v>312</v>
      </c>
      <c r="D27" s="147">
        <f>D28</f>
        <v>321</v>
      </c>
    </row>
    <row r="28" spans="1:4" s="8" customFormat="1" ht="30">
      <c r="A28" s="241" t="s">
        <v>369</v>
      </c>
      <c r="B28" s="11" t="s">
        <v>370</v>
      </c>
      <c r="C28" s="146">
        <v>312</v>
      </c>
      <c r="D28" s="146">
        <v>321</v>
      </c>
    </row>
    <row r="29" spans="1:4" s="8" customFormat="1" ht="28.5">
      <c r="A29" s="253" t="s">
        <v>371</v>
      </c>
      <c r="B29" s="12" t="s">
        <v>35</v>
      </c>
      <c r="C29" s="147">
        <f>C30</f>
        <v>190</v>
      </c>
      <c r="D29" s="147">
        <f>D30</f>
        <v>195</v>
      </c>
    </row>
    <row r="30" spans="1:4" s="8" customFormat="1" ht="30">
      <c r="A30" s="254" t="s">
        <v>372</v>
      </c>
      <c r="B30" s="11" t="s">
        <v>373</v>
      </c>
      <c r="C30" s="146">
        <v>190</v>
      </c>
      <c r="D30" s="146">
        <v>195</v>
      </c>
    </row>
    <row r="31" spans="1:4" s="8" customFormat="1" ht="21.75" customHeight="1">
      <c r="A31" s="253" t="s">
        <v>36</v>
      </c>
      <c r="B31" s="330" t="s">
        <v>37</v>
      </c>
      <c r="C31" s="147">
        <v>391</v>
      </c>
      <c r="D31" s="147">
        <v>420</v>
      </c>
    </row>
    <row r="32" spans="1:4" s="59" customFormat="1" ht="22.5" customHeight="1">
      <c r="A32" s="253" t="s">
        <v>38</v>
      </c>
      <c r="B32" s="331" t="s">
        <v>39</v>
      </c>
      <c r="C32" s="55">
        <f>C33</f>
        <v>552238.4201999998</v>
      </c>
      <c r="D32" s="55">
        <f>D33</f>
        <v>549873.3999999999</v>
      </c>
    </row>
    <row r="33" spans="1:6" s="58" customFormat="1" ht="19.5" customHeight="1">
      <c r="A33" s="242" t="s">
        <v>40</v>
      </c>
      <c r="B33" s="148" t="s">
        <v>41</v>
      </c>
      <c r="C33" s="57">
        <f>C34+C37+C47+C72</f>
        <v>552238.4201999998</v>
      </c>
      <c r="D33" s="57">
        <f>D34+D37+D47+D72</f>
        <v>549873.3999999999</v>
      </c>
      <c r="E33" s="60"/>
      <c r="F33" s="61"/>
    </row>
    <row r="34" spans="1:6" s="58" customFormat="1" ht="22.5" customHeight="1">
      <c r="A34" s="255" t="s">
        <v>374</v>
      </c>
      <c r="B34" s="332" t="s">
        <v>375</v>
      </c>
      <c r="C34" s="237">
        <f>C35+C36</f>
        <v>145125.5</v>
      </c>
      <c r="D34" s="237">
        <f>D35+D36</f>
        <v>143993.3</v>
      </c>
      <c r="E34" s="60"/>
      <c r="F34" s="61"/>
    </row>
    <row r="35" spans="1:4" s="59" customFormat="1" ht="30">
      <c r="A35" s="242" t="s">
        <v>376</v>
      </c>
      <c r="B35" s="149" t="s">
        <v>377</v>
      </c>
      <c r="C35" s="57">
        <v>127970.3</v>
      </c>
      <c r="D35" s="57">
        <v>126972</v>
      </c>
    </row>
    <row r="36" spans="1:5" s="59" customFormat="1" ht="30">
      <c r="A36" s="242" t="s">
        <v>378</v>
      </c>
      <c r="B36" s="149" t="s">
        <v>379</v>
      </c>
      <c r="C36" s="57">
        <v>17155.2</v>
      </c>
      <c r="D36" s="57">
        <v>17021.3</v>
      </c>
      <c r="E36" s="62"/>
    </row>
    <row r="37" spans="1:5" s="59" customFormat="1" ht="33" customHeight="1">
      <c r="A37" s="255" t="s">
        <v>380</v>
      </c>
      <c r="B37" s="230" t="s">
        <v>381</v>
      </c>
      <c r="C37" s="55">
        <f>C38+C39+C40+C41+C42+C43+C45+C44+C46</f>
        <v>37065.479400000004</v>
      </c>
      <c r="D37" s="55">
        <f>D38+D39+D40+D41+D42+D43+D45+D44+D46</f>
        <v>36906.5</v>
      </c>
      <c r="E37" s="62"/>
    </row>
    <row r="38" spans="1:5" s="59" customFormat="1" ht="33" customHeight="1">
      <c r="A38" s="241" t="s">
        <v>639</v>
      </c>
      <c r="B38" s="238" t="s">
        <v>545</v>
      </c>
      <c r="C38" s="57">
        <v>0</v>
      </c>
      <c r="D38" s="57">
        <v>0</v>
      </c>
      <c r="E38" s="62"/>
    </row>
    <row r="39" spans="1:5" s="59" customFormat="1" ht="31.5" customHeight="1">
      <c r="A39" s="241" t="s">
        <v>546</v>
      </c>
      <c r="B39" s="238" t="s">
        <v>537</v>
      </c>
      <c r="C39" s="57">
        <v>6295.1</v>
      </c>
      <c r="D39" s="57">
        <v>6295.1</v>
      </c>
      <c r="E39" s="62"/>
    </row>
    <row r="40" spans="1:5" s="59" customFormat="1" ht="47.25" customHeight="1">
      <c r="A40" s="242" t="s">
        <v>382</v>
      </c>
      <c r="B40" s="150" t="s">
        <v>383</v>
      </c>
      <c r="C40" s="57">
        <v>1412</v>
      </c>
      <c r="D40" s="57">
        <v>1412</v>
      </c>
      <c r="E40" s="62"/>
    </row>
    <row r="41" spans="1:4" s="59" customFormat="1" ht="31.5" customHeight="1">
      <c r="A41" s="240" t="s">
        <v>384</v>
      </c>
      <c r="B41" s="239" t="s">
        <v>540</v>
      </c>
      <c r="C41" s="57">
        <v>1010.1</v>
      </c>
      <c r="D41" s="57">
        <v>1010.1</v>
      </c>
    </row>
    <row r="42" spans="1:4" s="58" customFormat="1" ht="60">
      <c r="A42" s="240" t="s">
        <v>542</v>
      </c>
      <c r="B42" s="239" t="s">
        <v>541</v>
      </c>
      <c r="C42" s="57">
        <v>5050.5</v>
      </c>
      <c r="D42" s="57">
        <v>5050.5</v>
      </c>
    </row>
    <row r="43" spans="1:4" s="58" customFormat="1" ht="62.25" customHeight="1">
      <c r="A43" s="241" t="s">
        <v>385</v>
      </c>
      <c r="B43" s="238" t="s">
        <v>488</v>
      </c>
      <c r="C43" s="57">
        <v>16828.9794</v>
      </c>
      <c r="D43" s="57">
        <v>16714.1</v>
      </c>
    </row>
    <row r="44" spans="1:4" s="58" customFormat="1" ht="30">
      <c r="A44" s="241" t="s">
        <v>385</v>
      </c>
      <c r="B44" s="238" t="s">
        <v>489</v>
      </c>
      <c r="C44" s="57">
        <v>4597.4</v>
      </c>
      <c r="D44" s="57">
        <v>4566</v>
      </c>
    </row>
    <row r="45" spans="1:4" s="58" customFormat="1" ht="30">
      <c r="A45" s="240" t="s">
        <v>385</v>
      </c>
      <c r="B45" s="238" t="s">
        <v>490</v>
      </c>
      <c r="C45" s="57">
        <v>1871.4</v>
      </c>
      <c r="D45" s="57">
        <v>1858.7</v>
      </c>
    </row>
    <row r="46" spans="1:4" s="58" customFormat="1" ht="30">
      <c r="A46" s="241" t="s">
        <v>385</v>
      </c>
      <c r="B46" s="238" t="s">
        <v>544</v>
      </c>
      <c r="C46" s="57">
        <v>0</v>
      </c>
      <c r="D46" s="57">
        <v>0</v>
      </c>
    </row>
    <row r="47" spans="1:4" s="58" customFormat="1" ht="30">
      <c r="A47" s="255" t="s">
        <v>386</v>
      </c>
      <c r="B47" s="230" t="s">
        <v>387</v>
      </c>
      <c r="C47" s="55">
        <f>C48+C49+C50+C51+C52+C53+C54+C55+C56+C57+C58+C59+C60+C61+C62+C63+C64+C65+C66+C67+C68+C69+C70+C71</f>
        <v>368176.44079999987</v>
      </c>
      <c r="D47" s="55">
        <f>D48+D49+D50+D51+D52+D53+D54+D55+D56+D57+D58+D59+D60+D61+D62+D63+D64+D65+D66+D67+D68+D69+D70+D71</f>
        <v>367038.59999999986</v>
      </c>
    </row>
    <row r="48" spans="1:4" s="58" customFormat="1" ht="44.25" customHeight="1">
      <c r="A48" s="242" t="s">
        <v>549</v>
      </c>
      <c r="B48" s="148" t="s">
        <v>388</v>
      </c>
      <c r="C48" s="57">
        <v>6011.7562</v>
      </c>
      <c r="D48" s="57">
        <v>5970.7</v>
      </c>
    </row>
    <row r="49" spans="1:4" s="58" customFormat="1" ht="63.75" customHeight="1">
      <c r="A49" s="242" t="s">
        <v>491</v>
      </c>
      <c r="B49" s="234" t="s">
        <v>492</v>
      </c>
      <c r="C49" s="57">
        <v>202715.974</v>
      </c>
      <c r="D49" s="57">
        <v>201134.5</v>
      </c>
    </row>
    <row r="50" spans="1:4" s="58" customFormat="1" ht="63" customHeight="1">
      <c r="A50" s="242" t="s">
        <v>491</v>
      </c>
      <c r="B50" s="234" t="s">
        <v>493</v>
      </c>
      <c r="C50" s="57">
        <v>77546.467</v>
      </c>
      <c r="D50" s="57">
        <v>76941.5</v>
      </c>
    </row>
    <row r="51" spans="1:5" s="58" customFormat="1" ht="30">
      <c r="A51" s="242" t="s">
        <v>491</v>
      </c>
      <c r="B51" s="234" t="s">
        <v>494</v>
      </c>
      <c r="C51" s="57">
        <v>3138.8</v>
      </c>
      <c r="D51" s="57">
        <v>3114.3</v>
      </c>
      <c r="E51" s="63"/>
    </row>
    <row r="52" spans="1:4" s="58" customFormat="1" ht="30" customHeight="1">
      <c r="A52" s="242" t="s">
        <v>491</v>
      </c>
      <c r="B52" s="234" t="s">
        <v>558</v>
      </c>
      <c r="C52" s="57">
        <v>6706.5</v>
      </c>
      <c r="D52" s="57">
        <v>6654.2</v>
      </c>
    </row>
    <row r="53" spans="1:5" s="58" customFormat="1" ht="75">
      <c r="A53" s="242" t="s">
        <v>491</v>
      </c>
      <c r="B53" s="235" t="s">
        <v>495</v>
      </c>
      <c r="C53" s="57">
        <v>5998</v>
      </c>
      <c r="D53" s="57">
        <v>5951.2</v>
      </c>
      <c r="E53" s="65"/>
    </row>
    <row r="54" spans="1:5" s="58" customFormat="1" ht="45">
      <c r="A54" s="242" t="s">
        <v>491</v>
      </c>
      <c r="B54" s="234" t="s">
        <v>496</v>
      </c>
      <c r="C54" s="57">
        <v>7</v>
      </c>
      <c r="D54" s="57">
        <v>7</v>
      </c>
      <c r="E54" s="65"/>
    </row>
    <row r="55" spans="1:4" s="59" customFormat="1" ht="75">
      <c r="A55" s="242" t="s">
        <v>491</v>
      </c>
      <c r="B55" s="234" t="s">
        <v>559</v>
      </c>
      <c r="C55" s="57">
        <v>2454.769</v>
      </c>
      <c r="D55" s="57">
        <v>2435.6</v>
      </c>
    </row>
    <row r="56" spans="1:4" s="59" customFormat="1" ht="30">
      <c r="A56" s="242" t="s">
        <v>491</v>
      </c>
      <c r="B56" s="236" t="s">
        <v>497</v>
      </c>
      <c r="C56" s="57">
        <v>468.292</v>
      </c>
      <c r="D56" s="57">
        <v>464.6</v>
      </c>
    </row>
    <row r="57" spans="1:4" s="59" customFormat="1" ht="45">
      <c r="A57" s="242" t="s">
        <v>491</v>
      </c>
      <c r="B57" s="236" t="s">
        <v>498</v>
      </c>
      <c r="C57" s="57">
        <v>687.9529</v>
      </c>
      <c r="D57" s="57">
        <v>682.6</v>
      </c>
    </row>
    <row r="58" spans="1:4" s="59" customFormat="1" ht="31.5" customHeight="1">
      <c r="A58" s="242" t="s">
        <v>491</v>
      </c>
      <c r="B58" s="236" t="s">
        <v>499</v>
      </c>
      <c r="C58" s="57">
        <v>136.7</v>
      </c>
      <c r="D58" s="57">
        <v>135.6</v>
      </c>
    </row>
    <row r="59" spans="1:4" s="59" customFormat="1" ht="30">
      <c r="A59" s="241" t="s">
        <v>491</v>
      </c>
      <c r="B59" s="236" t="s">
        <v>553</v>
      </c>
      <c r="C59" s="57">
        <v>1256.975</v>
      </c>
      <c r="D59" s="57">
        <v>1247.2</v>
      </c>
    </row>
    <row r="60" spans="1:4" s="6" customFormat="1" ht="60">
      <c r="A60" s="242" t="s">
        <v>491</v>
      </c>
      <c r="B60" s="149" t="s">
        <v>560</v>
      </c>
      <c r="C60" s="57">
        <v>434.5717</v>
      </c>
      <c r="D60" s="57">
        <v>431.6</v>
      </c>
    </row>
    <row r="61" spans="1:4" ht="30">
      <c r="A61" s="242" t="s">
        <v>491</v>
      </c>
      <c r="B61" s="149" t="s">
        <v>432</v>
      </c>
      <c r="C61" s="57">
        <v>75.1</v>
      </c>
      <c r="D61" s="57">
        <v>74.5</v>
      </c>
    </row>
    <row r="62" spans="1:4" ht="15">
      <c r="A62" s="242" t="s">
        <v>491</v>
      </c>
      <c r="B62" s="149" t="s">
        <v>547</v>
      </c>
      <c r="C62" s="57">
        <v>2636.883</v>
      </c>
      <c r="D62" s="57">
        <v>2616.3</v>
      </c>
    </row>
    <row r="63" spans="1:4" ht="45">
      <c r="A63" s="242" t="s">
        <v>491</v>
      </c>
      <c r="B63" s="149" t="s">
        <v>548</v>
      </c>
      <c r="C63" s="57">
        <v>70</v>
      </c>
      <c r="D63" s="57">
        <v>69.6</v>
      </c>
    </row>
    <row r="64" spans="1:4" ht="60">
      <c r="A64" s="242" t="s">
        <v>555</v>
      </c>
      <c r="B64" s="243" t="s">
        <v>554</v>
      </c>
      <c r="C64" s="57">
        <v>0</v>
      </c>
      <c r="D64" s="57">
        <v>0</v>
      </c>
    </row>
    <row r="65" spans="1:4" ht="45">
      <c r="A65" s="242" t="s">
        <v>389</v>
      </c>
      <c r="B65" s="239" t="s">
        <v>390</v>
      </c>
      <c r="C65" s="57">
        <v>937.7</v>
      </c>
      <c r="D65" s="57">
        <v>970.3</v>
      </c>
    </row>
    <row r="66" spans="1:4" ht="60.75" customHeight="1">
      <c r="A66" s="242" t="s">
        <v>391</v>
      </c>
      <c r="B66" s="148" t="s">
        <v>392</v>
      </c>
      <c r="C66" s="57">
        <v>134.5</v>
      </c>
      <c r="D66" s="57">
        <v>28</v>
      </c>
    </row>
    <row r="67" spans="1:4" ht="30">
      <c r="A67" s="242" t="s">
        <v>393</v>
      </c>
      <c r="B67" s="148" t="s">
        <v>394</v>
      </c>
      <c r="C67" s="57">
        <v>3689.3</v>
      </c>
      <c r="D67" s="57">
        <v>3689.3</v>
      </c>
    </row>
    <row r="68" spans="1:4" ht="45">
      <c r="A68" s="242" t="s">
        <v>551</v>
      </c>
      <c r="B68" s="148" t="s">
        <v>550</v>
      </c>
      <c r="C68" s="57">
        <v>0</v>
      </c>
      <c r="D68" s="57">
        <v>0</v>
      </c>
    </row>
    <row r="69" spans="1:4" ht="90">
      <c r="A69" s="242" t="s">
        <v>395</v>
      </c>
      <c r="B69" s="148" t="s">
        <v>396</v>
      </c>
      <c r="C69" s="57">
        <v>28390.5</v>
      </c>
      <c r="D69" s="57">
        <v>29519.2</v>
      </c>
    </row>
    <row r="70" spans="1:4" ht="30">
      <c r="A70" s="242" t="s">
        <v>539</v>
      </c>
      <c r="B70" s="239" t="s">
        <v>538</v>
      </c>
      <c r="C70" s="57">
        <v>0</v>
      </c>
      <c r="D70" s="57">
        <v>0</v>
      </c>
    </row>
    <row r="71" spans="1:4" ht="30">
      <c r="A71" s="242" t="s">
        <v>397</v>
      </c>
      <c r="B71" s="148" t="s">
        <v>552</v>
      </c>
      <c r="C71" s="57">
        <v>24678.7</v>
      </c>
      <c r="D71" s="57">
        <v>24900.8</v>
      </c>
    </row>
    <row r="72" spans="1:4" ht="21.75" customHeight="1">
      <c r="A72" s="255" t="s">
        <v>398</v>
      </c>
      <c r="B72" s="333" t="s">
        <v>62</v>
      </c>
      <c r="C72" s="237">
        <f>C73</f>
        <v>1871</v>
      </c>
      <c r="D72" s="237">
        <f>D73</f>
        <v>1935</v>
      </c>
    </row>
    <row r="73" spans="1:4" ht="60">
      <c r="A73" s="240" t="s">
        <v>399</v>
      </c>
      <c r="B73" s="151" t="s">
        <v>400</v>
      </c>
      <c r="C73" s="57">
        <v>1871</v>
      </c>
      <c r="D73" s="57">
        <v>1935</v>
      </c>
    </row>
    <row r="74" spans="1:4" ht="15">
      <c r="A74" s="14"/>
      <c r="B74" s="334" t="s">
        <v>63</v>
      </c>
      <c r="C74" s="55">
        <f>C12+C32</f>
        <v>603644.4201999998</v>
      </c>
      <c r="D74" s="55">
        <f>D32+D12</f>
        <v>603254.3999999999</v>
      </c>
    </row>
  </sheetData>
  <sheetProtection/>
  <mergeCells count="10">
    <mergeCell ref="A8:D8"/>
    <mergeCell ref="A10:A11"/>
    <mergeCell ref="B10:B11"/>
    <mergeCell ref="C10:D10"/>
    <mergeCell ref="B1:D1"/>
    <mergeCell ref="B2:D2"/>
    <mergeCell ref="B3:D3"/>
    <mergeCell ref="B4:D4"/>
    <mergeCell ref="A7:D7"/>
    <mergeCell ref="C5:D5"/>
  </mergeCells>
  <printOptions/>
  <pageMargins left="1.5" right="0" top="0.4330708661417323" bottom="0.07874015748031496" header="0.15748031496062992" footer="0.15748031496062992"/>
  <pageSetup firstPageNumber="1" useFirstPageNumber="1" fitToHeight="4" horizontalDpi="600" verticalDpi="600" orientation="portrait" paperSize="9" scale="64" r:id="rId1"/>
  <headerFooter alignWithMargins="0">
    <oddHeader>&amp;R&amp;P</oddHeader>
  </headerFooter>
  <rowBreaks count="1" manualBreakCount="1">
    <brk id="4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359"/>
  <sheetViews>
    <sheetView zoomScaleSheetLayoutView="100" zoomScalePageLayoutView="0" workbookViewId="0" topLeftCell="A1">
      <selection activeCell="F10" sqref="F10"/>
    </sheetView>
  </sheetViews>
  <sheetFormatPr defaultColWidth="9.140625" defaultRowHeight="12.75"/>
  <cols>
    <col min="1" max="1" width="50.421875" style="0" customWidth="1"/>
    <col min="2" max="2" width="6.140625" style="0" customWidth="1"/>
    <col min="3" max="3" width="5.57421875" style="0" customWidth="1"/>
    <col min="4" max="4" width="14.57421875" style="0" customWidth="1"/>
    <col min="5" max="5" width="6.00390625" style="0" customWidth="1"/>
    <col min="6" max="6" width="13.421875" style="0" customWidth="1"/>
  </cols>
  <sheetData>
    <row r="1" spans="4:6" ht="12.75" customHeight="1">
      <c r="D1" s="126"/>
      <c r="E1" s="126"/>
      <c r="F1" s="335" t="s">
        <v>228</v>
      </c>
    </row>
    <row r="2" spans="1:6" ht="12.75" customHeight="1">
      <c r="A2" s="357" t="s">
        <v>677</v>
      </c>
      <c r="B2" s="357"/>
      <c r="C2" s="357"/>
      <c r="D2" s="357"/>
      <c r="E2" s="357"/>
      <c r="F2" s="357"/>
    </row>
    <row r="3" spans="1:6" ht="12.75" customHeight="1">
      <c r="A3" s="357" t="s">
        <v>424</v>
      </c>
      <c r="B3" s="358"/>
      <c r="C3" s="358"/>
      <c r="D3" s="358"/>
      <c r="E3" s="358"/>
      <c r="F3" s="358"/>
    </row>
    <row r="4" spans="1:6" ht="12.75" customHeight="1">
      <c r="A4" s="357" t="s">
        <v>500</v>
      </c>
      <c r="B4" s="358"/>
      <c r="C4" s="358"/>
      <c r="D4" s="358"/>
      <c r="E4" s="358"/>
      <c r="F4" s="358"/>
    </row>
    <row r="5" spans="1:6" ht="11.25" customHeight="1">
      <c r="A5" s="129"/>
      <c r="B5" s="156"/>
      <c r="C5" s="156"/>
      <c r="D5" s="156"/>
      <c r="E5" s="357" t="s">
        <v>676</v>
      </c>
      <c r="F5" s="358"/>
    </row>
    <row r="6" spans="1:6" ht="16.5" customHeight="1">
      <c r="A6" s="129"/>
      <c r="B6" s="156"/>
      <c r="C6" s="156"/>
      <c r="D6" s="156"/>
      <c r="E6" s="129"/>
      <c r="F6" s="156"/>
    </row>
    <row r="7" spans="1:6" ht="45" customHeight="1">
      <c r="A7" s="359" t="s">
        <v>674</v>
      </c>
      <c r="B7" s="359"/>
      <c r="C7" s="359"/>
      <c r="D7" s="359"/>
      <c r="E7" s="359"/>
      <c r="F7" s="359"/>
    </row>
    <row r="8" ht="12.75">
      <c r="F8" s="90" t="s">
        <v>22</v>
      </c>
    </row>
    <row r="9" spans="1:6" ht="12.75" customHeight="1">
      <c r="A9" s="229" t="s">
        <v>53</v>
      </c>
      <c r="B9" s="229" t="s">
        <v>24</v>
      </c>
      <c r="C9" s="229" t="s">
        <v>25</v>
      </c>
      <c r="D9" s="153" t="s">
        <v>26</v>
      </c>
      <c r="E9" s="229" t="s">
        <v>27</v>
      </c>
      <c r="F9" s="153" t="s">
        <v>404</v>
      </c>
    </row>
    <row r="10" spans="1:6" ht="15">
      <c r="A10" s="119" t="s">
        <v>28</v>
      </c>
      <c r="B10" s="120"/>
      <c r="C10" s="120"/>
      <c r="D10" s="120"/>
      <c r="E10" s="120"/>
      <c r="F10" s="118">
        <f>F11+F80+F85+F104+F161+F188+F262+F289+F295+F344+F348+F352</f>
        <v>647029.5</v>
      </c>
    </row>
    <row r="11" spans="1:6" ht="12.75">
      <c r="A11" s="79" t="s">
        <v>476</v>
      </c>
      <c r="B11" s="76" t="s">
        <v>32</v>
      </c>
      <c r="C11" s="80"/>
      <c r="D11" s="80"/>
      <c r="E11" s="80"/>
      <c r="F11" s="81">
        <f>F12+F17+F29+F38+F42+F57+F61</f>
        <v>39251.3</v>
      </c>
    </row>
    <row r="12" spans="1:6" ht="26.25" customHeight="1">
      <c r="A12" s="74" t="s">
        <v>44</v>
      </c>
      <c r="B12" s="76" t="s">
        <v>32</v>
      </c>
      <c r="C12" s="76" t="s">
        <v>45</v>
      </c>
      <c r="D12" s="76" t="s">
        <v>30</v>
      </c>
      <c r="E12" s="76" t="s">
        <v>31</v>
      </c>
      <c r="F12" s="75">
        <f>F13</f>
        <v>1266.6</v>
      </c>
    </row>
    <row r="13" spans="1:6" ht="22.5">
      <c r="A13" s="82" t="s">
        <v>567</v>
      </c>
      <c r="B13" s="83" t="s">
        <v>32</v>
      </c>
      <c r="C13" s="83" t="s">
        <v>45</v>
      </c>
      <c r="D13" s="83" t="s">
        <v>241</v>
      </c>
      <c r="E13" s="76"/>
      <c r="F13" s="78">
        <f>F14</f>
        <v>1266.6</v>
      </c>
    </row>
    <row r="14" spans="1:6" ht="18" customHeight="1">
      <c r="A14" s="82" t="s">
        <v>568</v>
      </c>
      <c r="B14" s="83" t="s">
        <v>32</v>
      </c>
      <c r="C14" s="83" t="s">
        <v>45</v>
      </c>
      <c r="D14" s="83" t="s">
        <v>242</v>
      </c>
      <c r="E14" s="76"/>
      <c r="F14" s="78">
        <f>F15</f>
        <v>1266.6</v>
      </c>
    </row>
    <row r="15" spans="1:6" ht="51" customHeight="1">
      <c r="A15" s="82" t="s">
        <v>75</v>
      </c>
      <c r="B15" s="83" t="s">
        <v>32</v>
      </c>
      <c r="C15" s="83" t="s">
        <v>45</v>
      </c>
      <c r="D15" s="83" t="s">
        <v>242</v>
      </c>
      <c r="E15" s="83">
        <v>100</v>
      </c>
      <c r="F15" s="78">
        <f>F16</f>
        <v>1266.6</v>
      </c>
    </row>
    <row r="16" spans="1:6" ht="22.5">
      <c r="A16" s="140" t="s">
        <v>103</v>
      </c>
      <c r="B16" s="83" t="s">
        <v>32</v>
      </c>
      <c r="C16" s="83" t="s">
        <v>45</v>
      </c>
      <c r="D16" s="83" t="s">
        <v>242</v>
      </c>
      <c r="E16" s="83">
        <v>120</v>
      </c>
      <c r="F16" s="78">
        <v>1266.6</v>
      </c>
    </row>
    <row r="17" spans="1:6" ht="31.5">
      <c r="A17" s="74" t="s">
        <v>33</v>
      </c>
      <c r="B17" s="76" t="s">
        <v>32</v>
      </c>
      <c r="C17" s="76" t="s">
        <v>34</v>
      </c>
      <c r="D17" s="76" t="s">
        <v>30</v>
      </c>
      <c r="E17" s="76" t="s">
        <v>31</v>
      </c>
      <c r="F17" s="75">
        <f>F18</f>
        <v>4120.8</v>
      </c>
    </row>
    <row r="18" spans="1:6" ht="22.5">
      <c r="A18" s="82" t="s">
        <v>247</v>
      </c>
      <c r="B18" s="83" t="s">
        <v>32</v>
      </c>
      <c r="C18" s="83" t="s">
        <v>34</v>
      </c>
      <c r="D18" s="83" t="s">
        <v>248</v>
      </c>
      <c r="E18" s="76"/>
      <c r="F18" s="78">
        <f>F19+F22</f>
        <v>4120.8</v>
      </c>
    </row>
    <row r="19" spans="1:6" ht="12.75">
      <c r="A19" s="82" t="s">
        <v>192</v>
      </c>
      <c r="B19" s="83" t="s">
        <v>32</v>
      </c>
      <c r="C19" s="83" t="s">
        <v>34</v>
      </c>
      <c r="D19" s="83" t="s">
        <v>244</v>
      </c>
      <c r="E19" s="83" t="s">
        <v>31</v>
      </c>
      <c r="F19" s="78">
        <f>F20</f>
        <v>2055.5</v>
      </c>
    </row>
    <row r="20" spans="1:6" ht="48.75" customHeight="1">
      <c r="A20" s="82" t="s">
        <v>75</v>
      </c>
      <c r="B20" s="83" t="s">
        <v>32</v>
      </c>
      <c r="C20" s="83" t="s">
        <v>34</v>
      </c>
      <c r="D20" s="83" t="s">
        <v>244</v>
      </c>
      <c r="E20" s="83">
        <v>100</v>
      </c>
      <c r="F20" s="78">
        <f>F21</f>
        <v>2055.5</v>
      </c>
    </row>
    <row r="21" spans="1:6" ht="22.5">
      <c r="A21" s="140" t="s">
        <v>103</v>
      </c>
      <c r="B21" s="83" t="s">
        <v>32</v>
      </c>
      <c r="C21" s="83" t="s">
        <v>34</v>
      </c>
      <c r="D21" s="83" t="s">
        <v>244</v>
      </c>
      <c r="E21" s="83">
        <v>120</v>
      </c>
      <c r="F21" s="78">
        <v>2055.5</v>
      </c>
    </row>
    <row r="22" spans="1:6" ht="16.5" customHeight="1">
      <c r="A22" s="82" t="s">
        <v>191</v>
      </c>
      <c r="B22" s="83" t="s">
        <v>32</v>
      </c>
      <c r="C22" s="83" t="s">
        <v>34</v>
      </c>
      <c r="D22" s="83" t="s">
        <v>243</v>
      </c>
      <c r="E22" s="83" t="s">
        <v>31</v>
      </c>
      <c r="F22" s="78">
        <f>F23+F25</f>
        <v>2065.3</v>
      </c>
    </row>
    <row r="23" spans="1:6" ht="49.5" customHeight="1">
      <c r="A23" s="82" t="s">
        <v>75</v>
      </c>
      <c r="B23" s="83" t="s">
        <v>32</v>
      </c>
      <c r="C23" s="83" t="s">
        <v>34</v>
      </c>
      <c r="D23" s="83" t="s">
        <v>243</v>
      </c>
      <c r="E23" s="83" t="s">
        <v>102</v>
      </c>
      <c r="F23" s="78">
        <f>F24</f>
        <v>1610.2</v>
      </c>
    </row>
    <row r="24" spans="1:6" ht="22.5">
      <c r="A24" s="140" t="s">
        <v>103</v>
      </c>
      <c r="B24" s="83" t="s">
        <v>32</v>
      </c>
      <c r="C24" s="83" t="s">
        <v>34</v>
      </c>
      <c r="D24" s="83" t="s">
        <v>243</v>
      </c>
      <c r="E24" s="83">
        <v>120</v>
      </c>
      <c r="F24" s="78">
        <v>1610.2</v>
      </c>
    </row>
    <row r="25" spans="1:6" ht="22.5">
      <c r="A25" s="82" t="s">
        <v>271</v>
      </c>
      <c r="B25" s="83" t="s">
        <v>32</v>
      </c>
      <c r="C25" s="83" t="s">
        <v>34</v>
      </c>
      <c r="D25" s="83" t="s">
        <v>243</v>
      </c>
      <c r="E25" s="83"/>
      <c r="F25" s="78">
        <f>F26+F28</f>
        <v>455.09999999999997</v>
      </c>
    </row>
    <row r="26" spans="1:6" ht="22.5">
      <c r="A26" s="140" t="s">
        <v>99</v>
      </c>
      <c r="B26" s="83" t="s">
        <v>32</v>
      </c>
      <c r="C26" s="83" t="s">
        <v>34</v>
      </c>
      <c r="D26" s="83" t="s">
        <v>243</v>
      </c>
      <c r="E26" s="83">
        <v>200</v>
      </c>
      <c r="F26" s="78">
        <f>F27</f>
        <v>449.4</v>
      </c>
    </row>
    <row r="27" spans="1:6" ht="22.5">
      <c r="A27" s="140" t="s">
        <v>566</v>
      </c>
      <c r="B27" s="83" t="s">
        <v>32</v>
      </c>
      <c r="C27" s="83" t="s">
        <v>34</v>
      </c>
      <c r="D27" s="83" t="s">
        <v>243</v>
      </c>
      <c r="E27" s="83">
        <v>240</v>
      </c>
      <c r="F27" s="78">
        <v>449.4</v>
      </c>
    </row>
    <row r="28" spans="1:6" ht="12.75">
      <c r="A28" s="82" t="s">
        <v>105</v>
      </c>
      <c r="B28" s="83" t="s">
        <v>32</v>
      </c>
      <c r="C28" s="83" t="s">
        <v>34</v>
      </c>
      <c r="D28" s="83" t="s">
        <v>243</v>
      </c>
      <c r="E28" s="83" t="s">
        <v>106</v>
      </c>
      <c r="F28" s="78">
        <v>5.7</v>
      </c>
    </row>
    <row r="29" spans="1:6" ht="31.5">
      <c r="A29" s="74" t="s">
        <v>54</v>
      </c>
      <c r="B29" s="76" t="s">
        <v>32</v>
      </c>
      <c r="C29" s="76" t="s">
        <v>55</v>
      </c>
      <c r="D29" s="76" t="s">
        <v>30</v>
      </c>
      <c r="E29" s="76" t="s">
        <v>31</v>
      </c>
      <c r="F29" s="75">
        <f>F30</f>
        <v>17915</v>
      </c>
    </row>
    <row r="30" spans="1:6" ht="33.75">
      <c r="A30" s="82" t="s">
        <v>569</v>
      </c>
      <c r="B30" s="83" t="s">
        <v>32</v>
      </c>
      <c r="C30" s="83" t="s">
        <v>55</v>
      </c>
      <c r="D30" s="83" t="s">
        <v>241</v>
      </c>
      <c r="E30" s="76"/>
      <c r="F30" s="78">
        <f>F31</f>
        <v>17915</v>
      </c>
    </row>
    <row r="31" spans="1:6" ht="17.25" customHeight="1">
      <c r="A31" s="82" t="s">
        <v>193</v>
      </c>
      <c r="B31" s="83" t="s">
        <v>32</v>
      </c>
      <c r="C31" s="83" t="s">
        <v>55</v>
      </c>
      <c r="D31" s="83" t="s">
        <v>245</v>
      </c>
      <c r="E31" s="83" t="s">
        <v>31</v>
      </c>
      <c r="F31" s="78">
        <f>F32+F34</f>
        <v>17915</v>
      </c>
    </row>
    <row r="32" spans="1:6" ht="51" customHeight="1">
      <c r="A32" s="82" t="s">
        <v>75</v>
      </c>
      <c r="B32" s="83" t="s">
        <v>32</v>
      </c>
      <c r="C32" s="83" t="s">
        <v>55</v>
      </c>
      <c r="D32" s="83" t="s">
        <v>245</v>
      </c>
      <c r="E32" s="83">
        <v>100</v>
      </c>
      <c r="F32" s="78">
        <f>F33</f>
        <v>13625</v>
      </c>
    </row>
    <row r="33" spans="1:6" ht="22.5">
      <c r="A33" s="140" t="s">
        <v>103</v>
      </c>
      <c r="B33" s="83" t="s">
        <v>32</v>
      </c>
      <c r="C33" s="83" t="s">
        <v>55</v>
      </c>
      <c r="D33" s="83" t="s">
        <v>245</v>
      </c>
      <c r="E33" s="83">
        <v>120</v>
      </c>
      <c r="F33" s="78">
        <v>13625</v>
      </c>
    </row>
    <row r="34" spans="1:6" ht="22.5">
      <c r="A34" s="82" t="s">
        <v>605</v>
      </c>
      <c r="B34" s="83" t="s">
        <v>32</v>
      </c>
      <c r="C34" s="83" t="s">
        <v>55</v>
      </c>
      <c r="D34" s="83" t="s">
        <v>245</v>
      </c>
      <c r="E34" s="83"/>
      <c r="F34" s="78">
        <f>F35+F37</f>
        <v>4290</v>
      </c>
    </row>
    <row r="35" spans="1:6" ht="22.5">
      <c r="A35" s="140" t="s">
        <v>99</v>
      </c>
      <c r="B35" s="83" t="s">
        <v>32</v>
      </c>
      <c r="C35" s="83" t="s">
        <v>55</v>
      </c>
      <c r="D35" s="83" t="s">
        <v>245</v>
      </c>
      <c r="E35" s="83">
        <v>200</v>
      </c>
      <c r="F35" s="78">
        <f>F36</f>
        <v>3661</v>
      </c>
    </row>
    <row r="36" spans="1:6" ht="22.5">
      <c r="A36" s="140" t="s">
        <v>566</v>
      </c>
      <c r="B36" s="83" t="s">
        <v>32</v>
      </c>
      <c r="C36" s="83" t="s">
        <v>55</v>
      </c>
      <c r="D36" s="83" t="s">
        <v>245</v>
      </c>
      <c r="E36" s="83">
        <v>240</v>
      </c>
      <c r="F36" s="78">
        <v>3661</v>
      </c>
    </row>
    <row r="37" spans="1:6" ht="12.75">
      <c r="A37" s="82" t="s">
        <v>105</v>
      </c>
      <c r="B37" s="83" t="s">
        <v>32</v>
      </c>
      <c r="C37" s="83" t="s">
        <v>55</v>
      </c>
      <c r="D37" s="83" t="s">
        <v>245</v>
      </c>
      <c r="E37" s="83" t="s">
        <v>106</v>
      </c>
      <c r="F37" s="78">
        <v>629</v>
      </c>
    </row>
    <row r="38" spans="1:6" ht="12.75">
      <c r="A38" s="74" t="s">
        <v>251</v>
      </c>
      <c r="B38" s="76" t="s">
        <v>32</v>
      </c>
      <c r="C38" s="76" t="s">
        <v>47</v>
      </c>
      <c r="D38" s="80" t="s">
        <v>469</v>
      </c>
      <c r="E38" s="83"/>
      <c r="F38" s="81">
        <f>F39</f>
        <v>21.7</v>
      </c>
    </row>
    <row r="39" spans="1:6" ht="25.5" customHeight="1">
      <c r="A39" s="82" t="s">
        <v>474</v>
      </c>
      <c r="B39" s="83" t="s">
        <v>32</v>
      </c>
      <c r="C39" s="122" t="s">
        <v>47</v>
      </c>
      <c r="D39" s="83" t="s">
        <v>252</v>
      </c>
      <c r="E39" s="83"/>
      <c r="F39" s="78">
        <f>F40</f>
        <v>21.7</v>
      </c>
    </row>
    <row r="40" spans="1:6" ht="22.5">
      <c r="A40" s="140" t="s">
        <v>99</v>
      </c>
      <c r="B40" s="83" t="s">
        <v>32</v>
      </c>
      <c r="C40" s="122" t="s">
        <v>47</v>
      </c>
      <c r="D40" s="83" t="s">
        <v>252</v>
      </c>
      <c r="E40" s="83">
        <v>200</v>
      </c>
      <c r="F40" s="78">
        <f>F41</f>
        <v>21.7</v>
      </c>
    </row>
    <row r="41" spans="1:6" ht="22.5">
      <c r="A41" s="140" t="s">
        <v>566</v>
      </c>
      <c r="B41" s="83" t="s">
        <v>32</v>
      </c>
      <c r="C41" s="122" t="s">
        <v>47</v>
      </c>
      <c r="D41" s="83" t="s">
        <v>252</v>
      </c>
      <c r="E41" s="141">
        <v>240</v>
      </c>
      <c r="F41" s="78">
        <v>21.7</v>
      </c>
    </row>
    <row r="42" spans="1:6" ht="31.5">
      <c r="A42" s="74" t="s">
        <v>42</v>
      </c>
      <c r="B42" s="76" t="s">
        <v>32</v>
      </c>
      <c r="C42" s="76" t="s">
        <v>43</v>
      </c>
      <c r="D42" s="76" t="s">
        <v>30</v>
      </c>
      <c r="E42" s="76" t="s">
        <v>31</v>
      </c>
      <c r="F42" s="75">
        <f>F43+F51</f>
        <v>10021.9</v>
      </c>
    </row>
    <row r="43" spans="1:6" ht="12.75">
      <c r="A43" s="82" t="s">
        <v>194</v>
      </c>
      <c r="B43" s="83" t="s">
        <v>32</v>
      </c>
      <c r="C43" s="83" t="s">
        <v>43</v>
      </c>
      <c r="D43" s="83" t="s">
        <v>260</v>
      </c>
      <c r="E43" s="83" t="s">
        <v>31</v>
      </c>
      <c r="F43" s="78">
        <f>F44+F47</f>
        <v>7626.3</v>
      </c>
    </row>
    <row r="44" spans="1:6" ht="45.75" customHeight="1">
      <c r="A44" s="82" t="s">
        <v>75</v>
      </c>
      <c r="B44" s="83" t="s">
        <v>32</v>
      </c>
      <c r="C44" s="83" t="s">
        <v>43</v>
      </c>
      <c r="D44" s="83" t="s">
        <v>261</v>
      </c>
      <c r="E44" s="83" t="s">
        <v>102</v>
      </c>
      <c r="F44" s="78">
        <f>F45+F46</f>
        <v>6761.2</v>
      </c>
    </row>
    <row r="45" spans="1:6" ht="22.5">
      <c r="A45" s="140" t="s">
        <v>103</v>
      </c>
      <c r="B45" s="83" t="s">
        <v>32</v>
      </c>
      <c r="C45" s="83" t="s">
        <v>43</v>
      </c>
      <c r="D45" s="83" t="s">
        <v>261</v>
      </c>
      <c r="E45" s="83" t="s">
        <v>104</v>
      </c>
      <c r="F45" s="78">
        <v>6756.2</v>
      </c>
    </row>
    <row r="46" spans="1:6" ht="18" customHeight="1">
      <c r="A46" s="82" t="s">
        <v>125</v>
      </c>
      <c r="B46" s="83" t="s">
        <v>32</v>
      </c>
      <c r="C46" s="83" t="s">
        <v>43</v>
      </c>
      <c r="D46" s="83" t="s">
        <v>261</v>
      </c>
      <c r="E46" s="83" t="s">
        <v>17</v>
      </c>
      <c r="F46" s="78">
        <v>5</v>
      </c>
    </row>
    <row r="47" spans="1:6" ht="22.5">
      <c r="A47" s="82" t="s">
        <v>195</v>
      </c>
      <c r="B47" s="83" t="s">
        <v>32</v>
      </c>
      <c r="C47" s="83" t="s">
        <v>43</v>
      </c>
      <c r="D47" s="83" t="s">
        <v>262</v>
      </c>
      <c r="E47" s="83"/>
      <c r="F47" s="78">
        <f>F48+F50</f>
        <v>865.1</v>
      </c>
    </row>
    <row r="48" spans="1:6" ht="22.5">
      <c r="A48" s="140" t="s">
        <v>99</v>
      </c>
      <c r="B48" s="83" t="s">
        <v>32</v>
      </c>
      <c r="C48" s="83" t="s">
        <v>43</v>
      </c>
      <c r="D48" s="83" t="s">
        <v>262</v>
      </c>
      <c r="E48" s="83">
        <v>200</v>
      </c>
      <c r="F48" s="78">
        <f>F49</f>
        <v>861.1</v>
      </c>
    </row>
    <row r="49" spans="1:6" ht="22.5">
      <c r="A49" s="140" t="s">
        <v>566</v>
      </c>
      <c r="B49" s="83" t="s">
        <v>32</v>
      </c>
      <c r="C49" s="83" t="s">
        <v>43</v>
      </c>
      <c r="D49" s="83" t="s">
        <v>262</v>
      </c>
      <c r="E49" s="83">
        <v>240</v>
      </c>
      <c r="F49" s="78">
        <v>861.1</v>
      </c>
    </row>
    <row r="50" spans="1:6" ht="12.75">
      <c r="A50" s="82" t="s">
        <v>105</v>
      </c>
      <c r="B50" s="83" t="s">
        <v>32</v>
      </c>
      <c r="C50" s="83" t="s">
        <v>43</v>
      </c>
      <c r="D50" s="83" t="s">
        <v>262</v>
      </c>
      <c r="E50" s="83">
        <v>800</v>
      </c>
      <c r="F50" s="78">
        <v>4</v>
      </c>
    </row>
    <row r="51" spans="1:6" ht="12.75">
      <c r="A51" s="82" t="s">
        <v>196</v>
      </c>
      <c r="B51" s="83" t="s">
        <v>32</v>
      </c>
      <c r="C51" s="83" t="s">
        <v>43</v>
      </c>
      <c r="D51" s="83" t="s">
        <v>246</v>
      </c>
      <c r="E51" s="83"/>
      <c r="F51" s="78">
        <f>F52+F54</f>
        <v>2395.6</v>
      </c>
    </row>
    <row r="52" spans="1:6" ht="48" customHeight="1">
      <c r="A52" s="82" t="s">
        <v>75</v>
      </c>
      <c r="B52" s="83" t="s">
        <v>32</v>
      </c>
      <c r="C52" s="83" t="s">
        <v>43</v>
      </c>
      <c r="D52" s="83" t="s">
        <v>249</v>
      </c>
      <c r="E52" s="83">
        <v>100</v>
      </c>
      <c r="F52" s="78">
        <f>F53</f>
        <v>2375.6</v>
      </c>
    </row>
    <row r="53" spans="1:6" ht="22.5">
      <c r="A53" s="140" t="s">
        <v>103</v>
      </c>
      <c r="B53" s="83" t="s">
        <v>32</v>
      </c>
      <c r="C53" s="83" t="s">
        <v>43</v>
      </c>
      <c r="D53" s="83" t="s">
        <v>249</v>
      </c>
      <c r="E53" s="83">
        <v>120</v>
      </c>
      <c r="F53" s="78">
        <v>2375.6</v>
      </c>
    </row>
    <row r="54" spans="1:6" ht="22.5">
      <c r="A54" s="82" t="s">
        <v>606</v>
      </c>
      <c r="B54" s="83" t="s">
        <v>32</v>
      </c>
      <c r="C54" s="83" t="s">
        <v>43</v>
      </c>
      <c r="D54" s="83" t="s">
        <v>250</v>
      </c>
      <c r="E54" s="83"/>
      <c r="F54" s="78">
        <f>F55</f>
        <v>20</v>
      </c>
    </row>
    <row r="55" spans="1:6" ht="22.5">
      <c r="A55" s="140" t="s">
        <v>99</v>
      </c>
      <c r="B55" s="83" t="s">
        <v>32</v>
      </c>
      <c r="C55" s="83" t="s">
        <v>43</v>
      </c>
      <c r="D55" s="83" t="s">
        <v>250</v>
      </c>
      <c r="E55" s="83">
        <v>200</v>
      </c>
      <c r="F55" s="78">
        <f>F56</f>
        <v>20</v>
      </c>
    </row>
    <row r="56" spans="1:6" ht="22.5">
      <c r="A56" s="140" t="s">
        <v>566</v>
      </c>
      <c r="B56" s="83" t="s">
        <v>32</v>
      </c>
      <c r="C56" s="83" t="s">
        <v>43</v>
      </c>
      <c r="D56" s="83" t="s">
        <v>250</v>
      </c>
      <c r="E56" s="83">
        <v>240</v>
      </c>
      <c r="F56" s="78">
        <v>20</v>
      </c>
    </row>
    <row r="57" spans="1:6" ht="12.75">
      <c r="A57" s="74" t="s">
        <v>65</v>
      </c>
      <c r="B57" s="76" t="s">
        <v>32</v>
      </c>
      <c r="C57" s="76" t="s">
        <v>66</v>
      </c>
      <c r="D57" s="76" t="s">
        <v>470</v>
      </c>
      <c r="E57" s="76" t="s">
        <v>31</v>
      </c>
      <c r="F57" s="75">
        <f>F60</f>
        <v>150</v>
      </c>
    </row>
    <row r="58" spans="1:6" ht="12.75">
      <c r="A58" s="82" t="s">
        <v>126</v>
      </c>
      <c r="B58" s="83" t="s">
        <v>32</v>
      </c>
      <c r="C58" s="83" t="s">
        <v>66</v>
      </c>
      <c r="D58" s="83" t="s">
        <v>259</v>
      </c>
      <c r="E58" s="83" t="s">
        <v>31</v>
      </c>
      <c r="F58" s="78">
        <f>F59</f>
        <v>150</v>
      </c>
    </row>
    <row r="59" spans="1:6" ht="12.75">
      <c r="A59" s="82" t="s">
        <v>105</v>
      </c>
      <c r="B59" s="83" t="s">
        <v>32</v>
      </c>
      <c r="C59" s="83" t="s">
        <v>66</v>
      </c>
      <c r="D59" s="83" t="s">
        <v>259</v>
      </c>
      <c r="E59" s="83" t="s">
        <v>106</v>
      </c>
      <c r="F59" s="78">
        <f>F60</f>
        <v>150</v>
      </c>
    </row>
    <row r="60" spans="1:6" ht="12.75">
      <c r="A60" s="82" t="s">
        <v>76</v>
      </c>
      <c r="B60" s="83" t="s">
        <v>32</v>
      </c>
      <c r="C60" s="83" t="s">
        <v>66</v>
      </c>
      <c r="D60" s="83" t="s">
        <v>259</v>
      </c>
      <c r="E60" s="83" t="s">
        <v>77</v>
      </c>
      <c r="F60" s="78">
        <v>150</v>
      </c>
    </row>
    <row r="61" spans="1:6" ht="15.75" customHeight="1">
      <c r="A61" s="79" t="s">
        <v>57</v>
      </c>
      <c r="B61" s="80" t="s">
        <v>32</v>
      </c>
      <c r="C61" s="80">
        <v>13</v>
      </c>
      <c r="D61" s="80"/>
      <c r="E61" s="80"/>
      <c r="F61" s="81">
        <f>F62+F72+F67+F75+F77</f>
        <v>5755.299999999999</v>
      </c>
    </row>
    <row r="62" spans="1:6" ht="22.5">
      <c r="A62" s="82" t="s">
        <v>570</v>
      </c>
      <c r="B62" s="83" t="s">
        <v>32</v>
      </c>
      <c r="C62" s="83">
        <v>13</v>
      </c>
      <c r="D62" s="83" t="s">
        <v>212</v>
      </c>
      <c r="E62" s="80"/>
      <c r="F62" s="78">
        <f>F63+F65</f>
        <v>7</v>
      </c>
    </row>
    <row r="63" spans="1:6" ht="12.75">
      <c r="A63" s="82" t="s">
        <v>607</v>
      </c>
      <c r="B63" s="83" t="s">
        <v>32</v>
      </c>
      <c r="C63" s="83">
        <v>13</v>
      </c>
      <c r="D63" s="83" t="s">
        <v>212</v>
      </c>
      <c r="E63" s="83">
        <v>500</v>
      </c>
      <c r="F63" s="78">
        <f>F64</f>
        <v>6</v>
      </c>
    </row>
    <row r="64" spans="1:6" ht="12.75">
      <c r="A64" s="82" t="s">
        <v>19</v>
      </c>
      <c r="B64" s="83" t="s">
        <v>32</v>
      </c>
      <c r="C64" s="83">
        <v>13</v>
      </c>
      <c r="D64" s="83" t="s">
        <v>212</v>
      </c>
      <c r="E64" s="83">
        <v>530</v>
      </c>
      <c r="F64" s="78">
        <v>6</v>
      </c>
    </row>
    <row r="65" spans="1:6" ht="21" customHeight="1">
      <c r="A65" s="140" t="s">
        <v>99</v>
      </c>
      <c r="B65" s="83" t="s">
        <v>32</v>
      </c>
      <c r="C65" s="83">
        <v>13</v>
      </c>
      <c r="D65" s="83" t="s">
        <v>212</v>
      </c>
      <c r="E65" s="83">
        <v>200</v>
      </c>
      <c r="F65" s="78">
        <f>F66</f>
        <v>1</v>
      </c>
    </row>
    <row r="66" spans="1:6" ht="22.5">
      <c r="A66" s="140" t="s">
        <v>566</v>
      </c>
      <c r="B66" s="83" t="s">
        <v>32</v>
      </c>
      <c r="C66" s="83">
        <v>13</v>
      </c>
      <c r="D66" s="83" t="s">
        <v>212</v>
      </c>
      <c r="E66" s="83">
        <v>240</v>
      </c>
      <c r="F66" s="78">
        <v>1</v>
      </c>
    </row>
    <row r="67" spans="1:6" ht="33.75">
      <c r="A67" s="82" t="s">
        <v>127</v>
      </c>
      <c r="B67" s="83" t="s">
        <v>32</v>
      </c>
      <c r="C67" s="83">
        <v>13</v>
      </c>
      <c r="D67" s="83" t="s">
        <v>210</v>
      </c>
      <c r="E67" s="83"/>
      <c r="F67" s="78">
        <f>F68+F70</f>
        <v>721.9</v>
      </c>
    </row>
    <row r="68" spans="1:6" ht="47.25" customHeight="1">
      <c r="A68" s="82" t="s">
        <v>128</v>
      </c>
      <c r="B68" s="83" t="s">
        <v>32</v>
      </c>
      <c r="C68" s="83">
        <v>13</v>
      </c>
      <c r="D68" s="83" t="s">
        <v>210</v>
      </c>
      <c r="E68" s="83">
        <v>100</v>
      </c>
      <c r="F68" s="78">
        <f>F69</f>
        <v>714</v>
      </c>
    </row>
    <row r="69" spans="1:6" ht="22.5">
      <c r="A69" s="140" t="s">
        <v>103</v>
      </c>
      <c r="B69" s="83" t="s">
        <v>32</v>
      </c>
      <c r="C69" s="83">
        <v>13</v>
      </c>
      <c r="D69" s="83" t="s">
        <v>210</v>
      </c>
      <c r="E69" s="83">
        <v>120</v>
      </c>
      <c r="F69" s="78">
        <v>714</v>
      </c>
    </row>
    <row r="70" spans="1:6" ht="22.5">
      <c r="A70" s="140" t="s">
        <v>99</v>
      </c>
      <c r="B70" s="83" t="s">
        <v>32</v>
      </c>
      <c r="C70" s="83">
        <v>13</v>
      </c>
      <c r="D70" s="83" t="s">
        <v>210</v>
      </c>
      <c r="E70" s="83">
        <v>200</v>
      </c>
      <c r="F70" s="78">
        <f>F71</f>
        <v>7.9</v>
      </c>
    </row>
    <row r="71" spans="1:6" ht="22.5">
      <c r="A71" s="140" t="s">
        <v>566</v>
      </c>
      <c r="B71" s="83" t="s">
        <v>32</v>
      </c>
      <c r="C71" s="83">
        <v>13</v>
      </c>
      <c r="D71" s="83" t="s">
        <v>210</v>
      </c>
      <c r="E71" s="83">
        <v>240</v>
      </c>
      <c r="F71" s="78">
        <v>7.9</v>
      </c>
    </row>
    <row r="72" spans="1:6" ht="17.25" customHeight="1">
      <c r="A72" s="82" t="s">
        <v>58</v>
      </c>
      <c r="B72" s="83" t="s">
        <v>32</v>
      </c>
      <c r="C72" s="83">
        <v>13</v>
      </c>
      <c r="D72" s="83" t="s">
        <v>257</v>
      </c>
      <c r="E72" s="80"/>
      <c r="F72" s="78">
        <f>F73</f>
        <v>4761.4</v>
      </c>
    </row>
    <row r="73" spans="1:6" ht="49.5" customHeight="1">
      <c r="A73" s="82" t="s">
        <v>128</v>
      </c>
      <c r="B73" s="83" t="s">
        <v>32</v>
      </c>
      <c r="C73" s="83">
        <v>13</v>
      </c>
      <c r="D73" s="83" t="s">
        <v>258</v>
      </c>
      <c r="E73" s="83">
        <v>100</v>
      </c>
      <c r="F73" s="78">
        <f>F74</f>
        <v>4761.4</v>
      </c>
    </row>
    <row r="74" spans="1:6" ht="22.5">
      <c r="A74" s="140" t="s">
        <v>103</v>
      </c>
      <c r="B74" s="83" t="s">
        <v>32</v>
      </c>
      <c r="C74" s="83">
        <v>13</v>
      </c>
      <c r="D74" s="83" t="s">
        <v>258</v>
      </c>
      <c r="E74" s="83">
        <v>120</v>
      </c>
      <c r="F74" s="78">
        <v>4761.4</v>
      </c>
    </row>
    <row r="75" spans="1:6" ht="12.75">
      <c r="A75" s="82" t="s">
        <v>263</v>
      </c>
      <c r="B75" s="83" t="s">
        <v>32</v>
      </c>
      <c r="C75" s="83">
        <v>13</v>
      </c>
      <c r="D75" s="83" t="s">
        <v>264</v>
      </c>
      <c r="E75" s="83"/>
      <c r="F75" s="78">
        <v>100</v>
      </c>
    </row>
    <row r="76" spans="1:6" ht="12.75">
      <c r="A76" s="82" t="s">
        <v>105</v>
      </c>
      <c r="B76" s="83" t="s">
        <v>32</v>
      </c>
      <c r="C76" s="83">
        <v>13</v>
      </c>
      <c r="D76" s="83" t="s">
        <v>264</v>
      </c>
      <c r="E76" s="83">
        <v>800</v>
      </c>
      <c r="F76" s="78">
        <v>100</v>
      </c>
    </row>
    <row r="77" spans="1:6" ht="22.5">
      <c r="A77" s="82" t="s">
        <v>571</v>
      </c>
      <c r="B77" s="83" t="s">
        <v>32</v>
      </c>
      <c r="C77" s="83">
        <v>13</v>
      </c>
      <c r="D77" s="83" t="s">
        <v>572</v>
      </c>
      <c r="E77" s="83"/>
      <c r="F77" s="78">
        <f>F78</f>
        <v>165</v>
      </c>
    </row>
    <row r="78" spans="1:6" ht="22.5">
      <c r="A78" s="247" t="s">
        <v>99</v>
      </c>
      <c r="B78" s="83" t="s">
        <v>32</v>
      </c>
      <c r="C78" s="83">
        <v>13</v>
      </c>
      <c r="D78" s="83" t="s">
        <v>572</v>
      </c>
      <c r="E78" s="83">
        <v>200</v>
      </c>
      <c r="F78" s="78">
        <f>F79</f>
        <v>165</v>
      </c>
    </row>
    <row r="79" spans="1:6" ht="22.5">
      <c r="A79" s="140" t="s">
        <v>566</v>
      </c>
      <c r="B79" s="83" t="s">
        <v>32</v>
      </c>
      <c r="C79" s="83">
        <v>13</v>
      </c>
      <c r="D79" s="83" t="s">
        <v>572</v>
      </c>
      <c r="E79" s="83">
        <v>240</v>
      </c>
      <c r="F79" s="78">
        <v>165</v>
      </c>
    </row>
    <row r="80" spans="1:6" ht="12.75">
      <c r="A80" s="79" t="s">
        <v>477</v>
      </c>
      <c r="B80" s="76" t="s">
        <v>45</v>
      </c>
      <c r="C80" s="76" t="s">
        <v>29</v>
      </c>
      <c r="D80" s="76" t="s">
        <v>30</v>
      </c>
      <c r="E80" s="76" t="s">
        <v>31</v>
      </c>
      <c r="F80" s="75">
        <f>F81</f>
        <v>918.1</v>
      </c>
    </row>
    <row r="81" spans="1:6" ht="12.75">
      <c r="A81" s="74" t="s">
        <v>61</v>
      </c>
      <c r="B81" s="76" t="s">
        <v>45</v>
      </c>
      <c r="C81" s="76" t="s">
        <v>34</v>
      </c>
      <c r="D81" s="80" t="s">
        <v>471</v>
      </c>
      <c r="E81" s="76" t="s">
        <v>31</v>
      </c>
      <c r="F81" s="75">
        <f>F82</f>
        <v>918.1</v>
      </c>
    </row>
    <row r="82" spans="1:6" ht="22.5">
      <c r="A82" s="82" t="s">
        <v>129</v>
      </c>
      <c r="B82" s="83" t="s">
        <v>45</v>
      </c>
      <c r="C82" s="83" t="s">
        <v>34</v>
      </c>
      <c r="D82" s="83" t="s">
        <v>213</v>
      </c>
      <c r="E82" s="83" t="s">
        <v>31</v>
      </c>
      <c r="F82" s="78">
        <f>F83</f>
        <v>918.1</v>
      </c>
    </row>
    <row r="83" spans="1:6" ht="12.75">
      <c r="A83" s="82" t="s">
        <v>607</v>
      </c>
      <c r="B83" s="83" t="s">
        <v>45</v>
      </c>
      <c r="C83" s="83" t="s">
        <v>34</v>
      </c>
      <c r="D83" s="83" t="s">
        <v>213</v>
      </c>
      <c r="E83" s="83" t="s">
        <v>101</v>
      </c>
      <c r="F83" s="78">
        <f>F84</f>
        <v>918.1</v>
      </c>
    </row>
    <row r="84" spans="1:6" ht="12.75">
      <c r="A84" s="82" t="s">
        <v>19</v>
      </c>
      <c r="B84" s="83" t="s">
        <v>45</v>
      </c>
      <c r="C84" s="83" t="s">
        <v>34</v>
      </c>
      <c r="D84" s="83" t="s">
        <v>213</v>
      </c>
      <c r="E84" s="83" t="s">
        <v>20</v>
      </c>
      <c r="F84" s="78">
        <v>918.1</v>
      </c>
    </row>
    <row r="85" spans="1:6" ht="21">
      <c r="A85" s="79" t="s">
        <v>478</v>
      </c>
      <c r="B85" s="80" t="s">
        <v>34</v>
      </c>
      <c r="C85" s="80"/>
      <c r="D85" s="80"/>
      <c r="E85" s="80"/>
      <c r="F85" s="81">
        <f>F86+F96</f>
        <v>2280.6</v>
      </c>
    </row>
    <row r="86" spans="1:6" ht="29.25" customHeight="1">
      <c r="A86" s="79" t="s">
        <v>608</v>
      </c>
      <c r="B86" s="256" t="s">
        <v>34</v>
      </c>
      <c r="C86" s="256" t="s">
        <v>56</v>
      </c>
      <c r="D86" s="83"/>
      <c r="E86" s="83"/>
      <c r="F86" s="81">
        <f>F87+F93</f>
        <v>2026.1</v>
      </c>
    </row>
    <row r="87" spans="1:6" ht="12.75">
      <c r="A87" s="82" t="s">
        <v>253</v>
      </c>
      <c r="B87" s="227" t="s">
        <v>34</v>
      </c>
      <c r="C87" s="227" t="s">
        <v>56</v>
      </c>
      <c r="D87" s="83" t="s">
        <v>254</v>
      </c>
      <c r="E87" s="83"/>
      <c r="F87" s="78">
        <f>F88+F90</f>
        <v>1386.1</v>
      </c>
    </row>
    <row r="88" spans="1:6" ht="46.5" customHeight="1">
      <c r="A88" s="82" t="s">
        <v>128</v>
      </c>
      <c r="B88" s="227" t="s">
        <v>34</v>
      </c>
      <c r="C88" s="227" t="s">
        <v>56</v>
      </c>
      <c r="D88" s="83" t="s">
        <v>255</v>
      </c>
      <c r="E88" s="83">
        <v>100</v>
      </c>
      <c r="F88" s="78">
        <f>F89</f>
        <v>1352.8</v>
      </c>
    </row>
    <row r="89" spans="1:6" ht="12.75">
      <c r="A89" s="248" t="s">
        <v>197</v>
      </c>
      <c r="B89" s="227" t="s">
        <v>34</v>
      </c>
      <c r="C89" s="227" t="s">
        <v>56</v>
      </c>
      <c r="D89" s="83" t="s">
        <v>255</v>
      </c>
      <c r="E89" s="83">
        <v>110</v>
      </c>
      <c r="F89" s="78">
        <v>1352.8</v>
      </c>
    </row>
    <row r="90" spans="1:6" ht="22.5">
      <c r="A90" s="82" t="s">
        <v>272</v>
      </c>
      <c r="B90" s="227" t="s">
        <v>34</v>
      </c>
      <c r="C90" s="227" t="s">
        <v>56</v>
      </c>
      <c r="D90" s="83" t="s">
        <v>256</v>
      </c>
      <c r="E90" s="83"/>
      <c r="F90" s="78">
        <f>F92</f>
        <v>33.3</v>
      </c>
    </row>
    <row r="91" spans="1:6" ht="22.5">
      <c r="A91" s="247" t="s">
        <v>99</v>
      </c>
      <c r="B91" s="227" t="s">
        <v>34</v>
      </c>
      <c r="C91" s="227" t="s">
        <v>56</v>
      </c>
      <c r="D91" s="83" t="s">
        <v>256</v>
      </c>
      <c r="E91" s="83">
        <v>200</v>
      </c>
      <c r="F91" s="78">
        <f>F92</f>
        <v>33.3</v>
      </c>
    </row>
    <row r="92" spans="1:6" ht="22.5">
      <c r="A92" s="140" t="s">
        <v>566</v>
      </c>
      <c r="B92" s="227" t="s">
        <v>34</v>
      </c>
      <c r="C92" s="227" t="s">
        <v>56</v>
      </c>
      <c r="D92" s="83" t="s">
        <v>256</v>
      </c>
      <c r="E92" s="83">
        <v>240</v>
      </c>
      <c r="F92" s="78">
        <v>33.3</v>
      </c>
    </row>
    <row r="93" spans="1:6" ht="47.25" customHeight="1">
      <c r="A93" s="79" t="s">
        <v>645</v>
      </c>
      <c r="B93" s="256" t="s">
        <v>34</v>
      </c>
      <c r="C93" s="256" t="s">
        <v>56</v>
      </c>
      <c r="D93" s="257" t="s">
        <v>647</v>
      </c>
      <c r="E93" s="130"/>
      <c r="F93" s="75">
        <f>F94</f>
        <v>640</v>
      </c>
    </row>
    <row r="94" spans="1:6" ht="22.5">
      <c r="A94" s="247" t="s">
        <v>99</v>
      </c>
      <c r="B94" s="227" t="s">
        <v>34</v>
      </c>
      <c r="C94" s="227" t="s">
        <v>56</v>
      </c>
      <c r="D94" s="228" t="s">
        <v>646</v>
      </c>
      <c r="E94" s="130"/>
      <c r="F94" s="78">
        <f>F95</f>
        <v>640</v>
      </c>
    </row>
    <row r="95" spans="1:6" ht="22.5">
      <c r="A95" s="140" t="s">
        <v>566</v>
      </c>
      <c r="B95" s="227" t="s">
        <v>34</v>
      </c>
      <c r="C95" s="227" t="s">
        <v>56</v>
      </c>
      <c r="D95" s="228" t="s">
        <v>646</v>
      </c>
      <c r="E95" s="130"/>
      <c r="F95" s="78">
        <v>640</v>
      </c>
    </row>
    <row r="96" spans="1:6" ht="21.75">
      <c r="A96" s="249" t="s">
        <v>609</v>
      </c>
      <c r="B96" s="256" t="s">
        <v>34</v>
      </c>
      <c r="C96" s="256" t="s">
        <v>72</v>
      </c>
      <c r="D96" s="257"/>
      <c r="E96" s="80"/>
      <c r="F96" s="81">
        <f>F97</f>
        <v>254.5</v>
      </c>
    </row>
    <row r="97" spans="1:6" ht="21">
      <c r="A97" s="79" t="s">
        <v>265</v>
      </c>
      <c r="B97" s="256" t="s">
        <v>34</v>
      </c>
      <c r="C97" s="256" t="s">
        <v>72</v>
      </c>
      <c r="D97" s="257" t="s">
        <v>231</v>
      </c>
      <c r="E97" s="130"/>
      <c r="F97" s="75">
        <f>F98+F101</f>
        <v>254.5</v>
      </c>
    </row>
    <row r="98" spans="1:6" ht="12.75">
      <c r="A98" s="132" t="s">
        <v>274</v>
      </c>
      <c r="B98" s="258" t="s">
        <v>34</v>
      </c>
      <c r="C98" s="258" t="s">
        <v>72</v>
      </c>
      <c r="D98" s="259" t="s">
        <v>275</v>
      </c>
      <c r="E98" s="134"/>
      <c r="F98" s="135">
        <f>F99</f>
        <v>139.5</v>
      </c>
    </row>
    <row r="99" spans="1:6" ht="22.5">
      <c r="A99" s="247" t="s">
        <v>99</v>
      </c>
      <c r="B99" s="227" t="s">
        <v>34</v>
      </c>
      <c r="C99" s="227" t="s">
        <v>72</v>
      </c>
      <c r="D99" s="228" t="s">
        <v>287</v>
      </c>
      <c r="E99" s="83">
        <v>200</v>
      </c>
      <c r="F99" s="78">
        <f>F100</f>
        <v>139.5</v>
      </c>
    </row>
    <row r="100" spans="1:6" ht="22.5">
      <c r="A100" s="140" t="s">
        <v>566</v>
      </c>
      <c r="B100" s="227" t="s">
        <v>34</v>
      </c>
      <c r="C100" s="227" t="s">
        <v>72</v>
      </c>
      <c r="D100" s="228" t="s">
        <v>287</v>
      </c>
      <c r="E100" s="83">
        <v>240</v>
      </c>
      <c r="F100" s="78">
        <v>139.5</v>
      </c>
    </row>
    <row r="101" spans="1:6" ht="12.75">
      <c r="A101" s="132" t="s">
        <v>221</v>
      </c>
      <c r="B101" s="258" t="s">
        <v>34</v>
      </c>
      <c r="C101" s="258" t="s">
        <v>72</v>
      </c>
      <c r="D101" s="259" t="s">
        <v>276</v>
      </c>
      <c r="E101" s="134"/>
      <c r="F101" s="135">
        <f>F102</f>
        <v>115</v>
      </c>
    </row>
    <row r="102" spans="1:6" ht="22.5">
      <c r="A102" s="247" t="s">
        <v>99</v>
      </c>
      <c r="B102" s="227" t="s">
        <v>34</v>
      </c>
      <c r="C102" s="227" t="s">
        <v>72</v>
      </c>
      <c r="D102" s="228" t="s">
        <v>288</v>
      </c>
      <c r="E102" s="83">
        <v>200</v>
      </c>
      <c r="F102" s="78">
        <f>F103</f>
        <v>115</v>
      </c>
    </row>
    <row r="103" spans="1:6" s="138" customFormat="1" ht="22.5">
      <c r="A103" s="140" t="s">
        <v>566</v>
      </c>
      <c r="B103" s="227" t="s">
        <v>34</v>
      </c>
      <c r="C103" s="227" t="s">
        <v>72</v>
      </c>
      <c r="D103" s="228" t="s">
        <v>288</v>
      </c>
      <c r="E103" s="83">
        <v>240</v>
      </c>
      <c r="F103" s="78">
        <v>115</v>
      </c>
    </row>
    <row r="104" spans="1:6" ht="12.75">
      <c r="A104" s="79" t="s">
        <v>479</v>
      </c>
      <c r="B104" s="76" t="s">
        <v>55</v>
      </c>
      <c r="C104" s="133"/>
      <c r="D104" s="131"/>
      <c r="E104" s="130"/>
      <c r="F104" s="75">
        <f>F105+F133+F143+F147</f>
        <v>14120.7</v>
      </c>
    </row>
    <row r="105" spans="1:6" s="138" customFormat="1" ht="12.75">
      <c r="A105" s="74" t="s">
        <v>52</v>
      </c>
      <c r="B105" s="76" t="s">
        <v>55</v>
      </c>
      <c r="C105" s="76" t="s">
        <v>47</v>
      </c>
      <c r="D105" s="76"/>
      <c r="E105" s="76" t="s">
        <v>31</v>
      </c>
      <c r="F105" s="75">
        <f>F106+F113</f>
        <v>5441.700000000001</v>
      </c>
    </row>
    <row r="106" spans="1:6" ht="22.5">
      <c r="A106" s="82" t="s">
        <v>610</v>
      </c>
      <c r="B106" s="83" t="s">
        <v>55</v>
      </c>
      <c r="C106" s="83" t="s">
        <v>47</v>
      </c>
      <c r="D106" s="83" t="s">
        <v>269</v>
      </c>
      <c r="E106" s="76"/>
      <c r="F106" s="75">
        <f>F107+F109</f>
        <v>4628.200000000001</v>
      </c>
    </row>
    <row r="107" spans="1:6" s="138" customFormat="1" ht="45.75" customHeight="1">
      <c r="A107" s="82" t="s">
        <v>75</v>
      </c>
      <c r="B107" s="83" t="s">
        <v>55</v>
      </c>
      <c r="C107" s="83" t="s">
        <v>47</v>
      </c>
      <c r="D107" s="83" t="s">
        <v>270</v>
      </c>
      <c r="E107" s="83" t="s">
        <v>102</v>
      </c>
      <c r="F107" s="78">
        <f>F108</f>
        <v>4230.1</v>
      </c>
    </row>
    <row r="108" spans="1:6" s="138" customFormat="1" ht="22.5">
      <c r="A108" s="140" t="s">
        <v>103</v>
      </c>
      <c r="B108" s="83" t="s">
        <v>55</v>
      </c>
      <c r="C108" s="83" t="s">
        <v>47</v>
      </c>
      <c r="D108" s="83" t="s">
        <v>270</v>
      </c>
      <c r="E108" s="83">
        <v>120</v>
      </c>
      <c r="F108" s="78">
        <v>4230.1</v>
      </c>
    </row>
    <row r="109" spans="1:6" ht="22.5">
      <c r="A109" s="82" t="s">
        <v>272</v>
      </c>
      <c r="B109" s="83" t="s">
        <v>55</v>
      </c>
      <c r="C109" s="83" t="s">
        <v>47</v>
      </c>
      <c r="D109" s="83" t="s">
        <v>486</v>
      </c>
      <c r="E109" s="83"/>
      <c r="F109" s="78">
        <f>F110+F112</f>
        <v>398.1</v>
      </c>
    </row>
    <row r="110" spans="1:6" ht="22.5">
      <c r="A110" s="247" t="s">
        <v>99</v>
      </c>
      <c r="B110" s="83" t="s">
        <v>55</v>
      </c>
      <c r="C110" s="83" t="s">
        <v>47</v>
      </c>
      <c r="D110" s="83" t="s">
        <v>486</v>
      </c>
      <c r="E110" s="83">
        <v>200</v>
      </c>
      <c r="F110" s="78">
        <f>F111</f>
        <v>386.1</v>
      </c>
    </row>
    <row r="111" spans="1:6" s="138" customFormat="1" ht="22.5">
      <c r="A111" s="140" t="s">
        <v>566</v>
      </c>
      <c r="B111" s="83" t="s">
        <v>55</v>
      </c>
      <c r="C111" s="83" t="s">
        <v>47</v>
      </c>
      <c r="D111" s="83" t="s">
        <v>486</v>
      </c>
      <c r="E111" s="83">
        <v>240</v>
      </c>
      <c r="F111" s="78">
        <v>386.1</v>
      </c>
    </row>
    <row r="112" spans="1:6" ht="12.75">
      <c r="A112" s="82" t="s">
        <v>105</v>
      </c>
      <c r="B112" s="83" t="s">
        <v>55</v>
      </c>
      <c r="C112" s="83" t="s">
        <v>47</v>
      </c>
      <c r="D112" s="83" t="s">
        <v>486</v>
      </c>
      <c r="E112" s="83">
        <v>800</v>
      </c>
      <c r="F112" s="78">
        <v>12</v>
      </c>
    </row>
    <row r="113" spans="1:6" s="138" customFormat="1" ht="31.5">
      <c r="A113" s="79" t="s">
        <v>659</v>
      </c>
      <c r="B113" s="80" t="s">
        <v>55</v>
      </c>
      <c r="C113" s="123" t="s">
        <v>47</v>
      </c>
      <c r="D113" s="80" t="s">
        <v>235</v>
      </c>
      <c r="E113" s="80" t="s">
        <v>31</v>
      </c>
      <c r="F113" s="81">
        <f>F114+F117+F121+F124+F130</f>
        <v>813.5</v>
      </c>
    </row>
    <row r="114" spans="1:6" ht="22.5">
      <c r="A114" s="136" t="s">
        <v>279</v>
      </c>
      <c r="B114" s="137" t="s">
        <v>55</v>
      </c>
      <c r="C114" s="137" t="s">
        <v>47</v>
      </c>
      <c r="D114" s="137" t="s">
        <v>266</v>
      </c>
      <c r="E114" s="137"/>
      <c r="F114" s="135">
        <f>F115</f>
        <v>100</v>
      </c>
    </row>
    <row r="115" spans="1:6" ht="22.5">
      <c r="A115" s="247" t="s">
        <v>99</v>
      </c>
      <c r="B115" s="83" t="s">
        <v>55</v>
      </c>
      <c r="C115" s="83" t="s">
        <v>47</v>
      </c>
      <c r="D115" s="83" t="s">
        <v>289</v>
      </c>
      <c r="E115" s="83">
        <v>200</v>
      </c>
      <c r="F115" s="78">
        <f>F116</f>
        <v>100</v>
      </c>
    </row>
    <row r="116" spans="1:6" ht="22.5">
      <c r="A116" s="140" t="s">
        <v>566</v>
      </c>
      <c r="B116" s="83" t="s">
        <v>55</v>
      </c>
      <c r="C116" s="83" t="s">
        <v>47</v>
      </c>
      <c r="D116" s="83" t="s">
        <v>289</v>
      </c>
      <c r="E116" s="83">
        <v>240</v>
      </c>
      <c r="F116" s="78">
        <v>100</v>
      </c>
    </row>
    <row r="117" spans="1:6" ht="12.75">
      <c r="A117" s="136" t="s">
        <v>280</v>
      </c>
      <c r="B117" s="137" t="s">
        <v>55</v>
      </c>
      <c r="C117" s="137" t="s">
        <v>47</v>
      </c>
      <c r="D117" s="137" t="s">
        <v>267</v>
      </c>
      <c r="E117" s="137"/>
      <c r="F117" s="135">
        <f>F118+F120</f>
        <v>206</v>
      </c>
    </row>
    <row r="118" spans="1:6" ht="22.5">
      <c r="A118" s="247" t="s">
        <v>99</v>
      </c>
      <c r="B118" s="83" t="s">
        <v>55</v>
      </c>
      <c r="C118" s="83" t="s">
        <v>47</v>
      </c>
      <c r="D118" s="83" t="s">
        <v>290</v>
      </c>
      <c r="E118" s="83">
        <v>200</v>
      </c>
      <c r="F118" s="78">
        <f>F119</f>
        <v>66</v>
      </c>
    </row>
    <row r="119" spans="1:6" ht="22.5">
      <c r="A119" s="140" t="s">
        <v>566</v>
      </c>
      <c r="B119" s="83" t="s">
        <v>55</v>
      </c>
      <c r="C119" s="83" t="s">
        <v>47</v>
      </c>
      <c r="D119" s="83" t="s">
        <v>290</v>
      </c>
      <c r="E119" s="83">
        <v>240</v>
      </c>
      <c r="F119" s="78">
        <v>66</v>
      </c>
    </row>
    <row r="120" spans="1:6" ht="12.75">
      <c r="A120" s="82" t="s">
        <v>105</v>
      </c>
      <c r="B120" s="83" t="s">
        <v>55</v>
      </c>
      <c r="C120" s="83" t="s">
        <v>47</v>
      </c>
      <c r="D120" s="83" t="s">
        <v>666</v>
      </c>
      <c r="E120" s="83">
        <v>800</v>
      </c>
      <c r="F120" s="78">
        <v>140</v>
      </c>
    </row>
    <row r="121" spans="1:6" ht="12.75">
      <c r="A121" s="136" t="s">
        <v>281</v>
      </c>
      <c r="B121" s="137" t="s">
        <v>55</v>
      </c>
      <c r="C121" s="137" t="s">
        <v>47</v>
      </c>
      <c r="D121" s="137" t="s">
        <v>268</v>
      </c>
      <c r="E121" s="137"/>
      <c r="F121" s="135">
        <f>F122</f>
        <v>130</v>
      </c>
    </row>
    <row r="122" spans="1:6" ht="22.5">
      <c r="A122" s="247" t="s">
        <v>99</v>
      </c>
      <c r="B122" s="83" t="s">
        <v>55</v>
      </c>
      <c r="C122" s="83" t="s">
        <v>47</v>
      </c>
      <c r="D122" s="83" t="s">
        <v>291</v>
      </c>
      <c r="E122" s="83">
        <v>200</v>
      </c>
      <c r="F122" s="78">
        <f>F123</f>
        <v>130</v>
      </c>
    </row>
    <row r="123" spans="1:6" ht="22.5">
      <c r="A123" s="140" t="s">
        <v>566</v>
      </c>
      <c r="B123" s="83" t="s">
        <v>55</v>
      </c>
      <c r="C123" s="83" t="s">
        <v>47</v>
      </c>
      <c r="D123" s="83" t="s">
        <v>291</v>
      </c>
      <c r="E123" s="83">
        <v>240</v>
      </c>
      <c r="F123" s="78">
        <v>130</v>
      </c>
    </row>
    <row r="124" spans="1:6" ht="16.5" customHeight="1">
      <c r="A124" s="136" t="s">
        <v>611</v>
      </c>
      <c r="B124" s="137" t="s">
        <v>55</v>
      </c>
      <c r="C124" s="137" t="s">
        <v>47</v>
      </c>
      <c r="D124" s="137" t="s">
        <v>277</v>
      </c>
      <c r="E124" s="137"/>
      <c r="F124" s="135">
        <f>F125+F127</f>
        <v>359.5</v>
      </c>
    </row>
    <row r="125" spans="1:6" ht="22.5">
      <c r="A125" s="247" t="s">
        <v>99</v>
      </c>
      <c r="B125" s="83" t="s">
        <v>55</v>
      </c>
      <c r="C125" s="83" t="s">
        <v>47</v>
      </c>
      <c r="D125" s="83" t="s">
        <v>292</v>
      </c>
      <c r="E125" s="83">
        <v>200</v>
      </c>
      <c r="F125" s="78">
        <f>F126</f>
        <v>286</v>
      </c>
    </row>
    <row r="126" spans="1:6" ht="22.5">
      <c r="A126" s="140" t="s">
        <v>566</v>
      </c>
      <c r="B126" s="83" t="s">
        <v>55</v>
      </c>
      <c r="C126" s="83" t="s">
        <v>47</v>
      </c>
      <c r="D126" s="83" t="s">
        <v>292</v>
      </c>
      <c r="E126" s="83">
        <v>240</v>
      </c>
      <c r="F126" s="78">
        <v>286</v>
      </c>
    </row>
    <row r="127" spans="1:6" s="138" customFormat="1" ht="22.5">
      <c r="A127" s="140" t="s">
        <v>573</v>
      </c>
      <c r="B127" s="83" t="s">
        <v>55</v>
      </c>
      <c r="C127" s="83" t="s">
        <v>47</v>
      </c>
      <c r="D127" s="83" t="s">
        <v>574</v>
      </c>
      <c r="E127" s="83"/>
      <c r="F127" s="78">
        <f>F128</f>
        <v>73.5</v>
      </c>
    </row>
    <row r="128" spans="1:6" s="138" customFormat="1" ht="22.5">
      <c r="A128" s="247" t="s">
        <v>99</v>
      </c>
      <c r="B128" s="83" t="s">
        <v>55</v>
      </c>
      <c r="C128" s="83" t="s">
        <v>47</v>
      </c>
      <c r="D128" s="83" t="s">
        <v>574</v>
      </c>
      <c r="E128" s="83">
        <v>200</v>
      </c>
      <c r="F128" s="78">
        <f>F129</f>
        <v>73.5</v>
      </c>
    </row>
    <row r="129" spans="1:6" ht="22.5">
      <c r="A129" s="140" t="s">
        <v>566</v>
      </c>
      <c r="B129" s="83" t="s">
        <v>55</v>
      </c>
      <c r="C129" s="83" t="s">
        <v>47</v>
      </c>
      <c r="D129" s="83" t="s">
        <v>574</v>
      </c>
      <c r="E129" s="83">
        <v>240</v>
      </c>
      <c r="F129" s="78">
        <v>73.5</v>
      </c>
    </row>
    <row r="130" spans="1:6" s="138" customFormat="1" ht="27.75" customHeight="1">
      <c r="A130" s="136" t="s">
        <v>278</v>
      </c>
      <c r="B130" s="137" t="s">
        <v>55</v>
      </c>
      <c r="C130" s="137" t="s">
        <v>47</v>
      </c>
      <c r="D130" s="137" t="s">
        <v>282</v>
      </c>
      <c r="E130" s="137"/>
      <c r="F130" s="135">
        <f>F131</f>
        <v>18</v>
      </c>
    </row>
    <row r="131" spans="1:6" s="138" customFormat="1" ht="22.5">
      <c r="A131" s="247" t="s">
        <v>99</v>
      </c>
      <c r="B131" s="83" t="s">
        <v>55</v>
      </c>
      <c r="C131" s="83" t="s">
        <v>47</v>
      </c>
      <c r="D131" s="83" t="s">
        <v>293</v>
      </c>
      <c r="E131" s="83">
        <v>200</v>
      </c>
      <c r="F131" s="78">
        <f>F132</f>
        <v>18</v>
      </c>
    </row>
    <row r="132" spans="1:6" ht="22.5">
      <c r="A132" s="140" t="s">
        <v>566</v>
      </c>
      <c r="B132" s="83" t="s">
        <v>55</v>
      </c>
      <c r="C132" s="83" t="s">
        <v>47</v>
      </c>
      <c r="D132" s="83" t="s">
        <v>293</v>
      </c>
      <c r="E132" s="83">
        <v>240</v>
      </c>
      <c r="F132" s="78">
        <v>18</v>
      </c>
    </row>
    <row r="133" spans="1:6" ht="21">
      <c r="A133" s="79" t="s">
        <v>613</v>
      </c>
      <c r="B133" s="123" t="s">
        <v>55</v>
      </c>
      <c r="C133" s="123" t="s">
        <v>73</v>
      </c>
      <c r="D133" s="80" t="s">
        <v>236</v>
      </c>
      <c r="E133" s="80"/>
      <c r="F133" s="81">
        <f>F134+F137+F140</f>
        <v>6548</v>
      </c>
    </row>
    <row r="134" spans="1:6" ht="22.5">
      <c r="A134" s="136" t="s">
        <v>614</v>
      </c>
      <c r="B134" s="139" t="s">
        <v>55</v>
      </c>
      <c r="C134" s="139" t="s">
        <v>73</v>
      </c>
      <c r="D134" s="137" t="s">
        <v>284</v>
      </c>
      <c r="E134" s="137"/>
      <c r="F134" s="135">
        <f>F135</f>
        <v>5048</v>
      </c>
    </row>
    <row r="135" spans="1:6" ht="22.5">
      <c r="A135" s="247" t="s">
        <v>99</v>
      </c>
      <c r="B135" s="122" t="s">
        <v>55</v>
      </c>
      <c r="C135" s="122" t="s">
        <v>73</v>
      </c>
      <c r="D135" s="83" t="s">
        <v>294</v>
      </c>
      <c r="E135" s="83">
        <v>200</v>
      </c>
      <c r="F135" s="78">
        <f>F136</f>
        <v>5048</v>
      </c>
    </row>
    <row r="136" spans="1:6" s="72" customFormat="1" ht="22.5">
      <c r="A136" s="140" t="s">
        <v>566</v>
      </c>
      <c r="B136" s="122" t="s">
        <v>55</v>
      </c>
      <c r="C136" s="122" t="s">
        <v>73</v>
      </c>
      <c r="D136" s="83" t="s">
        <v>294</v>
      </c>
      <c r="E136" s="83">
        <v>240</v>
      </c>
      <c r="F136" s="78">
        <v>5048</v>
      </c>
    </row>
    <row r="137" spans="1:6" s="72" customFormat="1" ht="28.5" customHeight="1">
      <c r="A137" s="136" t="s">
        <v>615</v>
      </c>
      <c r="B137" s="139" t="s">
        <v>55</v>
      </c>
      <c r="C137" s="139" t="s">
        <v>73</v>
      </c>
      <c r="D137" s="137" t="s">
        <v>286</v>
      </c>
      <c r="E137" s="137"/>
      <c r="F137" s="135">
        <f>F138</f>
        <v>500</v>
      </c>
    </row>
    <row r="138" spans="1:6" s="72" customFormat="1" ht="22.5">
      <c r="A138" s="247" t="s">
        <v>99</v>
      </c>
      <c r="B138" s="122" t="s">
        <v>55</v>
      </c>
      <c r="C138" s="122" t="s">
        <v>73</v>
      </c>
      <c r="D138" s="83" t="s">
        <v>295</v>
      </c>
      <c r="E138" s="83">
        <v>200</v>
      </c>
      <c r="F138" s="78">
        <f>F139</f>
        <v>500</v>
      </c>
    </row>
    <row r="139" spans="1:6" s="72" customFormat="1" ht="22.5">
      <c r="A139" s="140" t="s">
        <v>566</v>
      </c>
      <c r="B139" s="122" t="s">
        <v>55</v>
      </c>
      <c r="C139" s="122" t="s">
        <v>73</v>
      </c>
      <c r="D139" s="83" t="s">
        <v>295</v>
      </c>
      <c r="E139" s="83">
        <v>240</v>
      </c>
      <c r="F139" s="78">
        <v>500</v>
      </c>
    </row>
    <row r="140" spans="1:6" ht="32.25" customHeight="1">
      <c r="A140" s="136" t="s">
        <v>616</v>
      </c>
      <c r="B140" s="139" t="s">
        <v>55</v>
      </c>
      <c r="C140" s="139" t="s">
        <v>73</v>
      </c>
      <c r="D140" s="137" t="s">
        <v>302</v>
      </c>
      <c r="E140" s="137"/>
      <c r="F140" s="135">
        <f>F141</f>
        <v>1000</v>
      </c>
    </row>
    <row r="141" spans="1:6" ht="22.5">
      <c r="A141" s="247" t="s">
        <v>99</v>
      </c>
      <c r="B141" s="122" t="s">
        <v>55</v>
      </c>
      <c r="C141" s="122" t="s">
        <v>73</v>
      </c>
      <c r="D141" s="83" t="s">
        <v>296</v>
      </c>
      <c r="E141" s="83">
        <v>200</v>
      </c>
      <c r="F141" s="78">
        <f>F142</f>
        <v>1000</v>
      </c>
    </row>
    <row r="142" spans="1:6" ht="22.5">
      <c r="A142" s="82" t="s">
        <v>99</v>
      </c>
      <c r="B142" s="122" t="s">
        <v>55</v>
      </c>
      <c r="C142" s="122" t="s">
        <v>73</v>
      </c>
      <c r="D142" s="83" t="s">
        <v>296</v>
      </c>
      <c r="E142" s="83">
        <v>240</v>
      </c>
      <c r="F142" s="78">
        <v>1000</v>
      </c>
    </row>
    <row r="143" spans="1:6" ht="12.75">
      <c r="A143" s="79" t="s">
        <v>619</v>
      </c>
      <c r="B143" s="80" t="s">
        <v>55</v>
      </c>
      <c r="C143" s="80">
        <v>10</v>
      </c>
      <c r="D143" s="83"/>
      <c r="E143" s="83"/>
      <c r="F143" s="81">
        <f>F144</f>
        <v>137.5</v>
      </c>
    </row>
    <row r="144" spans="1:6" ht="12.75">
      <c r="A144" s="79" t="s">
        <v>620</v>
      </c>
      <c r="B144" s="123" t="s">
        <v>55</v>
      </c>
      <c r="C144" s="123" t="s">
        <v>56</v>
      </c>
      <c r="D144" s="80" t="s">
        <v>621</v>
      </c>
      <c r="E144" s="80"/>
      <c r="F144" s="81">
        <f>F145</f>
        <v>137.5</v>
      </c>
    </row>
    <row r="145" spans="1:6" ht="22.5">
      <c r="A145" s="247" t="s">
        <v>99</v>
      </c>
      <c r="B145" s="122" t="s">
        <v>55</v>
      </c>
      <c r="C145" s="122" t="s">
        <v>56</v>
      </c>
      <c r="D145" s="83" t="s">
        <v>621</v>
      </c>
      <c r="E145" s="83">
        <v>200</v>
      </c>
      <c r="F145" s="78">
        <f>F146</f>
        <v>137.5</v>
      </c>
    </row>
    <row r="146" spans="1:6" ht="22.5">
      <c r="A146" s="82" t="s">
        <v>99</v>
      </c>
      <c r="B146" s="122" t="s">
        <v>55</v>
      </c>
      <c r="C146" s="122" t="s">
        <v>56</v>
      </c>
      <c r="D146" s="83" t="s">
        <v>621</v>
      </c>
      <c r="E146" s="83">
        <v>240</v>
      </c>
      <c r="F146" s="78">
        <v>137.5</v>
      </c>
    </row>
    <row r="147" spans="1:6" ht="12.75">
      <c r="A147" s="79" t="s">
        <v>618</v>
      </c>
      <c r="B147" s="80" t="s">
        <v>55</v>
      </c>
      <c r="C147" s="80">
        <v>12</v>
      </c>
      <c r="D147" s="83"/>
      <c r="E147" s="83"/>
      <c r="F147" s="81">
        <f>F148+F155+F158</f>
        <v>1993.5</v>
      </c>
    </row>
    <row r="148" spans="1:6" ht="21">
      <c r="A148" s="79" t="s">
        <v>617</v>
      </c>
      <c r="B148" s="80" t="s">
        <v>55</v>
      </c>
      <c r="C148" s="80">
        <v>12</v>
      </c>
      <c r="D148" s="80" t="s">
        <v>237</v>
      </c>
      <c r="E148" s="83"/>
      <c r="F148" s="81">
        <f>F149+F152</f>
        <v>250</v>
      </c>
    </row>
    <row r="149" spans="1:6" ht="22.5">
      <c r="A149" s="136" t="s">
        <v>283</v>
      </c>
      <c r="B149" s="137" t="s">
        <v>55</v>
      </c>
      <c r="C149" s="137">
        <v>12</v>
      </c>
      <c r="D149" s="137" t="s">
        <v>303</v>
      </c>
      <c r="E149" s="137"/>
      <c r="F149" s="135">
        <f>F150</f>
        <v>100</v>
      </c>
    </row>
    <row r="150" spans="1:6" ht="22.5">
      <c r="A150" s="247" t="s">
        <v>99</v>
      </c>
      <c r="B150" s="83" t="s">
        <v>55</v>
      </c>
      <c r="C150" s="83">
        <v>12</v>
      </c>
      <c r="D150" s="83" t="s">
        <v>297</v>
      </c>
      <c r="E150" s="83">
        <v>200</v>
      </c>
      <c r="F150" s="78">
        <f>F151</f>
        <v>100</v>
      </c>
    </row>
    <row r="151" spans="1:6" ht="22.5">
      <c r="A151" s="140" t="s">
        <v>566</v>
      </c>
      <c r="B151" s="83" t="s">
        <v>55</v>
      </c>
      <c r="C151" s="83">
        <v>12</v>
      </c>
      <c r="D151" s="83" t="s">
        <v>297</v>
      </c>
      <c r="E151" s="83">
        <v>240</v>
      </c>
      <c r="F151" s="78">
        <v>100</v>
      </c>
    </row>
    <row r="152" spans="1:6" ht="22.5">
      <c r="A152" s="136" t="s">
        <v>285</v>
      </c>
      <c r="B152" s="137" t="s">
        <v>55</v>
      </c>
      <c r="C152" s="137">
        <v>12</v>
      </c>
      <c r="D152" s="137" t="s">
        <v>304</v>
      </c>
      <c r="E152" s="137"/>
      <c r="F152" s="135">
        <f>F153</f>
        <v>150</v>
      </c>
    </row>
    <row r="153" spans="1:6" ht="22.5">
      <c r="A153" s="247" t="s">
        <v>99</v>
      </c>
      <c r="B153" s="83" t="s">
        <v>55</v>
      </c>
      <c r="C153" s="83">
        <v>12</v>
      </c>
      <c r="D153" s="83" t="s">
        <v>298</v>
      </c>
      <c r="E153" s="83">
        <v>200</v>
      </c>
      <c r="F153" s="78">
        <f>F154</f>
        <v>150</v>
      </c>
    </row>
    <row r="154" spans="1:6" ht="22.5">
      <c r="A154" s="82" t="s">
        <v>99</v>
      </c>
      <c r="B154" s="83" t="s">
        <v>55</v>
      </c>
      <c r="C154" s="83">
        <v>12</v>
      </c>
      <c r="D154" s="83" t="s">
        <v>298</v>
      </c>
      <c r="E154" s="83">
        <v>240</v>
      </c>
      <c r="F154" s="78">
        <v>150</v>
      </c>
    </row>
    <row r="155" spans="1:6" ht="25.5" customHeight="1">
      <c r="A155" s="79" t="s">
        <v>667</v>
      </c>
      <c r="B155" s="80" t="s">
        <v>55</v>
      </c>
      <c r="C155" s="80">
        <v>12</v>
      </c>
      <c r="D155" s="80" t="s">
        <v>238</v>
      </c>
      <c r="E155" s="80"/>
      <c r="F155" s="81">
        <f>F156</f>
        <v>1443.5</v>
      </c>
    </row>
    <row r="156" spans="1:6" ht="22.5">
      <c r="A156" s="247" t="s">
        <v>99</v>
      </c>
      <c r="B156" s="83" t="s">
        <v>55</v>
      </c>
      <c r="C156" s="83">
        <v>12</v>
      </c>
      <c r="D156" s="264" t="s">
        <v>657</v>
      </c>
      <c r="E156" s="83">
        <v>200</v>
      </c>
      <c r="F156" s="78">
        <f>F157</f>
        <v>1443.5</v>
      </c>
    </row>
    <row r="157" spans="1:6" ht="22.5">
      <c r="A157" s="140" t="s">
        <v>566</v>
      </c>
      <c r="B157" s="83" t="s">
        <v>55</v>
      </c>
      <c r="C157" s="83">
        <v>12</v>
      </c>
      <c r="D157" s="264" t="s">
        <v>657</v>
      </c>
      <c r="E157" s="83">
        <v>240</v>
      </c>
      <c r="F157" s="78">
        <v>1443.5</v>
      </c>
    </row>
    <row r="158" spans="1:6" ht="34.5" customHeight="1">
      <c r="A158" s="249" t="s">
        <v>640</v>
      </c>
      <c r="B158" s="80" t="s">
        <v>55</v>
      </c>
      <c r="C158" s="80">
        <v>12</v>
      </c>
      <c r="D158" s="80" t="s">
        <v>641</v>
      </c>
      <c r="E158" s="80"/>
      <c r="F158" s="81">
        <f>F159</f>
        <v>300</v>
      </c>
    </row>
    <row r="159" spans="1:6" ht="22.5">
      <c r="A159" s="247" t="s">
        <v>99</v>
      </c>
      <c r="B159" s="83" t="s">
        <v>55</v>
      </c>
      <c r="C159" s="83">
        <v>12</v>
      </c>
      <c r="D159" s="83" t="s">
        <v>642</v>
      </c>
      <c r="E159" s="83">
        <v>200</v>
      </c>
      <c r="F159" s="78">
        <f>F160</f>
        <v>300</v>
      </c>
    </row>
    <row r="160" spans="1:6" ht="22.5">
      <c r="A160" s="140" t="s">
        <v>566</v>
      </c>
      <c r="B160" s="83" t="s">
        <v>55</v>
      </c>
      <c r="C160" s="83">
        <v>12</v>
      </c>
      <c r="D160" s="83" t="s">
        <v>642</v>
      </c>
      <c r="E160" s="83">
        <v>240</v>
      </c>
      <c r="F160" s="78">
        <v>300</v>
      </c>
    </row>
    <row r="161" spans="1:6" ht="12.75">
      <c r="A161" s="79" t="s">
        <v>301</v>
      </c>
      <c r="B161" s="76" t="s">
        <v>47</v>
      </c>
      <c r="C161" s="83"/>
      <c r="D161" s="83"/>
      <c r="E161" s="83"/>
      <c r="F161" s="81">
        <f>F162+F171+F167</f>
        <v>10574.300000000001</v>
      </c>
    </row>
    <row r="162" spans="1:6" ht="31.5">
      <c r="A162" s="79" t="s">
        <v>659</v>
      </c>
      <c r="B162" s="76" t="s">
        <v>47</v>
      </c>
      <c r="C162" s="83"/>
      <c r="D162" s="83"/>
      <c r="E162" s="83"/>
      <c r="F162" s="81">
        <f>F164+F172</f>
        <v>5189.1</v>
      </c>
    </row>
    <row r="163" spans="1:6" ht="12.75">
      <c r="A163" s="79" t="s">
        <v>575</v>
      </c>
      <c r="B163" s="80" t="s">
        <v>130</v>
      </c>
      <c r="C163" s="137" t="s">
        <v>132</v>
      </c>
      <c r="D163" s="80" t="s">
        <v>277</v>
      </c>
      <c r="E163" s="83"/>
      <c r="F163" s="81">
        <f>F164</f>
        <v>2375.3</v>
      </c>
    </row>
    <row r="164" spans="1:6" ht="13.5" customHeight="1">
      <c r="A164" s="136" t="s">
        <v>611</v>
      </c>
      <c r="B164" s="137" t="s">
        <v>130</v>
      </c>
      <c r="C164" s="137" t="s">
        <v>132</v>
      </c>
      <c r="D164" s="137" t="s">
        <v>577</v>
      </c>
      <c r="E164" s="137"/>
      <c r="F164" s="135">
        <f>F165</f>
        <v>2375.3</v>
      </c>
    </row>
    <row r="165" spans="1:6" ht="22.5">
      <c r="A165" s="82" t="s">
        <v>576</v>
      </c>
      <c r="B165" s="83" t="s">
        <v>130</v>
      </c>
      <c r="C165" s="83" t="s">
        <v>132</v>
      </c>
      <c r="D165" s="83" t="s">
        <v>577</v>
      </c>
      <c r="E165" s="83">
        <v>400</v>
      </c>
      <c r="F165" s="78">
        <f>F166</f>
        <v>2375.3</v>
      </c>
    </row>
    <row r="166" spans="1:6" ht="12.75">
      <c r="A166" s="140" t="s">
        <v>578</v>
      </c>
      <c r="B166" s="83" t="s">
        <v>130</v>
      </c>
      <c r="C166" s="83" t="s">
        <v>132</v>
      </c>
      <c r="D166" s="83" t="s">
        <v>577</v>
      </c>
      <c r="E166" s="83">
        <v>410</v>
      </c>
      <c r="F166" s="78">
        <v>2375.3</v>
      </c>
    </row>
    <row r="167" spans="1:6" ht="12.75">
      <c r="A167" s="79" t="s">
        <v>668</v>
      </c>
      <c r="B167" s="80" t="s">
        <v>130</v>
      </c>
      <c r="C167" s="80" t="s">
        <v>669</v>
      </c>
      <c r="D167" s="83"/>
      <c r="E167" s="83"/>
      <c r="F167" s="81">
        <f>F168</f>
        <v>1983.7</v>
      </c>
    </row>
    <row r="168" spans="1:6" ht="33.75">
      <c r="A168" s="136" t="s">
        <v>625</v>
      </c>
      <c r="B168" s="137" t="s">
        <v>130</v>
      </c>
      <c r="C168" s="137" t="s">
        <v>669</v>
      </c>
      <c r="D168" s="137" t="s">
        <v>307</v>
      </c>
      <c r="E168" s="137"/>
      <c r="F168" s="135">
        <f>F169</f>
        <v>1983.7</v>
      </c>
    </row>
    <row r="169" spans="1:6" ht="22.5">
      <c r="A169" s="247" t="s">
        <v>99</v>
      </c>
      <c r="B169" s="83" t="s">
        <v>130</v>
      </c>
      <c r="C169" s="83" t="s">
        <v>669</v>
      </c>
      <c r="D169" s="83" t="s">
        <v>468</v>
      </c>
      <c r="E169" s="83">
        <v>200</v>
      </c>
      <c r="F169" s="78">
        <f>F170</f>
        <v>1983.7</v>
      </c>
    </row>
    <row r="170" spans="1:6" ht="22.5">
      <c r="A170" s="140" t="s">
        <v>566</v>
      </c>
      <c r="B170" s="83" t="s">
        <v>130</v>
      </c>
      <c r="C170" s="83" t="s">
        <v>669</v>
      </c>
      <c r="D170" s="83" t="s">
        <v>468</v>
      </c>
      <c r="E170" s="83">
        <v>240</v>
      </c>
      <c r="F170" s="78">
        <v>1983.7</v>
      </c>
    </row>
    <row r="171" spans="1:6" ht="12.75">
      <c r="A171" s="249" t="s">
        <v>579</v>
      </c>
      <c r="B171" s="80" t="s">
        <v>130</v>
      </c>
      <c r="C171" s="80" t="s">
        <v>131</v>
      </c>
      <c r="D171" s="83"/>
      <c r="E171" s="83"/>
      <c r="F171" s="81">
        <f>F175+F185</f>
        <v>3401.5</v>
      </c>
    </row>
    <row r="172" spans="1:6" ht="16.5" customHeight="1">
      <c r="A172" s="136" t="s">
        <v>611</v>
      </c>
      <c r="B172" s="137" t="s">
        <v>130</v>
      </c>
      <c r="C172" s="139" t="s">
        <v>34</v>
      </c>
      <c r="D172" s="137" t="s">
        <v>577</v>
      </c>
      <c r="E172" s="137"/>
      <c r="F172" s="135">
        <f>F173</f>
        <v>2813.8</v>
      </c>
    </row>
    <row r="173" spans="1:6" s="72" customFormat="1" ht="22.5">
      <c r="A173" s="247" t="s">
        <v>99</v>
      </c>
      <c r="B173" s="83" t="s">
        <v>130</v>
      </c>
      <c r="C173" s="83" t="s">
        <v>131</v>
      </c>
      <c r="D173" s="83" t="s">
        <v>577</v>
      </c>
      <c r="E173" s="83">
        <v>200</v>
      </c>
      <c r="F173" s="78">
        <f>F174</f>
        <v>2813.8</v>
      </c>
    </row>
    <row r="174" spans="1:6" s="72" customFormat="1" ht="22.5">
      <c r="A174" s="140" t="s">
        <v>566</v>
      </c>
      <c r="B174" s="83" t="s">
        <v>130</v>
      </c>
      <c r="C174" s="83" t="s">
        <v>131</v>
      </c>
      <c r="D174" s="83" t="s">
        <v>577</v>
      </c>
      <c r="E174" s="83">
        <v>240</v>
      </c>
      <c r="F174" s="78">
        <v>2813.8</v>
      </c>
    </row>
    <row r="175" spans="1:6" ht="21">
      <c r="A175" s="79" t="s">
        <v>622</v>
      </c>
      <c r="B175" s="80" t="s">
        <v>130</v>
      </c>
      <c r="C175" s="80" t="s">
        <v>131</v>
      </c>
      <c r="D175" s="80"/>
      <c r="E175" s="83"/>
      <c r="F175" s="81">
        <f>F176+F179+F182</f>
        <v>1975</v>
      </c>
    </row>
    <row r="176" spans="1:6" ht="22.5">
      <c r="A176" s="136" t="s">
        <v>623</v>
      </c>
      <c r="B176" s="137" t="s">
        <v>130</v>
      </c>
      <c r="C176" s="137" t="s">
        <v>131</v>
      </c>
      <c r="D176" s="137" t="s">
        <v>305</v>
      </c>
      <c r="E176" s="137"/>
      <c r="F176" s="135">
        <f>F177</f>
        <v>1275</v>
      </c>
    </row>
    <row r="177" spans="1:6" ht="22.5">
      <c r="A177" s="247" t="s">
        <v>99</v>
      </c>
      <c r="B177" s="83" t="s">
        <v>130</v>
      </c>
      <c r="C177" s="83" t="s">
        <v>131</v>
      </c>
      <c r="D177" s="83" t="s">
        <v>299</v>
      </c>
      <c r="E177" s="83">
        <v>200</v>
      </c>
      <c r="F177" s="78">
        <f>F178</f>
        <v>1275</v>
      </c>
    </row>
    <row r="178" spans="1:6" ht="22.5">
      <c r="A178" s="140" t="s">
        <v>566</v>
      </c>
      <c r="B178" s="83" t="s">
        <v>130</v>
      </c>
      <c r="C178" s="83" t="s">
        <v>131</v>
      </c>
      <c r="D178" s="83" t="s">
        <v>299</v>
      </c>
      <c r="E178" s="83">
        <v>240</v>
      </c>
      <c r="F178" s="78">
        <v>1275</v>
      </c>
    </row>
    <row r="179" spans="1:6" ht="22.5">
      <c r="A179" s="136" t="s">
        <v>624</v>
      </c>
      <c r="B179" s="137" t="s">
        <v>130</v>
      </c>
      <c r="C179" s="137" t="s">
        <v>131</v>
      </c>
      <c r="D179" s="137" t="s">
        <v>306</v>
      </c>
      <c r="E179" s="137"/>
      <c r="F179" s="135">
        <f>F180</f>
        <v>200</v>
      </c>
    </row>
    <row r="180" spans="1:6" ht="22.5">
      <c r="A180" s="247" t="s">
        <v>99</v>
      </c>
      <c r="B180" s="83" t="s">
        <v>130</v>
      </c>
      <c r="C180" s="83" t="s">
        <v>131</v>
      </c>
      <c r="D180" s="83" t="s">
        <v>627</v>
      </c>
      <c r="E180" s="83">
        <v>200</v>
      </c>
      <c r="F180" s="78">
        <f>F181</f>
        <v>200</v>
      </c>
    </row>
    <row r="181" spans="1:6" ht="22.5">
      <c r="A181" s="140" t="s">
        <v>566</v>
      </c>
      <c r="B181" s="83" t="s">
        <v>130</v>
      </c>
      <c r="C181" s="83" t="s">
        <v>131</v>
      </c>
      <c r="D181" s="83" t="s">
        <v>627</v>
      </c>
      <c r="E181" s="83">
        <v>240</v>
      </c>
      <c r="F181" s="78">
        <v>200</v>
      </c>
    </row>
    <row r="182" spans="1:6" ht="33.75">
      <c r="A182" s="136" t="s">
        <v>626</v>
      </c>
      <c r="B182" s="137" t="s">
        <v>130</v>
      </c>
      <c r="C182" s="137" t="s">
        <v>131</v>
      </c>
      <c r="D182" s="137" t="s">
        <v>308</v>
      </c>
      <c r="E182" s="137"/>
      <c r="F182" s="135">
        <f>F183</f>
        <v>500</v>
      </c>
    </row>
    <row r="183" spans="1:6" ht="22.5">
      <c r="A183" s="247" t="s">
        <v>99</v>
      </c>
      <c r="B183" s="83" t="s">
        <v>130</v>
      </c>
      <c r="C183" s="83" t="s">
        <v>131</v>
      </c>
      <c r="D183" s="83" t="s">
        <v>300</v>
      </c>
      <c r="E183" s="83">
        <v>200</v>
      </c>
      <c r="F183" s="78">
        <f>F184</f>
        <v>500</v>
      </c>
    </row>
    <row r="184" spans="1:6" ht="22.5">
      <c r="A184" s="140" t="s">
        <v>566</v>
      </c>
      <c r="B184" s="83" t="s">
        <v>130</v>
      </c>
      <c r="C184" s="83" t="s">
        <v>131</v>
      </c>
      <c r="D184" s="83" t="s">
        <v>300</v>
      </c>
      <c r="E184" s="83">
        <v>240</v>
      </c>
      <c r="F184" s="78">
        <v>500</v>
      </c>
    </row>
    <row r="185" spans="1:6" ht="31.5">
      <c r="A185" s="79" t="s">
        <v>643</v>
      </c>
      <c r="B185" s="80" t="s">
        <v>130</v>
      </c>
      <c r="C185" s="80" t="s">
        <v>131</v>
      </c>
      <c r="D185" s="80" t="s">
        <v>580</v>
      </c>
      <c r="E185" s="83"/>
      <c r="F185" s="81">
        <f>F186</f>
        <v>1426.5</v>
      </c>
    </row>
    <row r="186" spans="1:6" ht="22.5">
      <c r="A186" s="247" t="s">
        <v>99</v>
      </c>
      <c r="B186" s="83" t="s">
        <v>130</v>
      </c>
      <c r="C186" s="83" t="s">
        <v>131</v>
      </c>
      <c r="D186" s="83" t="s">
        <v>581</v>
      </c>
      <c r="E186" s="83">
        <v>200</v>
      </c>
      <c r="F186" s="78">
        <f>F187</f>
        <v>1426.5</v>
      </c>
    </row>
    <row r="187" spans="1:6" ht="22.5">
      <c r="A187" s="140" t="s">
        <v>566</v>
      </c>
      <c r="B187" s="83" t="s">
        <v>130</v>
      </c>
      <c r="C187" s="83" t="s">
        <v>131</v>
      </c>
      <c r="D187" s="83" t="s">
        <v>581</v>
      </c>
      <c r="E187" s="83">
        <v>240</v>
      </c>
      <c r="F187" s="78">
        <v>1426.5</v>
      </c>
    </row>
    <row r="188" spans="1:6" ht="12.75">
      <c r="A188" s="79" t="s">
        <v>480</v>
      </c>
      <c r="B188" s="76" t="s">
        <v>46</v>
      </c>
      <c r="C188" s="83"/>
      <c r="D188" s="83"/>
      <c r="E188" s="83"/>
      <c r="F188" s="81">
        <f>F190+F203+F217+F224+F228+F237</f>
        <v>423769.30000000005</v>
      </c>
    </row>
    <row r="189" spans="1:6" ht="21">
      <c r="A189" s="79" t="s">
        <v>652</v>
      </c>
      <c r="B189" s="76" t="s">
        <v>46</v>
      </c>
      <c r="C189" s="83"/>
      <c r="D189" s="83"/>
      <c r="E189" s="83"/>
      <c r="F189" s="81">
        <f>F191+F204+F212+F229+F254</f>
        <v>390744.80000000005</v>
      </c>
    </row>
    <row r="190" spans="1:6" ht="12.75">
      <c r="A190" s="79" t="s">
        <v>629</v>
      </c>
      <c r="B190" s="80" t="s">
        <v>46</v>
      </c>
      <c r="C190" s="80" t="s">
        <v>132</v>
      </c>
      <c r="D190" s="83"/>
      <c r="E190" s="83"/>
      <c r="F190" s="81">
        <f>F191</f>
        <v>124146.79999999999</v>
      </c>
    </row>
    <row r="191" spans="1:6" ht="12.75">
      <c r="A191" s="136" t="s">
        <v>148</v>
      </c>
      <c r="B191" s="137" t="s">
        <v>46</v>
      </c>
      <c r="C191" s="137" t="s">
        <v>132</v>
      </c>
      <c r="D191" s="137"/>
      <c r="E191" s="137"/>
      <c r="F191" s="135">
        <f>F192+F197+F200</f>
        <v>124146.79999999999</v>
      </c>
    </row>
    <row r="192" spans="1:6" ht="33.75">
      <c r="A192" s="82" t="s">
        <v>133</v>
      </c>
      <c r="B192" s="83" t="s">
        <v>46</v>
      </c>
      <c r="C192" s="83" t="s">
        <v>132</v>
      </c>
      <c r="D192" s="83" t="s">
        <v>214</v>
      </c>
      <c r="E192" s="83" t="s">
        <v>96</v>
      </c>
      <c r="F192" s="78">
        <f>F193+F195</f>
        <v>123152.4</v>
      </c>
    </row>
    <row r="193" spans="1:6" ht="12.75">
      <c r="A193" s="82" t="s">
        <v>97</v>
      </c>
      <c r="B193" s="83" t="s">
        <v>46</v>
      </c>
      <c r="C193" s="83" t="s">
        <v>132</v>
      </c>
      <c r="D193" s="83" t="s">
        <v>214</v>
      </c>
      <c r="E193" s="83" t="s">
        <v>98</v>
      </c>
      <c r="F193" s="78">
        <f>F194</f>
        <v>104550</v>
      </c>
    </row>
    <row r="194" spans="1:6" ht="41.25" customHeight="1">
      <c r="A194" s="82" t="s">
        <v>90</v>
      </c>
      <c r="B194" s="83" t="s">
        <v>46</v>
      </c>
      <c r="C194" s="83" t="s">
        <v>132</v>
      </c>
      <c r="D194" s="83" t="s">
        <v>214</v>
      </c>
      <c r="E194" s="83" t="s">
        <v>74</v>
      </c>
      <c r="F194" s="78">
        <v>104550</v>
      </c>
    </row>
    <row r="195" spans="1:6" ht="12.75">
      <c r="A195" s="82" t="s">
        <v>107</v>
      </c>
      <c r="B195" s="83" t="s">
        <v>46</v>
      </c>
      <c r="C195" s="83" t="s">
        <v>132</v>
      </c>
      <c r="D195" s="83" t="s">
        <v>214</v>
      </c>
      <c r="E195" s="83" t="s">
        <v>108</v>
      </c>
      <c r="F195" s="78">
        <f>F196</f>
        <v>18602.4</v>
      </c>
    </row>
    <row r="196" spans="1:6" ht="39.75" customHeight="1">
      <c r="A196" s="82" t="s">
        <v>91</v>
      </c>
      <c r="B196" s="83" t="s">
        <v>46</v>
      </c>
      <c r="C196" s="83" t="s">
        <v>132</v>
      </c>
      <c r="D196" s="83" t="s">
        <v>214</v>
      </c>
      <c r="E196" s="83" t="s">
        <v>18</v>
      </c>
      <c r="F196" s="78">
        <v>18602.4</v>
      </c>
    </row>
    <row r="197" spans="1:6" ht="33.75">
      <c r="A197" s="82" t="s">
        <v>133</v>
      </c>
      <c r="B197" s="83" t="s">
        <v>46</v>
      </c>
      <c r="C197" s="83" t="s">
        <v>132</v>
      </c>
      <c r="D197" s="83" t="s">
        <v>466</v>
      </c>
      <c r="E197" s="83">
        <v>600</v>
      </c>
      <c r="F197" s="78">
        <f>F198+F199</f>
        <v>646</v>
      </c>
    </row>
    <row r="198" spans="1:6" ht="37.5" customHeight="1">
      <c r="A198" s="82" t="s">
        <v>90</v>
      </c>
      <c r="B198" s="83" t="s">
        <v>46</v>
      </c>
      <c r="C198" s="83" t="s">
        <v>132</v>
      </c>
      <c r="D198" s="83" t="s">
        <v>466</v>
      </c>
      <c r="E198" s="83">
        <v>611</v>
      </c>
      <c r="F198" s="78">
        <v>544</v>
      </c>
    </row>
    <row r="199" spans="1:6" ht="36" customHeight="1">
      <c r="A199" s="82" t="s">
        <v>91</v>
      </c>
      <c r="B199" s="83" t="s">
        <v>46</v>
      </c>
      <c r="C199" s="83" t="s">
        <v>132</v>
      </c>
      <c r="D199" s="83" t="s">
        <v>466</v>
      </c>
      <c r="E199" s="83">
        <v>621</v>
      </c>
      <c r="F199" s="78">
        <v>102</v>
      </c>
    </row>
    <row r="200" spans="1:6" ht="33.75">
      <c r="A200" s="82" t="s">
        <v>133</v>
      </c>
      <c r="B200" s="83" t="s">
        <v>46</v>
      </c>
      <c r="C200" s="83" t="s">
        <v>132</v>
      </c>
      <c r="D200" s="122" t="s">
        <v>465</v>
      </c>
      <c r="E200" s="83">
        <v>600</v>
      </c>
      <c r="F200" s="78">
        <f>F201+F202</f>
        <v>348.40000000000003</v>
      </c>
    </row>
    <row r="201" spans="1:6" ht="36.75" customHeight="1">
      <c r="A201" s="82" t="s">
        <v>90</v>
      </c>
      <c r="B201" s="83" t="s">
        <v>46</v>
      </c>
      <c r="C201" s="83" t="s">
        <v>132</v>
      </c>
      <c r="D201" s="122" t="s">
        <v>465</v>
      </c>
      <c r="E201" s="83">
        <v>611</v>
      </c>
      <c r="F201" s="78">
        <v>275.1</v>
      </c>
    </row>
    <row r="202" spans="1:6" ht="40.5" customHeight="1">
      <c r="A202" s="82" t="s">
        <v>90</v>
      </c>
      <c r="B202" s="83" t="s">
        <v>46</v>
      </c>
      <c r="C202" s="83" t="s">
        <v>132</v>
      </c>
      <c r="D202" s="122" t="s">
        <v>465</v>
      </c>
      <c r="E202" s="83">
        <v>621</v>
      </c>
      <c r="F202" s="78">
        <v>73.3</v>
      </c>
    </row>
    <row r="203" spans="1:6" ht="12.75">
      <c r="A203" s="79" t="s">
        <v>628</v>
      </c>
      <c r="B203" s="80" t="s">
        <v>46</v>
      </c>
      <c r="C203" s="80" t="s">
        <v>45</v>
      </c>
      <c r="D203" s="80"/>
      <c r="E203" s="80"/>
      <c r="F203" s="81">
        <f>F204+F212</f>
        <v>260873.90000000002</v>
      </c>
    </row>
    <row r="204" spans="1:6" ht="12.75">
      <c r="A204" s="136" t="s">
        <v>653</v>
      </c>
      <c r="B204" s="137" t="s">
        <v>46</v>
      </c>
      <c r="C204" s="137" t="s">
        <v>45</v>
      </c>
      <c r="D204" s="137"/>
      <c r="E204" s="137" t="s">
        <v>31</v>
      </c>
      <c r="F204" s="135">
        <f>F205+F208+F210</f>
        <v>235152.2</v>
      </c>
    </row>
    <row r="205" spans="1:6" ht="33.75">
      <c r="A205" s="82" t="s">
        <v>133</v>
      </c>
      <c r="B205" s="83" t="s">
        <v>46</v>
      </c>
      <c r="C205" s="83" t="s">
        <v>45</v>
      </c>
      <c r="D205" s="83" t="s">
        <v>220</v>
      </c>
      <c r="E205" s="83" t="s">
        <v>96</v>
      </c>
      <c r="F205" s="78">
        <f>F206</f>
        <v>232389</v>
      </c>
    </row>
    <row r="206" spans="1:6" ht="12.75">
      <c r="A206" s="82" t="s">
        <v>97</v>
      </c>
      <c r="B206" s="83" t="s">
        <v>46</v>
      </c>
      <c r="C206" s="83" t="s">
        <v>45</v>
      </c>
      <c r="D206" s="83" t="s">
        <v>220</v>
      </c>
      <c r="E206" s="83" t="s">
        <v>98</v>
      </c>
      <c r="F206" s="78">
        <f>F207</f>
        <v>232389</v>
      </c>
    </row>
    <row r="207" spans="1:6" ht="38.25" customHeight="1">
      <c r="A207" s="82" t="s">
        <v>90</v>
      </c>
      <c r="B207" s="83" t="s">
        <v>46</v>
      </c>
      <c r="C207" s="83" t="s">
        <v>45</v>
      </c>
      <c r="D207" s="83" t="s">
        <v>220</v>
      </c>
      <c r="E207" s="83" t="s">
        <v>74</v>
      </c>
      <c r="F207" s="78">
        <v>232389</v>
      </c>
    </row>
    <row r="208" spans="1:6" ht="12.75">
      <c r="A208" s="82" t="s">
        <v>97</v>
      </c>
      <c r="B208" s="83" t="s">
        <v>46</v>
      </c>
      <c r="C208" s="83" t="s">
        <v>45</v>
      </c>
      <c r="D208" s="83" t="s">
        <v>467</v>
      </c>
      <c r="E208" s="83">
        <v>610</v>
      </c>
      <c r="F208" s="78">
        <f>F209</f>
        <v>1879</v>
      </c>
    </row>
    <row r="209" spans="1:6" ht="39" customHeight="1">
      <c r="A209" s="82" t="s">
        <v>90</v>
      </c>
      <c r="B209" s="83" t="s">
        <v>46</v>
      </c>
      <c r="C209" s="83" t="s">
        <v>45</v>
      </c>
      <c r="D209" s="83" t="s">
        <v>467</v>
      </c>
      <c r="E209" s="83">
        <v>611</v>
      </c>
      <c r="F209" s="78">
        <v>1879</v>
      </c>
    </row>
    <row r="210" spans="1:6" ht="12.75">
      <c r="A210" s="82" t="s">
        <v>97</v>
      </c>
      <c r="B210" s="83" t="s">
        <v>46</v>
      </c>
      <c r="C210" s="83" t="s">
        <v>45</v>
      </c>
      <c r="D210" s="122" t="s">
        <v>465</v>
      </c>
      <c r="E210" s="83">
        <v>610</v>
      </c>
      <c r="F210" s="78">
        <f>F211</f>
        <v>884.2</v>
      </c>
    </row>
    <row r="211" spans="1:6" ht="38.25" customHeight="1">
      <c r="A211" s="82" t="s">
        <v>90</v>
      </c>
      <c r="B211" s="83" t="s">
        <v>46</v>
      </c>
      <c r="C211" s="83" t="s">
        <v>45</v>
      </c>
      <c r="D211" s="122" t="s">
        <v>465</v>
      </c>
      <c r="E211" s="83" t="s">
        <v>74</v>
      </c>
      <c r="F211" s="78">
        <v>884.2</v>
      </c>
    </row>
    <row r="212" spans="1:6" ht="22.5">
      <c r="A212" s="263" t="s">
        <v>654</v>
      </c>
      <c r="B212" s="137"/>
      <c r="C212" s="137"/>
      <c r="D212" s="139"/>
      <c r="E212" s="137"/>
      <c r="F212" s="135">
        <f>F213</f>
        <v>25721.7</v>
      </c>
    </row>
    <row r="213" spans="1:6" ht="45">
      <c r="A213" s="260" t="s">
        <v>545</v>
      </c>
      <c r="B213" s="83" t="s">
        <v>46</v>
      </c>
      <c r="C213" s="83" t="s">
        <v>45</v>
      </c>
      <c r="D213" s="122" t="s">
        <v>658</v>
      </c>
      <c r="E213" s="83"/>
      <c r="F213" s="78">
        <f>F214</f>
        <v>25721.7</v>
      </c>
    </row>
    <row r="214" spans="1:6" ht="33.75">
      <c r="A214" s="82" t="s">
        <v>133</v>
      </c>
      <c r="B214" s="83" t="s">
        <v>46</v>
      </c>
      <c r="C214" s="83" t="s">
        <v>45</v>
      </c>
      <c r="D214" s="122" t="s">
        <v>658</v>
      </c>
      <c r="E214" s="83" t="s">
        <v>96</v>
      </c>
      <c r="F214" s="78">
        <f>F215</f>
        <v>25721.7</v>
      </c>
    </row>
    <row r="215" spans="1:6" ht="12.75">
      <c r="A215" s="82" t="s">
        <v>97</v>
      </c>
      <c r="B215" s="83" t="s">
        <v>46</v>
      </c>
      <c r="C215" s="83" t="s">
        <v>45</v>
      </c>
      <c r="D215" s="122" t="s">
        <v>658</v>
      </c>
      <c r="E215" s="83" t="s">
        <v>98</v>
      </c>
      <c r="F215" s="78">
        <f>F216</f>
        <v>25721.7</v>
      </c>
    </row>
    <row r="216" spans="1:6" ht="12.75">
      <c r="A216" s="261" t="s">
        <v>648</v>
      </c>
      <c r="B216" s="83" t="s">
        <v>46</v>
      </c>
      <c r="C216" s="83" t="s">
        <v>45</v>
      </c>
      <c r="D216" s="122" t="s">
        <v>658</v>
      </c>
      <c r="E216" s="83">
        <v>612</v>
      </c>
      <c r="F216" s="78">
        <v>25721.7</v>
      </c>
    </row>
    <row r="217" spans="1:6" ht="12.75">
      <c r="A217" s="79" t="s">
        <v>582</v>
      </c>
      <c r="B217" s="80" t="s">
        <v>46</v>
      </c>
      <c r="C217" s="123" t="s">
        <v>34</v>
      </c>
      <c r="D217" s="83"/>
      <c r="E217" s="83"/>
      <c r="F217" s="81">
        <f>F218</f>
        <v>13008.699999999999</v>
      </c>
    </row>
    <row r="218" spans="1:6" ht="12.75">
      <c r="A218" s="136" t="s">
        <v>222</v>
      </c>
      <c r="B218" s="137" t="s">
        <v>46</v>
      </c>
      <c r="C218" s="139" t="s">
        <v>34</v>
      </c>
      <c r="D218" s="137" t="s">
        <v>326</v>
      </c>
      <c r="E218" s="137" t="s">
        <v>31</v>
      </c>
      <c r="F218" s="135">
        <f>F219+F222</f>
        <v>13008.699999999999</v>
      </c>
    </row>
    <row r="219" spans="1:6" ht="33.75">
      <c r="A219" s="82" t="s">
        <v>133</v>
      </c>
      <c r="B219" s="83" t="s">
        <v>46</v>
      </c>
      <c r="C219" s="122" t="s">
        <v>34</v>
      </c>
      <c r="D219" s="83" t="s">
        <v>326</v>
      </c>
      <c r="E219" s="83" t="s">
        <v>96</v>
      </c>
      <c r="F219" s="78">
        <f>F220</f>
        <v>12945.4</v>
      </c>
    </row>
    <row r="220" spans="1:6" ht="12.75">
      <c r="A220" s="82" t="s">
        <v>97</v>
      </c>
      <c r="B220" s="83" t="s">
        <v>46</v>
      </c>
      <c r="C220" s="122" t="s">
        <v>34</v>
      </c>
      <c r="D220" s="83" t="s">
        <v>327</v>
      </c>
      <c r="E220" s="83" t="s">
        <v>98</v>
      </c>
      <c r="F220" s="78">
        <f>F221</f>
        <v>12945.4</v>
      </c>
    </row>
    <row r="221" spans="1:6" ht="39" customHeight="1">
      <c r="A221" s="82" t="s">
        <v>90</v>
      </c>
      <c r="B221" s="83" t="s">
        <v>46</v>
      </c>
      <c r="C221" s="122" t="s">
        <v>34</v>
      </c>
      <c r="D221" s="83" t="s">
        <v>327</v>
      </c>
      <c r="E221" s="83" t="s">
        <v>74</v>
      </c>
      <c r="F221" s="78">
        <v>12945.4</v>
      </c>
    </row>
    <row r="222" spans="1:6" ht="33.75">
      <c r="A222" s="82" t="s">
        <v>133</v>
      </c>
      <c r="B222" s="83" t="s">
        <v>46</v>
      </c>
      <c r="C222" s="122" t="s">
        <v>34</v>
      </c>
      <c r="D222" s="122" t="s">
        <v>465</v>
      </c>
      <c r="E222" s="83">
        <v>600</v>
      </c>
      <c r="F222" s="78">
        <f>F223</f>
        <v>63.3</v>
      </c>
    </row>
    <row r="223" spans="1:6" ht="37.5" customHeight="1">
      <c r="A223" s="82" t="s">
        <v>90</v>
      </c>
      <c r="B223" s="83" t="s">
        <v>46</v>
      </c>
      <c r="C223" s="122" t="s">
        <v>34</v>
      </c>
      <c r="D223" s="122" t="s">
        <v>465</v>
      </c>
      <c r="E223" s="83" t="s">
        <v>74</v>
      </c>
      <c r="F223" s="78">
        <v>63.3</v>
      </c>
    </row>
    <row r="224" spans="1:6" ht="21">
      <c r="A224" s="79" t="s">
        <v>630</v>
      </c>
      <c r="B224" s="80" t="s">
        <v>46</v>
      </c>
      <c r="C224" s="80" t="s">
        <v>47</v>
      </c>
      <c r="D224" s="80"/>
      <c r="E224" s="80"/>
      <c r="F224" s="81">
        <f>F225</f>
        <v>50</v>
      </c>
    </row>
    <row r="225" spans="1:6" ht="42">
      <c r="A225" s="79" t="s">
        <v>310</v>
      </c>
      <c r="B225" s="80" t="s">
        <v>46</v>
      </c>
      <c r="C225" s="80" t="s">
        <v>47</v>
      </c>
      <c r="D225" s="80" t="s">
        <v>239</v>
      </c>
      <c r="E225" s="80"/>
      <c r="F225" s="81">
        <f>F226</f>
        <v>50</v>
      </c>
    </row>
    <row r="226" spans="1:6" ht="22.5">
      <c r="A226" s="247" t="s">
        <v>99</v>
      </c>
      <c r="B226" s="83" t="s">
        <v>46</v>
      </c>
      <c r="C226" s="83" t="s">
        <v>47</v>
      </c>
      <c r="D226" s="83" t="s">
        <v>311</v>
      </c>
      <c r="E226" s="83">
        <v>200</v>
      </c>
      <c r="F226" s="78">
        <f>F227</f>
        <v>50</v>
      </c>
    </row>
    <row r="227" spans="1:6" ht="22.5">
      <c r="A227" s="140" t="s">
        <v>566</v>
      </c>
      <c r="B227" s="83" t="s">
        <v>46</v>
      </c>
      <c r="C227" s="83" t="s">
        <v>47</v>
      </c>
      <c r="D227" s="83" t="s">
        <v>311</v>
      </c>
      <c r="E227" s="83">
        <v>240</v>
      </c>
      <c r="F227" s="78">
        <v>50</v>
      </c>
    </row>
    <row r="228" spans="1:6" ht="12.75">
      <c r="A228" s="249" t="s">
        <v>631</v>
      </c>
      <c r="B228" s="80" t="s">
        <v>46</v>
      </c>
      <c r="C228" s="80" t="s">
        <v>46</v>
      </c>
      <c r="D228" s="83"/>
      <c r="E228" s="83"/>
      <c r="F228" s="81">
        <f>F229+F234</f>
        <v>5536.9</v>
      </c>
    </row>
    <row r="229" spans="1:6" ht="12.75">
      <c r="A229" s="136" t="s">
        <v>149</v>
      </c>
      <c r="B229" s="137" t="s">
        <v>46</v>
      </c>
      <c r="C229" s="137" t="s">
        <v>46</v>
      </c>
      <c r="D229" s="137" t="s">
        <v>309</v>
      </c>
      <c r="E229" s="137" t="s">
        <v>31</v>
      </c>
      <c r="F229" s="135">
        <f>F230</f>
        <v>5446.9</v>
      </c>
    </row>
    <row r="230" spans="1:6" ht="16.5" customHeight="1">
      <c r="A230" s="82" t="s">
        <v>134</v>
      </c>
      <c r="B230" s="83" t="s">
        <v>46</v>
      </c>
      <c r="C230" s="83" t="s">
        <v>46</v>
      </c>
      <c r="D230" s="83" t="s">
        <v>225</v>
      </c>
      <c r="E230" s="83" t="s">
        <v>31</v>
      </c>
      <c r="F230" s="78">
        <f>F231</f>
        <v>5446.9</v>
      </c>
    </row>
    <row r="231" spans="1:6" ht="33.75">
      <c r="A231" s="82" t="s">
        <v>133</v>
      </c>
      <c r="B231" s="83" t="s">
        <v>46</v>
      </c>
      <c r="C231" s="83" t="s">
        <v>46</v>
      </c>
      <c r="D231" s="83" t="s">
        <v>225</v>
      </c>
      <c r="E231" s="83">
        <v>600</v>
      </c>
      <c r="F231" s="78">
        <f>F232</f>
        <v>5446.9</v>
      </c>
    </row>
    <row r="232" spans="1:6" ht="12.75">
      <c r="A232" s="82" t="s">
        <v>97</v>
      </c>
      <c r="B232" s="83" t="s">
        <v>46</v>
      </c>
      <c r="C232" s="83" t="s">
        <v>46</v>
      </c>
      <c r="D232" s="83" t="s">
        <v>225</v>
      </c>
      <c r="E232" s="83">
        <v>610</v>
      </c>
      <c r="F232" s="78">
        <f>F233</f>
        <v>5446.9</v>
      </c>
    </row>
    <row r="233" spans="1:6" ht="36" customHeight="1">
      <c r="A233" s="82" t="s">
        <v>90</v>
      </c>
      <c r="B233" s="83" t="s">
        <v>46</v>
      </c>
      <c r="C233" s="83" t="s">
        <v>46</v>
      </c>
      <c r="D233" s="83" t="s">
        <v>225</v>
      </c>
      <c r="E233" s="83">
        <v>611</v>
      </c>
      <c r="F233" s="78">
        <v>5446.9</v>
      </c>
    </row>
    <row r="234" spans="1:6" ht="21">
      <c r="A234" s="79" t="s">
        <v>660</v>
      </c>
      <c r="B234" s="80" t="s">
        <v>46</v>
      </c>
      <c r="C234" s="80" t="s">
        <v>46</v>
      </c>
      <c r="D234" s="80" t="s">
        <v>232</v>
      </c>
      <c r="E234" s="80"/>
      <c r="F234" s="81">
        <f>F235</f>
        <v>90</v>
      </c>
    </row>
    <row r="235" spans="1:6" ht="22.5">
      <c r="A235" s="247" t="s">
        <v>99</v>
      </c>
      <c r="B235" s="83" t="s">
        <v>46</v>
      </c>
      <c r="C235" s="83" t="s">
        <v>46</v>
      </c>
      <c r="D235" s="83" t="s">
        <v>312</v>
      </c>
      <c r="E235" s="83">
        <v>200</v>
      </c>
      <c r="F235" s="78">
        <f>F236</f>
        <v>90</v>
      </c>
    </row>
    <row r="236" spans="1:6" ht="22.5">
      <c r="A236" s="140" t="s">
        <v>566</v>
      </c>
      <c r="B236" s="83" t="s">
        <v>46</v>
      </c>
      <c r="C236" s="83" t="s">
        <v>46</v>
      </c>
      <c r="D236" s="83" t="s">
        <v>312</v>
      </c>
      <c r="E236" s="83">
        <v>240</v>
      </c>
      <c r="F236" s="78">
        <v>90</v>
      </c>
    </row>
    <row r="237" spans="1:6" ht="12.75">
      <c r="A237" s="74" t="s">
        <v>81</v>
      </c>
      <c r="B237" s="76" t="s">
        <v>46</v>
      </c>
      <c r="C237" s="76" t="s">
        <v>73</v>
      </c>
      <c r="D237" s="76" t="s">
        <v>30</v>
      </c>
      <c r="E237" s="76" t="s">
        <v>31</v>
      </c>
      <c r="F237" s="75">
        <f>F238+F241+F246+F254+F259</f>
        <v>20153</v>
      </c>
    </row>
    <row r="238" spans="1:6" s="138" customFormat="1" ht="16.5" customHeight="1">
      <c r="A238" s="82" t="s">
        <v>313</v>
      </c>
      <c r="B238" s="122" t="s">
        <v>46</v>
      </c>
      <c r="C238" s="122" t="s">
        <v>73</v>
      </c>
      <c r="D238" s="83" t="s">
        <v>314</v>
      </c>
      <c r="E238" s="83"/>
      <c r="F238" s="78">
        <f>F239</f>
        <v>1434.3</v>
      </c>
    </row>
    <row r="239" spans="1:6" ht="45.75" customHeight="1">
      <c r="A239" s="82" t="s">
        <v>75</v>
      </c>
      <c r="B239" s="83" t="s">
        <v>46</v>
      </c>
      <c r="C239" s="83" t="s">
        <v>73</v>
      </c>
      <c r="D239" s="83" t="s">
        <v>315</v>
      </c>
      <c r="E239" s="83" t="s">
        <v>102</v>
      </c>
      <c r="F239" s="78">
        <f>F240</f>
        <v>1434.3</v>
      </c>
    </row>
    <row r="240" spans="1:6" ht="22.5">
      <c r="A240" s="140" t="s">
        <v>103</v>
      </c>
      <c r="B240" s="83" t="s">
        <v>46</v>
      </c>
      <c r="C240" s="83" t="s">
        <v>73</v>
      </c>
      <c r="D240" s="83" t="s">
        <v>315</v>
      </c>
      <c r="E240" s="83">
        <v>120</v>
      </c>
      <c r="F240" s="78">
        <v>1434.3</v>
      </c>
    </row>
    <row r="241" spans="1:6" ht="22.5">
      <c r="A241" s="82" t="s">
        <v>198</v>
      </c>
      <c r="B241" s="83" t="s">
        <v>46</v>
      </c>
      <c r="C241" s="83" t="s">
        <v>73</v>
      </c>
      <c r="D241" s="83" t="s">
        <v>211</v>
      </c>
      <c r="E241" s="83"/>
      <c r="F241" s="78">
        <f>F242+F244</f>
        <v>491.4</v>
      </c>
    </row>
    <row r="242" spans="1:6" s="72" customFormat="1" ht="47.25" customHeight="1">
      <c r="A242" s="82" t="s">
        <v>75</v>
      </c>
      <c r="B242" s="83" t="s">
        <v>46</v>
      </c>
      <c r="C242" s="83" t="s">
        <v>73</v>
      </c>
      <c r="D242" s="83" t="s">
        <v>211</v>
      </c>
      <c r="E242" s="83">
        <v>100</v>
      </c>
      <c r="F242" s="78">
        <f>F243</f>
        <v>459.2</v>
      </c>
    </row>
    <row r="243" spans="1:6" ht="22.5">
      <c r="A243" s="140" t="s">
        <v>103</v>
      </c>
      <c r="B243" s="83" t="s">
        <v>46</v>
      </c>
      <c r="C243" s="83" t="s">
        <v>73</v>
      </c>
      <c r="D243" s="83" t="s">
        <v>211</v>
      </c>
      <c r="E243" s="83">
        <v>120</v>
      </c>
      <c r="F243" s="78">
        <v>459.2</v>
      </c>
    </row>
    <row r="244" spans="1:6" ht="22.5">
      <c r="A244" s="247" t="s">
        <v>99</v>
      </c>
      <c r="B244" s="83" t="s">
        <v>46</v>
      </c>
      <c r="C244" s="83" t="s">
        <v>73</v>
      </c>
      <c r="D244" s="83" t="s">
        <v>211</v>
      </c>
      <c r="E244" s="83">
        <v>200</v>
      </c>
      <c r="F244" s="78">
        <f>F245</f>
        <v>32.2</v>
      </c>
    </row>
    <row r="245" spans="1:6" ht="22.5">
      <c r="A245" s="140" t="s">
        <v>566</v>
      </c>
      <c r="B245" s="83" t="s">
        <v>46</v>
      </c>
      <c r="C245" s="83" t="s">
        <v>73</v>
      </c>
      <c r="D245" s="83" t="s">
        <v>211</v>
      </c>
      <c r="E245" s="83">
        <v>240</v>
      </c>
      <c r="F245" s="78">
        <v>32.2</v>
      </c>
    </row>
    <row r="246" spans="1:6" ht="45">
      <c r="A246" s="82" t="s">
        <v>95</v>
      </c>
      <c r="B246" s="83" t="s">
        <v>46</v>
      </c>
      <c r="C246" s="83" t="s">
        <v>73</v>
      </c>
      <c r="D246" s="83" t="s">
        <v>317</v>
      </c>
      <c r="E246" s="83" t="s">
        <v>31</v>
      </c>
      <c r="F246" s="78">
        <f>F247+F250</f>
        <v>17910.1</v>
      </c>
    </row>
    <row r="247" spans="1:6" ht="45">
      <c r="A247" s="82" t="s">
        <v>75</v>
      </c>
      <c r="B247" s="83" t="s">
        <v>46</v>
      </c>
      <c r="C247" s="83" t="s">
        <v>73</v>
      </c>
      <c r="D247" s="83" t="s">
        <v>318</v>
      </c>
      <c r="E247" s="83">
        <v>100</v>
      </c>
      <c r="F247" s="78">
        <f>F248+F249</f>
        <v>17028.699999999997</v>
      </c>
    </row>
    <row r="248" spans="1:6" ht="12.75">
      <c r="A248" s="82" t="s">
        <v>197</v>
      </c>
      <c r="B248" s="83" t="s">
        <v>46</v>
      </c>
      <c r="C248" s="83" t="s">
        <v>73</v>
      </c>
      <c r="D248" s="83" t="s">
        <v>318</v>
      </c>
      <c r="E248" s="83">
        <v>110</v>
      </c>
      <c r="F248" s="78">
        <v>17005.6</v>
      </c>
    </row>
    <row r="249" spans="1:6" ht="22.5">
      <c r="A249" s="82" t="s">
        <v>224</v>
      </c>
      <c r="B249" s="83" t="s">
        <v>46</v>
      </c>
      <c r="C249" s="83" t="s">
        <v>73</v>
      </c>
      <c r="D249" s="122" t="s">
        <v>465</v>
      </c>
      <c r="E249" s="83">
        <v>112</v>
      </c>
      <c r="F249" s="78">
        <v>23.1</v>
      </c>
    </row>
    <row r="250" spans="1:6" ht="22.5">
      <c r="A250" s="82" t="s">
        <v>272</v>
      </c>
      <c r="B250" s="83" t="s">
        <v>46</v>
      </c>
      <c r="C250" s="83" t="s">
        <v>73</v>
      </c>
      <c r="D250" s="83" t="s">
        <v>319</v>
      </c>
      <c r="E250" s="83"/>
      <c r="F250" s="78">
        <f>F251+F253</f>
        <v>881.4</v>
      </c>
    </row>
    <row r="251" spans="1:6" ht="22.5">
      <c r="A251" s="247" t="s">
        <v>99</v>
      </c>
      <c r="B251" s="83" t="s">
        <v>46</v>
      </c>
      <c r="C251" s="83" t="s">
        <v>73</v>
      </c>
      <c r="D251" s="83" t="s">
        <v>319</v>
      </c>
      <c r="E251" s="83">
        <v>200</v>
      </c>
      <c r="F251" s="78">
        <f>F252</f>
        <v>772.5</v>
      </c>
    </row>
    <row r="252" spans="1:6" ht="22.5">
      <c r="A252" s="140" t="s">
        <v>566</v>
      </c>
      <c r="B252" s="83" t="s">
        <v>46</v>
      </c>
      <c r="C252" s="83" t="s">
        <v>73</v>
      </c>
      <c r="D252" s="83" t="s">
        <v>319</v>
      </c>
      <c r="E252" s="83">
        <v>240</v>
      </c>
      <c r="F252" s="78">
        <v>772.5</v>
      </c>
    </row>
    <row r="253" spans="1:6" ht="12.75">
      <c r="A253" s="82" t="s">
        <v>105</v>
      </c>
      <c r="B253" s="83" t="s">
        <v>46</v>
      </c>
      <c r="C253" s="83" t="s">
        <v>73</v>
      </c>
      <c r="D253" s="83" t="s">
        <v>319</v>
      </c>
      <c r="E253" s="83">
        <v>800</v>
      </c>
      <c r="F253" s="78">
        <v>108.9</v>
      </c>
    </row>
    <row r="254" spans="1:6" ht="17.25" customHeight="1">
      <c r="A254" s="136" t="s">
        <v>655</v>
      </c>
      <c r="B254" s="137" t="s">
        <v>46</v>
      </c>
      <c r="C254" s="137" t="s">
        <v>73</v>
      </c>
      <c r="D254" s="137"/>
      <c r="E254" s="137"/>
      <c r="F254" s="135">
        <f>F255+F257</f>
        <v>277.2</v>
      </c>
    </row>
    <row r="255" spans="1:6" ht="49.5" customHeight="1">
      <c r="A255" s="82" t="s">
        <v>75</v>
      </c>
      <c r="B255" s="83" t="s">
        <v>46</v>
      </c>
      <c r="C255" s="83" t="s">
        <v>73</v>
      </c>
      <c r="D255" s="83" t="s">
        <v>656</v>
      </c>
      <c r="E255" s="83">
        <v>100</v>
      </c>
      <c r="F255" s="78">
        <f>F256</f>
        <v>227.2</v>
      </c>
    </row>
    <row r="256" spans="1:6" ht="22.5">
      <c r="A256" s="82" t="s">
        <v>224</v>
      </c>
      <c r="B256" s="83" t="s">
        <v>46</v>
      </c>
      <c r="C256" s="83" t="s">
        <v>73</v>
      </c>
      <c r="D256" s="83" t="s">
        <v>656</v>
      </c>
      <c r="E256" s="83">
        <v>112</v>
      </c>
      <c r="F256" s="78">
        <v>227.2</v>
      </c>
    </row>
    <row r="257" spans="1:6" ht="22.5">
      <c r="A257" s="247" t="s">
        <v>99</v>
      </c>
      <c r="B257" s="83" t="s">
        <v>46</v>
      </c>
      <c r="C257" s="83" t="s">
        <v>73</v>
      </c>
      <c r="D257" s="83" t="s">
        <v>656</v>
      </c>
      <c r="E257" s="83">
        <v>200</v>
      </c>
      <c r="F257" s="78">
        <f>F258</f>
        <v>50</v>
      </c>
    </row>
    <row r="258" spans="1:6" ht="22.5">
      <c r="A258" s="140" t="s">
        <v>566</v>
      </c>
      <c r="B258" s="83" t="s">
        <v>46</v>
      </c>
      <c r="C258" s="83" t="s">
        <v>73</v>
      </c>
      <c r="D258" s="83" t="s">
        <v>656</v>
      </c>
      <c r="E258" s="83">
        <v>240</v>
      </c>
      <c r="F258" s="78">
        <v>50</v>
      </c>
    </row>
    <row r="259" spans="1:6" ht="31.5">
      <c r="A259" s="79" t="s">
        <v>661</v>
      </c>
      <c r="B259" s="80" t="s">
        <v>46</v>
      </c>
      <c r="C259" s="80" t="s">
        <v>73</v>
      </c>
      <c r="D259" s="80" t="s">
        <v>233</v>
      </c>
      <c r="E259" s="80" t="s">
        <v>31</v>
      </c>
      <c r="F259" s="81">
        <f>F260</f>
        <v>40</v>
      </c>
    </row>
    <row r="260" spans="1:6" ht="22.5">
      <c r="A260" s="247" t="s">
        <v>99</v>
      </c>
      <c r="B260" s="83" t="s">
        <v>46</v>
      </c>
      <c r="C260" s="83" t="s">
        <v>73</v>
      </c>
      <c r="D260" s="83" t="s">
        <v>316</v>
      </c>
      <c r="E260" s="83">
        <v>200</v>
      </c>
      <c r="F260" s="78">
        <f>F261</f>
        <v>40</v>
      </c>
    </row>
    <row r="261" spans="1:6" ht="22.5">
      <c r="A261" s="140" t="s">
        <v>566</v>
      </c>
      <c r="B261" s="83" t="s">
        <v>46</v>
      </c>
      <c r="C261" s="83" t="s">
        <v>73</v>
      </c>
      <c r="D261" s="83" t="s">
        <v>316</v>
      </c>
      <c r="E261" s="83">
        <v>240</v>
      </c>
      <c r="F261" s="78">
        <v>40</v>
      </c>
    </row>
    <row r="262" spans="1:6" ht="12.75">
      <c r="A262" s="79" t="s">
        <v>320</v>
      </c>
      <c r="B262" s="76" t="s">
        <v>59</v>
      </c>
      <c r="C262" s="83"/>
      <c r="D262" s="83"/>
      <c r="E262" s="83"/>
      <c r="F262" s="81">
        <f>F263+F273</f>
        <v>47937</v>
      </c>
    </row>
    <row r="263" spans="1:6" ht="12.75">
      <c r="A263" s="79" t="s">
        <v>632</v>
      </c>
      <c r="B263" s="80" t="s">
        <v>59</v>
      </c>
      <c r="C263" s="80" t="s">
        <v>32</v>
      </c>
      <c r="D263" s="80"/>
      <c r="E263" s="80"/>
      <c r="F263" s="81">
        <f>F265+F269</f>
        <v>27505.9</v>
      </c>
    </row>
    <row r="264" spans="1:6" ht="21">
      <c r="A264" s="79" t="s">
        <v>662</v>
      </c>
      <c r="B264" s="80"/>
      <c r="C264" s="80"/>
      <c r="D264" s="80" t="s">
        <v>234</v>
      </c>
      <c r="E264" s="80" t="s">
        <v>31</v>
      </c>
      <c r="F264" s="81">
        <f>F265+F269+F274+F277</f>
        <v>47026.2</v>
      </c>
    </row>
    <row r="265" spans="1:6" ht="22.5">
      <c r="A265" s="136" t="s">
        <v>150</v>
      </c>
      <c r="B265" s="137" t="s">
        <v>59</v>
      </c>
      <c r="C265" s="137" t="s">
        <v>32</v>
      </c>
      <c r="D265" s="137" t="s">
        <v>323</v>
      </c>
      <c r="E265" s="137"/>
      <c r="F265" s="135">
        <f>F266</f>
        <v>19290.3</v>
      </c>
    </row>
    <row r="266" spans="1:6" ht="33.75">
      <c r="A266" s="82" t="s">
        <v>133</v>
      </c>
      <c r="B266" s="83" t="s">
        <v>59</v>
      </c>
      <c r="C266" s="83" t="s">
        <v>32</v>
      </c>
      <c r="D266" s="83" t="s">
        <v>322</v>
      </c>
      <c r="E266" s="83" t="s">
        <v>96</v>
      </c>
      <c r="F266" s="78">
        <f>F267</f>
        <v>19290.3</v>
      </c>
    </row>
    <row r="267" spans="1:6" ht="15" customHeight="1">
      <c r="A267" s="82" t="s">
        <v>97</v>
      </c>
      <c r="B267" s="83" t="s">
        <v>59</v>
      </c>
      <c r="C267" s="83" t="s">
        <v>32</v>
      </c>
      <c r="D267" s="83" t="s">
        <v>322</v>
      </c>
      <c r="E267" s="83" t="s">
        <v>98</v>
      </c>
      <c r="F267" s="78">
        <f>F268</f>
        <v>19290.3</v>
      </c>
    </row>
    <row r="268" spans="1:6" ht="38.25" customHeight="1">
      <c r="A268" s="82" t="s">
        <v>90</v>
      </c>
      <c r="B268" s="83" t="s">
        <v>59</v>
      </c>
      <c r="C268" s="83" t="s">
        <v>32</v>
      </c>
      <c r="D268" s="83" t="s">
        <v>322</v>
      </c>
      <c r="E268" s="83" t="s">
        <v>74</v>
      </c>
      <c r="F268" s="78">
        <v>19290.3</v>
      </c>
    </row>
    <row r="269" spans="1:6" ht="12.75">
      <c r="A269" s="136" t="s">
        <v>151</v>
      </c>
      <c r="B269" s="137" t="s">
        <v>59</v>
      </c>
      <c r="C269" s="137" t="s">
        <v>32</v>
      </c>
      <c r="D269" s="137" t="s">
        <v>325</v>
      </c>
      <c r="E269" s="137" t="s">
        <v>31</v>
      </c>
      <c r="F269" s="135">
        <f>F270</f>
        <v>8215.6</v>
      </c>
    </row>
    <row r="270" spans="1:6" ht="33.75">
      <c r="A270" s="82" t="s">
        <v>133</v>
      </c>
      <c r="B270" s="83" t="s">
        <v>59</v>
      </c>
      <c r="C270" s="83" t="s">
        <v>32</v>
      </c>
      <c r="D270" s="83" t="s">
        <v>325</v>
      </c>
      <c r="E270" s="83" t="s">
        <v>96</v>
      </c>
      <c r="F270" s="78">
        <f>F271</f>
        <v>8215.6</v>
      </c>
    </row>
    <row r="271" spans="1:6" ht="12.75">
      <c r="A271" s="82" t="s">
        <v>97</v>
      </c>
      <c r="B271" s="83" t="s">
        <v>59</v>
      </c>
      <c r="C271" s="83" t="s">
        <v>32</v>
      </c>
      <c r="D271" s="83" t="s">
        <v>324</v>
      </c>
      <c r="E271" s="83" t="s">
        <v>98</v>
      </c>
      <c r="F271" s="78">
        <f>F272</f>
        <v>8215.6</v>
      </c>
    </row>
    <row r="272" spans="1:6" ht="37.5" customHeight="1">
      <c r="A272" s="82" t="s">
        <v>90</v>
      </c>
      <c r="B272" s="83" t="s">
        <v>59</v>
      </c>
      <c r="C272" s="83" t="s">
        <v>32</v>
      </c>
      <c r="D272" s="83" t="s">
        <v>324</v>
      </c>
      <c r="E272" s="83" t="s">
        <v>74</v>
      </c>
      <c r="F272" s="78">
        <v>8215.6</v>
      </c>
    </row>
    <row r="273" spans="1:6" ht="17.25" customHeight="1">
      <c r="A273" s="79" t="s">
        <v>633</v>
      </c>
      <c r="B273" s="80" t="s">
        <v>59</v>
      </c>
      <c r="C273" s="123" t="s">
        <v>55</v>
      </c>
      <c r="D273" s="83"/>
      <c r="E273" s="83"/>
      <c r="F273" s="81">
        <f>F274+F277+F283+F286</f>
        <v>20431.1</v>
      </c>
    </row>
    <row r="274" spans="1:6" ht="12.75">
      <c r="A274" s="136" t="s">
        <v>223</v>
      </c>
      <c r="B274" s="137" t="s">
        <v>59</v>
      </c>
      <c r="C274" s="139" t="s">
        <v>55</v>
      </c>
      <c r="D274" s="137" t="s">
        <v>328</v>
      </c>
      <c r="E274" s="137"/>
      <c r="F274" s="135">
        <f>F275</f>
        <v>211</v>
      </c>
    </row>
    <row r="275" spans="1:6" ht="22.5">
      <c r="A275" s="247" t="s">
        <v>99</v>
      </c>
      <c r="B275" s="83" t="s">
        <v>59</v>
      </c>
      <c r="C275" s="83" t="s">
        <v>55</v>
      </c>
      <c r="D275" s="83" t="s">
        <v>583</v>
      </c>
      <c r="E275" s="83">
        <v>200</v>
      </c>
      <c r="F275" s="78">
        <f>F276</f>
        <v>211</v>
      </c>
    </row>
    <row r="276" spans="1:6" ht="22.5">
      <c r="A276" s="82" t="s">
        <v>99</v>
      </c>
      <c r="B276" s="83" t="s">
        <v>59</v>
      </c>
      <c r="C276" s="83" t="s">
        <v>55</v>
      </c>
      <c r="D276" s="83" t="s">
        <v>583</v>
      </c>
      <c r="E276" s="83">
        <v>240</v>
      </c>
      <c r="F276" s="78">
        <v>211</v>
      </c>
    </row>
    <row r="277" spans="1:6" ht="18.75" customHeight="1">
      <c r="A277" s="136" t="s">
        <v>321</v>
      </c>
      <c r="B277" s="137" t="s">
        <v>59</v>
      </c>
      <c r="C277" s="137" t="s">
        <v>55</v>
      </c>
      <c r="D277" s="137" t="s">
        <v>329</v>
      </c>
      <c r="E277" s="137"/>
      <c r="F277" s="135">
        <f>F278+F280+F282</f>
        <v>19309.3</v>
      </c>
    </row>
    <row r="278" spans="1:6" ht="50.25" customHeight="1">
      <c r="A278" s="82" t="s">
        <v>75</v>
      </c>
      <c r="B278" s="83" t="s">
        <v>59</v>
      </c>
      <c r="C278" s="83" t="s">
        <v>55</v>
      </c>
      <c r="D278" s="83" t="s">
        <v>584</v>
      </c>
      <c r="E278" s="83">
        <v>100</v>
      </c>
      <c r="F278" s="78">
        <f>F279</f>
        <v>19093.2</v>
      </c>
    </row>
    <row r="279" spans="1:6" ht="12.75">
      <c r="A279" s="82" t="s">
        <v>197</v>
      </c>
      <c r="B279" s="83" t="s">
        <v>59</v>
      </c>
      <c r="C279" s="83" t="s">
        <v>55</v>
      </c>
      <c r="D279" s="83" t="s">
        <v>584</v>
      </c>
      <c r="E279" s="83">
        <v>110</v>
      </c>
      <c r="F279" s="78">
        <v>19093.2</v>
      </c>
    </row>
    <row r="280" spans="1:6" ht="22.5">
      <c r="A280" s="247" t="s">
        <v>99</v>
      </c>
      <c r="B280" s="83" t="s">
        <v>59</v>
      </c>
      <c r="C280" s="83" t="s">
        <v>55</v>
      </c>
      <c r="D280" s="83" t="s">
        <v>584</v>
      </c>
      <c r="E280" s="83">
        <v>200</v>
      </c>
      <c r="F280" s="78">
        <f>F281</f>
        <v>202.3</v>
      </c>
    </row>
    <row r="281" spans="1:6" ht="22.5">
      <c r="A281" s="140" t="s">
        <v>566</v>
      </c>
      <c r="B281" s="83" t="s">
        <v>59</v>
      </c>
      <c r="C281" s="83" t="s">
        <v>55</v>
      </c>
      <c r="D281" s="83" t="s">
        <v>584</v>
      </c>
      <c r="E281" s="83">
        <v>240</v>
      </c>
      <c r="F281" s="78">
        <v>202.3</v>
      </c>
    </row>
    <row r="282" spans="1:6" ht="12.75">
      <c r="A282" s="82" t="s">
        <v>105</v>
      </c>
      <c r="B282" s="83" t="s">
        <v>59</v>
      </c>
      <c r="C282" s="83" t="s">
        <v>55</v>
      </c>
      <c r="D282" s="83" t="s">
        <v>584</v>
      </c>
      <c r="E282" s="83">
        <v>800</v>
      </c>
      <c r="F282" s="78">
        <v>13.8</v>
      </c>
    </row>
    <row r="283" spans="1:6" ht="31.5">
      <c r="A283" s="79" t="s">
        <v>663</v>
      </c>
      <c r="B283" s="80" t="s">
        <v>59</v>
      </c>
      <c r="C283" s="80" t="s">
        <v>55</v>
      </c>
      <c r="D283" s="80" t="s">
        <v>331</v>
      </c>
      <c r="E283" s="80"/>
      <c r="F283" s="81">
        <f>F284</f>
        <v>70</v>
      </c>
    </row>
    <row r="284" spans="1:6" ht="22.5">
      <c r="A284" s="247" t="s">
        <v>99</v>
      </c>
      <c r="B284" s="83" t="s">
        <v>59</v>
      </c>
      <c r="C284" s="83" t="s">
        <v>55</v>
      </c>
      <c r="D284" s="83" t="s">
        <v>585</v>
      </c>
      <c r="E284" s="83">
        <v>200</v>
      </c>
      <c r="F284" s="78">
        <f>F285</f>
        <v>70</v>
      </c>
    </row>
    <row r="285" spans="1:6" ht="22.5">
      <c r="A285" s="140" t="s">
        <v>566</v>
      </c>
      <c r="B285" s="83" t="s">
        <v>59</v>
      </c>
      <c r="C285" s="83" t="s">
        <v>55</v>
      </c>
      <c r="D285" s="83" t="s">
        <v>585</v>
      </c>
      <c r="E285" s="83">
        <v>240</v>
      </c>
      <c r="F285" s="78">
        <v>70</v>
      </c>
    </row>
    <row r="286" spans="1:6" ht="15.75" customHeight="1">
      <c r="A286" s="79" t="s">
        <v>586</v>
      </c>
      <c r="B286" s="80" t="s">
        <v>59</v>
      </c>
      <c r="C286" s="80" t="s">
        <v>55</v>
      </c>
      <c r="D286" s="80" t="s">
        <v>336</v>
      </c>
      <c r="E286" s="80"/>
      <c r="F286" s="81">
        <f>F287</f>
        <v>840.8</v>
      </c>
    </row>
    <row r="287" spans="1:6" ht="47.25" customHeight="1">
      <c r="A287" s="82" t="s">
        <v>75</v>
      </c>
      <c r="B287" s="83" t="s">
        <v>59</v>
      </c>
      <c r="C287" s="83" t="s">
        <v>55</v>
      </c>
      <c r="D287" s="83" t="s">
        <v>337</v>
      </c>
      <c r="E287" s="83">
        <v>100</v>
      </c>
      <c r="F287" s="78">
        <f>F288</f>
        <v>840.8</v>
      </c>
    </row>
    <row r="288" spans="1:6" ht="22.5">
      <c r="A288" s="140" t="s">
        <v>103</v>
      </c>
      <c r="B288" s="83" t="s">
        <v>59</v>
      </c>
      <c r="C288" s="83" t="s">
        <v>55</v>
      </c>
      <c r="D288" s="83" t="s">
        <v>337</v>
      </c>
      <c r="E288" s="83">
        <v>120</v>
      </c>
      <c r="F288" s="78">
        <v>840.8</v>
      </c>
    </row>
    <row r="289" spans="1:6" ht="12.75">
      <c r="A289" s="79" t="s">
        <v>481</v>
      </c>
      <c r="B289" s="123" t="s">
        <v>73</v>
      </c>
      <c r="C289" s="83"/>
      <c r="D289" s="83"/>
      <c r="E289" s="83"/>
      <c r="F289" s="81">
        <f>F290</f>
        <v>100</v>
      </c>
    </row>
    <row r="290" spans="1:6" ht="12.75">
      <c r="A290" s="79" t="s">
        <v>634</v>
      </c>
      <c r="B290" s="123" t="s">
        <v>73</v>
      </c>
      <c r="C290" s="123" t="s">
        <v>73</v>
      </c>
      <c r="D290" s="83"/>
      <c r="E290" s="83"/>
      <c r="F290" s="81">
        <f>F291</f>
        <v>100</v>
      </c>
    </row>
    <row r="291" spans="1:6" ht="21">
      <c r="A291" s="79" t="s">
        <v>330</v>
      </c>
      <c r="B291" s="123" t="s">
        <v>73</v>
      </c>
      <c r="C291" s="123" t="s">
        <v>73</v>
      </c>
      <c r="D291" s="80" t="s">
        <v>333</v>
      </c>
      <c r="E291" s="80"/>
      <c r="F291" s="81">
        <f>F292</f>
        <v>100</v>
      </c>
    </row>
    <row r="292" spans="1:6" ht="22.5">
      <c r="A292" s="136" t="s">
        <v>332</v>
      </c>
      <c r="B292" s="139" t="s">
        <v>73</v>
      </c>
      <c r="C292" s="139" t="s">
        <v>73</v>
      </c>
      <c r="D292" s="137" t="s">
        <v>334</v>
      </c>
      <c r="E292" s="137"/>
      <c r="F292" s="135">
        <f>F293</f>
        <v>100</v>
      </c>
    </row>
    <row r="293" spans="1:6" ht="22.5">
      <c r="A293" s="247" t="s">
        <v>99</v>
      </c>
      <c r="B293" s="122" t="s">
        <v>73</v>
      </c>
      <c r="C293" s="122" t="s">
        <v>73</v>
      </c>
      <c r="D293" s="83" t="s">
        <v>343</v>
      </c>
      <c r="E293" s="83">
        <v>200</v>
      </c>
      <c r="F293" s="78">
        <f>F294</f>
        <v>100</v>
      </c>
    </row>
    <row r="294" spans="1:6" ht="22.5">
      <c r="A294" s="140" t="s">
        <v>566</v>
      </c>
      <c r="B294" s="122" t="s">
        <v>73</v>
      </c>
      <c r="C294" s="122" t="s">
        <v>73</v>
      </c>
      <c r="D294" s="83" t="s">
        <v>343</v>
      </c>
      <c r="E294" s="83">
        <v>240</v>
      </c>
      <c r="F294" s="78">
        <v>100</v>
      </c>
    </row>
    <row r="295" spans="1:6" ht="12.75">
      <c r="A295" s="79" t="s">
        <v>482</v>
      </c>
      <c r="B295" s="76" t="s">
        <v>56</v>
      </c>
      <c r="C295" s="76" t="s">
        <v>29</v>
      </c>
      <c r="D295" s="76" t="s">
        <v>30</v>
      </c>
      <c r="E295" s="76" t="s">
        <v>31</v>
      </c>
      <c r="F295" s="75">
        <f>F296+F320+F333</f>
        <v>87428</v>
      </c>
    </row>
    <row r="296" spans="1:6" ht="12.75">
      <c r="A296" s="79" t="s">
        <v>635</v>
      </c>
      <c r="B296" s="80" t="s">
        <v>56</v>
      </c>
      <c r="C296" s="76" t="s">
        <v>34</v>
      </c>
      <c r="D296" s="76"/>
      <c r="E296" s="76"/>
      <c r="F296" s="75">
        <f>F298+F313+F317</f>
        <v>26584.4</v>
      </c>
    </row>
    <row r="297" spans="1:6" ht="21">
      <c r="A297" s="79" t="s">
        <v>664</v>
      </c>
      <c r="B297" s="76"/>
      <c r="D297" s="80" t="s">
        <v>338</v>
      </c>
      <c r="E297" s="76" t="s">
        <v>31</v>
      </c>
      <c r="F297" s="75">
        <f>F298+F323+F326+F341+F328+F330</f>
        <v>73669.7</v>
      </c>
    </row>
    <row r="298" spans="1:6" ht="12.75">
      <c r="A298" s="79" t="s">
        <v>100</v>
      </c>
      <c r="B298" s="80" t="s">
        <v>56</v>
      </c>
      <c r="C298" s="76" t="s">
        <v>34</v>
      </c>
      <c r="D298" s="72"/>
      <c r="E298" s="80"/>
      <c r="F298" s="81">
        <f>F299+F301+F303+F305+F308+F310</f>
        <v>20550.5</v>
      </c>
    </row>
    <row r="299" spans="1:6" ht="22.5">
      <c r="A299" s="82" t="s">
        <v>135</v>
      </c>
      <c r="B299" s="83" t="s">
        <v>56</v>
      </c>
      <c r="C299" s="83" t="s">
        <v>34</v>
      </c>
      <c r="D299" s="83" t="s">
        <v>344</v>
      </c>
      <c r="E299" s="83"/>
      <c r="F299" s="78">
        <f>F300</f>
        <v>143.4</v>
      </c>
    </row>
    <row r="300" spans="1:6" ht="18.75" customHeight="1">
      <c r="A300" s="82" t="s">
        <v>100</v>
      </c>
      <c r="B300" s="83" t="s">
        <v>56</v>
      </c>
      <c r="C300" s="83" t="s">
        <v>34</v>
      </c>
      <c r="D300" s="83" t="s">
        <v>344</v>
      </c>
      <c r="E300" s="83">
        <v>300</v>
      </c>
      <c r="F300" s="78">
        <v>143.4</v>
      </c>
    </row>
    <row r="301" spans="1:6" ht="61.5" customHeight="1">
      <c r="A301" s="82" t="s">
        <v>136</v>
      </c>
      <c r="B301" s="83" t="s">
        <v>56</v>
      </c>
      <c r="C301" s="83" t="s">
        <v>34</v>
      </c>
      <c r="D301" s="141" t="s">
        <v>463</v>
      </c>
      <c r="E301" s="83"/>
      <c r="F301" s="78">
        <f>F302</f>
        <v>78.8</v>
      </c>
    </row>
    <row r="302" spans="1:6" ht="12.75">
      <c r="A302" s="82" t="s">
        <v>100</v>
      </c>
      <c r="B302" s="83" t="s">
        <v>56</v>
      </c>
      <c r="C302" s="83" t="s">
        <v>34</v>
      </c>
      <c r="D302" s="141" t="s">
        <v>463</v>
      </c>
      <c r="E302" s="83">
        <v>300</v>
      </c>
      <c r="F302" s="78">
        <v>78.8</v>
      </c>
    </row>
    <row r="303" spans="1:6" ht="22.5">
      <c r="A303" s="82" t="s">
        <v>92</v>
      </c>
      <c r="B303" s="83" t="s">
        <v>56</v>
      </c>
      <c r="C303" s="83" t="s">
        <v>34</v>
      </c>
      <c r="D303" s="83" t="s">
        <v>345</v>
      </c>
      <c r="E303" s="83" t="s">
        <v>31</v>
      </c>
      <c r="F303" s="78">
        <f>F304</f>
        <v>3689</v>
      </c>
    </row>
    <row r="304" spans="1:6" ht="12.75">
      <c r="A304" s="82" t="s">
        <v>100</v>
      </c>
      <c r="B304" s="83" t="s">
        <v>56</v>
      </c>
      <c r="C304" s="83" t="s">
        <v>34</v>
      </c>
      <c r="D304" s="83" t="s">
        <v>345</v>
      </c>
      <c r="E304" s="83">
        <v>300</v>
      </c>
      <c r="F304" s="78">
        <v>3689</v>
      </c>
    </row>
    <row r="305" spans="1:6" ht="22.5">
      <c r="A305" s="82" t="s">
        <v>137</v>
      </c>
      <c r="B305" s="83" t="s">
        <v>56</v>
      </c>
      <c r="C305" s="83" t="s">
        <v>34</v>
      </c>
      <c r="D305" s="83" t="s">
        <v>346</v>
      </c>
      <c r="E305" s="83"/>
      <c r="F305" s="78">
        <f>F306+F307</f>
        <v>6308.2</v>
      </c>
    </row>
    <row r="306" spans="1:6" ht="12.75">
      <c r="A306" s="82" t="s">
        <v>100</v>
      </c>
      <c r="B306" s="83" t="s">
        <v>56</v>
      </c>
      <c r="C306" s="83" t="s">
        <v>34</v>
      </c>
      <c r="D306" s="83" t="s">
        <v>346</v>
      </c>
      <c r="E306" s="83">
        <v>300</v>
      </c>
      <c r="F306" s="78">
        <v>6293.2</v>
      </c>
    </row>
    <row r="307" spans="1:6" ht="22.5">
      <c r="A307" s="140" t="s">
        <v>566</v>
      </c>
      <c r="B307" s="83" t="s">
        <v>56</v>
      </c>
      <c r="C307" s="83" t="s">
        <v>34</v>
      </c>
      <c r="D307" s="83" t="s">
        <v>346</v>
      </c>
      <c r="E307" s="83">
        <v>240</v>
      </c>
      <c r="F307" s="78">
        <v>15</v>
      </c>
    </row>
    <row r="308" spans="1:6" ht="12.75">
      <c r="A308" s="82" t="s">
        <v>138</v>
      </c>
      <c r="B308" s="83" t="s">
        <v>56</v>
      </c>
      <c r="C308" s="83" t="s">
        <v>34</v>
      </c>
      <c r="D308" s="83" t="s">
        <v>347</v>
      </c>
      <c r="E308" s="83" t="s">
        <v>31</v>
      </c>
      <c r="F308" s="78">
        <f>F309</f>
        <v>7037.4</v>
      </c>
    </row>
    <row r="309" spans="1:6" ht="12.75">
      <c r="A309" s="82" t="s">
        <v>100</v>
      </c>
      <c r="B309" s="83" t="s">
        <v>56</v>
      </c>
      <c r="C309" s="83" t="s">
        <v>34</v>
      </c>
      <c r="D309" s="83" t="s">
        <v>347</v>
      </c>
      <c r="E309" s="83">
        <v>300</v>
      </c>
      <c r="F309" s="78">
        <v>7037.4</v>
      </c>
    </row>
    <row r="310" spans="1:6" ht="22.5">
      <c r="A310" s="82" t="s">
        <v>139</v>
      </c>
      <c r="B310" s="83" t="s">
        <v>56</v>
      </c>
      <c r="C310" s="83" t="s">
        <v>34</v>
      </c>
      <c r="D310" s="83" t="s">
        <v>348</v>
      </c>
      <c r="E310" s="83" t="s">
        <v>31</v>
      </c>
      <c r="F310" s="78">
        <f>F311+F312</f>
        <v>3293.7</v>
      </c>
    </row>
    <row r="311" spans="1:6" ht="12.75">
      <c r="A311" s="82" t="s">
        <v>100</v>
      </c>
      <c r="B311" s="83" t="s">
        <v>56</v>
      </c>
      <c r="C311" s="83" t="s">
        <v>34</v>
      </c>
      <c r="D311" s="83" t="s">
        <v>348</v>
      </c>
      <c r="E311" s="83">
        <v>300</v>
      </c>
      <c r="F311" s="78">
        <v>3288.7</v>
      </c>
    </row>
    <row r="312" spans="1:6" ht="22.5">
      <c r="A312" s="140" t="s">
        <v>566</v>
      </c>
      <c r="B312" s="83" t="s">
        <v>56</v>
      </c>
      <c r="C312" s="83" t="s">
        <v>34</v>
      </c>
      <c r="D312" s="83" t="s">
        <v>348</v>
      </c>
      <c r="E312" s="83">
        <v>240</v>
      </c>
      <c r="F312" s="78">
        <v>5</v>
      </c>
    </row>
    <row r="313" spans="1:6" ht="31.5">
      <c r="A313" s="79" t="s">
        <v>273</v>
      </c>
      <c r="B313" s="83"/>
      <c r="C313" s="83"/>
      <c r="D313" s="83"/>
      <c r="E313" s="83"/>
      <c r="F313" s="81">
        <f>F314</f>
        <v>120</v>
      </c>
    </row>
    <row r="314" spans="1:6" ht="12.75">
      <c r="A314" s="136" t="s">
        <v>611</v>
      </c>
      <c r="B314" s="139" t="s">
        <v>56</v>
      </c>
      <c r="C314" s="139" t="s">
        <v>34</v>
      </c>
      <c r="D314" s="137" t="s">
        <v>277</v>
      </c>
      <c r="E314" s="83"/>
      <c r="F314" s="78">
        <f>F315</f>
        <v>120</v>
      </c>
    </row>
    <row r="315" spans="1:6" ht="15" customHeight="1">
      <c r="A315" s="82" t="s">
        <v>100</v>
      </c>
      <c r="B315" s="122" t="s">
        <v>56</v>
      </c>
      <c r="C315" s="122" t="s">
        <v>34</v>
      </c>
      <c r="D315" s="83" t="s">
        <v>292</v>
      </c>
      <c r="E315" s="83">
        <v>300</v>
      </c>
      <c r="F315" s="78">
        <f>F316</f>
        <v>120</v>
      </c>
    </row>
    <row r="316" spans="1:6" ht="22.5">
      <c r="A316" s="82" t="s">
        <v>612</v>
      </c>
      <c r="B316" s="122" t="s">
        <v>56</v>
      </c>
      <c r="C316" s="122" t="s">
        <v>34</v>
      </c>
      <c r="D316" s="83" t="s">
        <v>292</v>
      </c>
      <c r="E316" s="83">
        <v>320</v>
      </c>
      <c r="F316" s="78">
        <v>120</v>
      </c>
    </row>
    <row r="317" spans="1:6" ht="21">
      <c r="A317" s="79" t="s">
        <v>644</v>
      </c>
      <c r="B317" s="80" t="s">
        <v>56</v>
      </c>
      <c r="C317" s="80" t="s">
        <v>55</v>
      </c>
      <c r="D317" s="80" t="s">
        <v>342</v>
      </c>
      <c r="E317" s="80"/>
      <c r="F317" s="81">
        <f>F318</f>
        <v>5913.9</v>
      </c>
    </row>
    <row r="318" spans="1:6" ht="12.75">
      <c r="A318" s="82" t="s">
        <v>100</v>
      </c>
      <c r="B318" s="83" t="s">
        <v>56</v>
      </c>
      <c r="C318" s="83" t="s">
        <v>55</v>
      </c>
      <c r="D318" s="83" t="s">
        <v>595</v>
      </c>
      <c r="E318" s="83">
        <v>300</v>
      </c>
      <c r="F318" s="78">
        <f>F319</f>
        <v>5913.9</v>
      </c>
    </row>
    <row r="319" spans="1:6" ht="22.5">
      <c r="A319" s="82" t="s">
        <v>612</v>
      </c>
      <c r="B319" s="83" t="s">
        <v>56</v>
      </c>
      <c r="C319" s="83" t="s">
        <v>55</v>
      </c>
      <c r="D319" s="83" t="s">
        <v>595</v>
      </c>
      <c r="E319" s="83">
        <v>320</v>
      </c>
      <c r="F319" s="78">
        <v>5913.9</v>
      </c>
    </row>
    <row r="320" spans="1:6" ht="12.75">
      <c r="A320" s="74" t="s">
        <v>51</v>
      </c>
      <c r="B320" s="76" t="s">
        <v>56</v>
      </c>
      <c r="C320" s="76" t="s">
        <v>55</v>
      </c>
      <c r="D320" s="76" t="s">
        <v>30</v>
      </c>
      <c r="E320" s="76" t="s">
        <v>31</v>
      </c>
      <c r="F320" s="75">
        <f>F321+F323+F326+F328+F330</f>
        <v>55239.100000000006</v>
      </c>
    </row>
    <row r="321" spans="1:6" ht="51.75" customHeight="1">
      <c r="A321" s="82" t="s">
        <v>140</v>
      </c>
      <c r="B321" s="83" t="s">
        <v>56</v>
      </c>
      <c r="C321" s="83" t="s">
        <v>55</v>
      </c>
      <c r="D321" s="83" t="s">
        <v>215</v>
      </c>
      <c r="E321" s="83" t="s">
        <v>31</v>
      </c>
      <c r="F321" s="78">
        <f>F322</f>
        <v>2575.9</v>
      </c>
    </row>
    <row r="322" spans="1:6" ht="12.75">
      <c r="A322" s="82" t="s">
        <v>100</v>
      </c>
      <c r="B322" s="83" t="s">
        <v>56</v>
      </c>
      <c r="C322" s="83" t="s">
        <v>55</v>
      </c>
      <c r="D322" s="83" t="s">
        <v>215</v>
      </c>
      <c r="E322" s="83">
        <v>300</v>
      </c>
      <c r="F322" s="78">
        <v>2575.9</v>
      </c>
    </row>
    <row r="323" spans="1:6" ht="50.25" customHeight="1">
      <c r="A323" s="82" t="s">
        <v>146</v>
      </c>
      <c r="B323" s="83" t="s">
        <v>56</v>
      </c>
      <c r="C323" s="83" t="s">
        <v>55</v>
      </c>
      <c r="D323" s="83" t="s">
        <v>587</v>
      </c>
      <c r="E323" s="83"/>
      <c r="F323" s="78">
        <f>F324+F325</f>
        <v>27375.5</v>
      </c>
    </row>
    <row r="324" spans="1:6" ht="12.75">
      <c r="A324" s="82" t="s">
        <v>100</v>
      </c>
      <c r="B324" s="83" t="s">
        <v>56</v>
      </c>
      <c r="C324" s="83" t="s">
        <v>55</v>
      </c>
      <c r="D324" s="83" t="s">
        <v>349</v>
      </c>
      <c r="E324" s="83">
        <v>300</v>
      </c>
      <c r="F324" s="78">
        <v>27375.5</v>
      </c>
    </row>
    <row r="325" spans="1:6" ht="16.5" customHeight="1">
      <c r="A325" s="82" t="s">
        <v>100</v>
      </c>
      <c r="B325" s="83" t="s">
        <v>56</v>
      </c>
      <c r="C325" s="83" t="s">
        <v>55</v>
      </c>
      <c r="D325" s="83" t="s">
        <v>588</v>
      </c>
      <c r="E325" s="83">
        <v>300</v>
      </c>
      <c r="F325" s="78">
        <v>0</v>
      </c>
    </row>
    <row r="326" spans="1:6" ht="40.5" customHeight="1">
      <c r="A326" s="82" t="s">
        <v>335</v>
      </c>
      <c r="B326" s="83" t="s">
        <v>56</v>
      </c>
      <c r="C326" s="83" t="s">
        <v>55</v>
      </c>
      <c r="D326" s="83" t="s">
        <v>589</v>
      </c>
      <c r="E326" s="83"/>
      <c r="F326" s="78">
        <f>F327</f>
        <v>24410.2</v>
      </c>
    </row>
    <row r="327" spans="1:6" ht="12.75">
      <c r="A327" s="82" t="s">
        <v>100</v>
      </c>
      <c r="B327" s="83" t="s">
        <v>56</v>
      </c>
      <c r="C327" s="83" t="s">
        <v>55</v>
      </c>
      <c r="D327" s="83" t="s">
        <v>589</v>
      </c>
      <c r="E327" s="83">
        <v>300</v>
      </c>
      <c r="F327" s="78">
        <v>24410.2</v>
      </c>
    </row>
    <row r="328" spans="1:6" ht="37.5" customHeight="1">
      <c r="A328" s="250" t="s">
        <v>562</v>
      </c>
      <c r="B328" s="83" t="s">
        <v>56</v>
      </c>
      <c r="C328" s="83" t="s">
        <v>55</v>
      </c>
      <c r="D328" s="83" t="s">
        <v>590</v>
      </c>
      <c r="E328" s="83"/>
      <c r="F328" s="78">
        <f>F329</f>
        <v>177.5</v>
      </c>
    </row>
    <row r="329" spans="1:6" ht="12.75">
      <c r="A329" s="82" t="s">
        <v>100</v>
      </c>
      <c r="B329" s="83" t="s">
        <v>56</v>
      </c>
      <c r="C329" s="83" t="s">
        <v>55</v>
      </c>
      <c r="D329" s="83" t="s">
        <v>590</v>
      </c>
      <c r="E329" s="83">
        <v>300</v>
      </c>
      <c r="F329" s="78">
        <v>177.5</v>
      </c>
    </row>
    <row r="330" spans="1:6" ht="26.25" customHeight="1">
      <c r="A330" s="250" t="s">
        <v>564</v>
      </c>
      <c r="B330" s="83" t="s">
        <v>56</v>
      </c>
      <c r="C330" s="83" t="s">
        <v>55</v>
      </c>
      <c r="D330" s="83" t="s">
        <v>591</v>
      </c>
      <c r="E330" s="83"/>
      <c r="F330" s="78">
        <f>F331</f>
        <v>700</v>
      </c>
    </row>
    <row r="331" spans="1:6" ht="9.75" customHeight="1">
      <c r="A331" s="82" t="s">
        <v>100</v>
      </c>
      <c r="B331" s="83" t="s">
        <v>56</v>
      </c>
      <c r="C331" s="83" t="s">
        <v>55</v>
      </c>
      <c r="D331" s="83" t="s">
        <v>591</v>
      </c>
      <c r="E331" s="83">
        <v>300</v>
      </c>
      <c r="F331" s="78">
        <v>700</v>
      </c>
    </row>
    <row r="332" spans="1:6" ht="12.75">
      <c r="A332" s="82" t="s">
        <v>100</v>
      </c>
      <c r="B332" s="83" t="s">
        <v>56</v>
      </c>
      <c r="C332" s="83" t="s">
        <v>55</v>
      </c>
      <c r="D332" s="83" t="s">
        <v>592</v>
      </c>
      <c r="E332" s="83"/>
      <c r="F332" s="78"/>
    </row>
    <row r="333" spans="1:6" ht="12.75">
      <c r="A333" s="74" t="s">
        <v>50</v>
      </c>
      <c r="B333" s="76" t="s">
        <v>56</v>
      </c>
      <c r="C333" s="76" t="s">
        <v>43</v>
      </c>
      <c r="D333" s="76" t="s">
        <v>30</v>
      </c>
      <c r="E333" s="76" t="s">
        <v>31</v>
      </c>
      <c r="F333" s="75">
        <f>F341+F334</f>
        <v>5604.5</v>
      </c>
    </row>
    <row r="334" spans="1:6" ht="27.75" customHeight="1">
      <c r="A334" s="82" t="s">
        <v>636</v>
      </c>
      <c r="B334" s="83">
        <v>10</v>
      </c>
      <c r="C334" s="83" t="s">
        <v>43</v>
      </c>
      <c r="D334" s="83" t="s">
        <v>339</v>
      </c>
      <c r="E334" s="83" t="s">
        <v>31</v>
      </c>
      <c r="F334" s="78">
        <f>F335+F337</f>
        <v>5148.5</v>
      </c>
    </row>
    <row r="335" spans="1:6" ht="47.25" customHeight="1">
      <c r="A335" s="82" t="s">
        <v>75</v>
      </c>
      <c r="B335" s="83">
        <v>10</v>
      </c>
      <c r="C335" s="83" t="s">
        <v>43</v>
      </c>
      <c r="D335" s="83" t="s">
        <v>340</v>
      </c>
      <c r="E335" s="83" t="s">
        <v>102</v>
      </c>
      <c r="F335" s="78">
        <f>F336</f>
        <v>4946.4</v>
      </c>
    </row>
    <row r="336" spans="1:6" ht="22.5">
      <c r="A336" s="140" t="s">
        <v>103</v>
      </c>
      <c r="B336" s="83">
        <v>10</v>
      </c>
      <c r="C336" s="83" t="s">
        <v>43</v>
      </c>
      <c r="D336" s="83" t="s">
        <v>340</v>
      </c>
      <c r="E336" s="83">
        <v>120</v>
      </c>
      <c r="F336" s="78">
        <v>4946.4</v>
      </c>
    </row>
    <row r="337" spans="1:6" ht="12.75">
      <c r="A337" s="82" t="s">
        <v>207</v>
      </c>
      <c r="B337" s="83">
        <v>10</v>
      </c>
      <c r="C337" s="83" t="s">
        <v>43</v>
      </c>
      <c r="D337" s="83" t="s">
        <v>341</v>
      </c>
      <c r="E337" s="83"/>
      <c r="F337" s="78">
        <f>F338+F340</f>
        <v>202.1</v>
      </c>
    </row>
    <row r="338" spans="1:6" ht="22.5">
      <c r="A338" s="247" t="s">
        <v>99</v>
      </c>
      <c r="B338" s="83">
        <v>10</v>
      </c>
      <c r="C338" s="83" t="s">
        <v>43</v>
      </c>
      <c r="D338" s="83" t="s">
        <v>341</v>
      </c>
      <c r="E338" s="83">
        <v>200</v>
      </c>
      <c r="F338" s="78">
        <f>F339</f>
        <v>200.6</v>
      </c>
    </row>
    <row r="339" spans="1:6" ht="22.5">
      <c r="A339" s="140" t="s">
        <v>566</v>
      </c>
      <c r="B339" s="83">
        <v>10</v>
      </c>
      <c r="C339" s="83" t="s">
        <v>43</v>
      </c>
      <c r="D339" s="83" t="s">
        <v>341</v>
      </c>
      <c r="E339" s="83">
        <v>240</v>
      </c>
      <c r="F339" s="78">
        <v>200.6</v>
      </c>
    </row>
    <row r="340" spans="1:6" ht="12.75">
      <c r="A340" s="82" t="s">
        <v>105</v>
      </c>
      <c r="B340" s="83">
        <v>10</v>
      </c>
      <c r="C340" s="83" t="s">
        <v>43</v>
      </c>
      <c r="D340" s="83" t="s">
        <v>341</v>
      </c>
      <c r="E340" s="83" t="s">
        <v>106</v>
      </c>
      <c r="F340" s="78">
        <v>1.5</v>
      </c>
    </row>
    <row r="341" spans="1:6" ht="21">
      <c r="A341" s="79" t="s">
        <v>80</v>
      </c>
      <c r="B341" s="80" t="s">
        <v>56</v>
      </c>
      <c r="C341" s="80" t="s">
        <v>43</v>
      </c>
      <c r="D341" s="80" t="s">
        <v>352</v>
      </c>
      <c r="E341" s="80" t="s">
        <v>31</v>
      </c>
      <c r="F341" s="81">
        <f>F342</f>
        <v>456</v>
      </c>
    </row>
    <row r="342" spans="1:6" ht="22.5">
      <c r="A342" s="247" t="s">
        <v>99</v>
      </c>
      <c r="B342" s="83" t="s">
        <v>56</v>
      </c>
      <c r="C342" s="83" t="s">
        <v>43</v>
      </c>
      <c r="D342" s="83" t="s">
        <v>352</v>
      </c>
      <c r="E342" s="83">
        <v>200</v>
      </c>
      <c r="F342" s="78">
        <f>F343</f>
        <v>456</v>
      </c>
    </row>
    <row r="343" spans="1:6" ht="22.5">
      <c r="A343" s="140" t="s">
        <v>566</v>
      </c>
      <c r="B343" s="83" t="s">
        <v>56</v>
      </c>
      <c r="C343" s="83" t="s">
        <v>43</v>
      </c>
      <c r="D343" s="83" t="s">
        <v>352</v>
      </c>
      <c r="E343" s="83">
        <v>240</v>
      </c>
      <c r="F343" s="78">
        <v>456</v>
      </c>
    </row>
    <row r="344" spans="1:6" ht="12.75">
      <c r="A344" s="79" t="s">
        <v>485</v>
      </c>
      <c r="B344" s="80">
        <v>11</v>
      </c>
      <c r="C344" s="83"/>
      <c r="D344" s="83"/>
      <c r="E344" s="83"/>
      <c r="F344" s="81">
        <f>F345</f>
        <v>378</v>
      </c>
    </row>
    <row r="345" spans="1:6" ht="21">
      <c r="A345" s="79" t="s">
        <v>665</v>
      </c>
      <c r="B345" s="80" t="s">
        <v>66</v>
      </c>
      <c r="C345" s="80" t="s">
        <v>32</v>
      </c>
      <c r="D345" s="80" t="s">
        <v>350</v>
      </c>
      <c r="E345" s="80" t="s">
        <v>31</v>
      </c>
      <c r="F345" s="81">
        <f>F346</f>
        <v>378</v>
      </c>
    </row>
    <row r="346" spans="1:6" ht="22.5">
      <c r="A346" s="247" t="s">
        <v>99</v>
      </c>
      <c r="B346" s="83" t="s">
        <v>66</v>
      </c>
      <c r="C346" s="83" t="s">
        <v>32</v>
      </c>
      <c r="D346" s="83" t="s">
        <v>351</v>
      </c>
      <c r="E346" s="83">
        <v>200</v>
      </c>
      <c r="F346" s="78">
        <f>F347</f>
        <v>378</v>
      </c>
    </row>
    <row r="347" spans="1:6" ht="22.5">
      <c r="A347" s="140" t="s">
        <v>566</v>
      </c>
      <c r="B347" s="83" t="s">
        <v>66</v>
      </c>
      <c r="C347" s="83" t="s">
        <v>32</v>
      </c>
      <c r="D347" s="83" t="s">
        <v>351</v>
      </c>
      <c r="E347" s="83">
        <v>240</v>
      </c>
      <c r="F347" s="78">
        <v>378</v>
      </c>
    </row>
    <row r="348" spans="1:6" ht="12.75">
      <c r="A348" s="79" t="s">
        <v>483</v>
      </c>
      <c r="B348" s="76" t="s">
        <v>60</v>
      </c>
      <c r="C348" s="76" t="s">
        <v>29</v>
      </c>
      <c r="D348" s="76" t="s">
        <v>30</v>
      </c>
      <c r="E348" s="76" t="s">
        <v>31</v>
      </c>
      <c r="F348" s="75">
        <f>F349</f>
        <v>210</v>
      </c>
    </row>
    <row r="349" spans="1:6" ht="12.75">
      <c r="A349" s="74" t="s">
        <v>48</v>
      </c>
      <c r="B349" s="76" t="s">
        <v>60</v>
      </c>
      <c r="C349" s="76" t="s">
        <v>45</v>
      </c>
      <c r="D349" s="80" t="s">
        <v>472</v>
      </c>
      <c r="E349" s="76" t="s">
        <v>31</v>
      </c>
      <c r="F349" s="75">
        <f>F350</f>
        <v>210</v>
      </c>
    </row>
    <row r="350" spans="1:6" ht="22.5">
      <c r="A350" s="247" t="s">
        <v>99</v>
      </c>
      <c r="B350" s="83" t="s">
        <v>60</v>
      </c>
      <c r="C350" s="83" t="s">
        <v>45</v>
      </c>
      <c r="D350" s="83" t="s">
        <v>226</v>
      </c>
      <c r="E350" s="83">
        <v>200</v>
      </c>
      <c r="F350" s="78">
        <f>F351</f>
        <v>210</v>
      </c>
    </row>
    <row r="351" spans="1:6" ht="22.5">
      <c r="A351" s="140" t="s">
        <v>566</v>
      </c>
      <c r="B351" s="83" t="s">
        <v>60</v>
      </c>
      <c r="C351" s="83" t="s">
        <v>45</v>
      </c>
      <c r="D351" s="83" t="s">
        <v>226</v>
      </c>
      <c r="E351" s="83">
        <v>240</v>
      </c>
      <c r="F351" s="78">
        <v>210</v>
      </c>
    </row>
    <row r="352" spans="1:6" ht="31.5">
      <c r="A352" s="79" t="s">
        <v>484</v>
      </c>
      <c r="B352" s="76" t="s">
        <v>72</v>
      </c>
      <c r="C352" s="76" t="s">
        <v>29</v>
      </c>
      <c r="D352" s="76" t="s">
        <v>30</v>
      </c>
      <c r="E352" s="76" t="s">
        <v>31</v>
      </c>
      <c r="F352" s="75">
        <f>F353+F357</f>
        <v>20062.2</v>
      </c>
    </row>
    <row r="353" spans="1:6" ht="28.5" customHeight="1">
      <c r="A353" s="74" t="s">
        <v>82</v>
      </c>
      <c r="B353" s="76" t="s">
        <v>72</v>
      </c>
      <c r="C353" s="76" t="s">
        <v>32</v>
      </c>
      <c r="D353" s="76" t="s">
        <v>473</v>
      </c>
      <c r="E353" s="76" t="s">
        <v>31</v>
      </c>
      <c r="F353" s="75">
        <f>F354</f>
        <v>19188.4</v>
      </c>
    </row>
    <row r="354" spans="1:6" ht="12.75">
      <c r="A354" s="82" t="s">
        <v>607</v>
      </c>
      <c r="B354" s="83" t="s">
        <v>72</v>
      </c>
      <c r="C354" s="83" t="s">
        <v>32</v>
      </c>
      <c r="D354" s="83" t="s">
        <v>227</v>
      </c>
      <c r="E354" s="83">
        <v>500</v>
      </c>
      <c r="F354" s="78">
        <f>F355</f>
        <v>19188.4</v>
      </c>
    </row>
    <row r="355" spans="1:6" ht="12.75">
      <c r="A355" s="82" t="s">
        <v>637</v>
      </c>
      <c r="B355" s="83" t="s">
        <v>72</v>
      </c>
      <c r="C355" s="83" t="s">
        <v>32</v>
      </c>
      <c r="D355" s="83" t="s">
        <v>227</v>
      </c>
      <c r="E355" s="83" t="s">
        <v>78</v>
      </c>
      <c r="F355" s="78">
        <f>F356</f>
        <v>19188.4</v>
      </c>
    </row>
    <row r="356" spans="1:6" ht="12.75">
      <c r="A356" s="82" t="s">
        <v>638</v>
      </c>
      <c r="B356" s="83" t="s">
        <v>72</v>
      </c>
      <c r="C356" s="83" t="s">
        <v>32</v>
      </c>
      <c r="D356" s="83" t="s">
        <v>227</v>
      </c>
      <c r="E356" s="83" t="s">
        <v>79</v>
      </c>
      <c r="F356" s="78">
        <v>19188.4</v>
      </c>
    </row>
    <row r="357" spans="1:6" ht="18" customHeight="1">
      <c r="A357" s="79" t="s">
        <v>593</v>
      </c>
      <c r="B357" s="80" t="s">
        <v>72</v>
      </c>
      <c r="C357" s="123" t="s">
        <v>34</v>
      </c>
      <c r="D357" s="80" t="s">
        <v>594</v>
      </c>
      <c r="E357" s="80" t="s">
        <v>31</v>
      </c>
      <c r="F357" s="251">
        <f>F358</f>
        <v>873.8</v>
      </c>
    </row>
    <row r="358" spans="1:6" ht="12.75">
      <c r="A358" s="82" t="s">
        <v>607</v>
      </c>
      <c r="B358" s="83" t="s">
        <v>72</v>
      </c>
      <c r="C358" s="122" t="s">
        <v>34</v>
      </c>
      <c r="D358" s="83" t="s">
        <v>594</v>
      </c>
      <c r="E358" s="83">
        <v>500</v>
      </c>
      <c r="F358" s="248">
        <f>F359</f>
        <v>873.8</v>
      </c>
    </row>
    <row r="359" spans="1:6" ht="12.75">
      <c r="A359" s="82" t="s">
        <v>62</v>
      </c>
      <c r="B359" s="83" t="s">
        <v>72</v>
      </c>
      <c r="C359" s="122" t="s">
        <v>34</v>
      </c>
      <c r="D359" s="83" t="s">
        <v>594</v>
      </c>
      <c r="E359" s="83">
        <v>540</v>
      </c>
      <c r="F359" s="248">
        <v>873.8</v>
      </c>
    </row>
  </sheetData>
  <sheetProtection/>
  <mergeCells count="5">
    <mergeCell ref="E5:F5"/>
    <mergeCell ref="A2:F2"/>
    <mergeCell ref="A3:F3"/>
    <mergeCell ref="A4:F4"/>
    <mergeCell ref="A7:F7"/>
  </mergeCells>
  <printOptions/>
  <pageMargins left="0.65" right="0.12" top="0.15748031496062992" bottom="0.15748031496062992" header="0" footer="0"/>
  <pageSetup horizontalDpi="600" verticalDpi="600" orientation="portrait" paperSize="9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29"/>
  <sheetViews>
    <sheetView view="pageBreakPreview" zoomScaleSheetLayoutView="100" workbookViewId="0" topLeftCell="A1">
      <selection activeCell="A3" sqref="A3:G3"/>
    </sheetView>
  </sheetViews>
  <sheetFormatPr defaultColWidth="9.140625" defaultRowHeight="12.75"/>
  <cols>
    <col min="1" max="1" width="40.8515625" style="0" customWidth="1"/>
    <col min="2" max="2" width="4.421875" style="0" customWidth="1"/>
    <col min="3" max="3" width="4.28125" style="0" customWidth="1"/>
    <col min="4" max="4" width="13.421875" style="0" customWidth="1"/>
    <col min="5" max="5" width="4.7109375" style="0" customWidth="1"/>
    <col min="6" max="6" width="12.140625" style="0" customWidth="1"/>
    <col min="7" max="7" width="12.00390625" style="0" customWidth="1"/>
  </cols>
  <sheetData>
    <row r="1" spans="4:7" ht="12.75" customHeight="1">
      <c r="D1" s="126"/>
      <c r="E1" s="126"/>
      <c r="G1" s="335" t="s">
        <v>218</v>
      </c>
    </row>
    <row r="2" spans="1:7" ht="12.75" customHeight="1">
      <c r="A2" s="357" t="s">
        <v>678</v>
      </c>
      <c r="B2" s="357"/>
      <c r="C2" s="357"/>
      <c r="D2" s="357"/>
      <c r="E2" s="357"/>
      <c r="F2" s="357"/>
      <c r="G2" s="357"/>
    </row>
    <row r="3" spans="1:7" ht="12.75" customHeight="1">
      <c r="A3" s="357" t="s">
        <v>424</v>
      </c>
      <c r="B3" s="357"/>
      <c r="C3" s="357"/>
      <c r="D3" s="357"/>
      <c r="E3" s="357"/>
      <c r="F3" s="357"/>
      <c r="G3" s="357"/>
    </row>
    <row r="4" spans="1:7" ht="12.75" customHeight="1">
      <c r="A4" s="357" t="s">
        <v>500</v>
      </c>
      <c r="B4" s="357"/>
      <c r="C4" s="357"/>
      <c r="D4" s="357"/>
      <c r="E4" s="357"/>
      <c r="F4" s="357"/>
      <c r="G4" s="357"/>
    </row>
    <row r="5" spans="1:7" ht="12.75" customHeight="1">
      <c r="A5" s="129"/>
      <c r="B5" s="129"/>
      <c r="C5" s="129"/>
      <c r="D5" s="129"/>
      <c r="E5" s="129"/>
      <c r="F5" s="357" t="s">
        <v>676</v>
      </c>
      <c r="G5" s="357"/>
    </row>
    <row r="6" spans="1:7" ht="50.25" customHeight="1">
      <c r="A6" s="359" t="s">
        <v>504</v>
      </c>
      <c r="B6" s="359"/>
      <c r="C6" s="359"/>
      <c r="D6" s="359"/>
      <c r="E6" s="359"/>
      <c r="F6" s="359"/>
      <c r="G6" s="359"/>
    </row>
    <row r="7" ht="12.75">
      <c r="G7" s="90" t="s">
        <v>22</v>
      </c>
    </row>
    <row r="8" spans="1:7" ht="12.75">
      <c r="A8" s="362" t="s">
        <v>53</v>
      </c>
      <c r="B8" s="362" t="s">
        <v>24</v>
      </c>
      <c r="C8" s="362" t="s">
        <v>25</v>
      </c>
      <c r="D8" s="362" t="s">
        <v>26</v>
      </c>
      <c r="E8" s="362" t="s">
        <v>27</v>
      </c>
      <c r="F8" s="360" t="s">
        <v>403</v>
      </c>
      <c r="G8" s="361"/>
    </row>
    <row r="9" spans="1:7" ht="12.75">
      <c r="A9" s="362"/>
      <c r="B9" s="362"/>
      <c r="C9" s="362"/>
      <c r="D9" s="362"/>
      <c r="E9" s="362"/>
      <c r="F9" s="231" t="s">
        <v>487</v>
      </c>
      <c r="G9" s="231" t="s">
        <v>503</v>
      </c>
    </row>
    <row r="10" spans="1:7" ht="21.75" customHeight="1">
      <c r="A10" s="119" t="s">
        <v>28</v>
      </c>
      <c r="B10" s="120"/>
      <c r="C10" s="120"/>
      <c r="D10" s="120"/>
      <c r="E10" s="120"/>
      <c r="F10" s="118">
        <f>F11+F77+F82+F93+F147+F174+F239+F266+F314+F318+F322</f>
        <v>606214.4</v>
      </c>
      <c r="G10" s="118">
        <f>G11+G77+G82+G93+G147+G174+G239+G266+G314+G318+G322</f>
        <v>605923.4</v>
      </c>
    </row>
    <row r="11" spans="1:7" ht="12.75">
      <c r="A11" s="79" t="s">
        <v>476</v>
      </c>
      <c r="B11" s="76" t="s">
        <v>32</v>
      </c>
      <c r="C11" s="80"/>
      <c r="D11" s="80"/>
      <c r="E11" s="80"/>
      <c r="F11" s="81">
        <f>F12+F17+F29+F38+F42+F57+F61</f>
        <v>39165.200000000004</v>
      </c>
      <c r="G11" s="81">
        <f>G12+G17+G29+G38+G42+G57+G61</f>
        <v>39053.3</v>
      </c>
    </row>
    <row r="12" spans="1:7" ht="31.5">
      <c r="A12" s="74" t="s">
        <v>44</v>
      </c>
      <c r="B12" s="76" t="s">
        <v>32</v>
      </c>
      <c r="C12" s="76" t="s">
        <v>45</v>
      </c>
      <c r="D12" s="76" t="s">
        <v>30</v>
      </c>
      <c r="E12" s="76" t="s">
        <v>31</v>
      </c>
      <c r="F12" s="75">
        <f aca="true" t="shared" si="0" ref="F12:G15">F13</f>
        <v>1266.6</v>
      </c>
      <c r="G12" s="75">
        <f t="shared" si="0"/>
        <v>1266.6</v>
      </c>
    </row>
    <row r="13" spans="1:7" ht="22.5">
      <c r="A13" s="82" t="s">
        <v>567</v>
      </c>
      <c r="B13" s="83" t="s">
        <v>32</v>
      </c>
      <c r="C13" s="83" t="s">
        <v>45</v>
      </c>
      <c r="D13" s="83" t="s">
        <v>241</v>
      </c>
      <c r="E13" s="76"/>
      <c r="F13" s="78">
        <f t="shared" si="0"/>
        <v>1266.6</v>
      </c>
      <c r="G13" s="78">
        <f t="shared" si="0"/>
        <v>1266.6</v>
      </c>
    </row>
    <row r="14" spans="1:7" ht="12.75">
      <c r="A14" s="82" t="s">
        <v>568</v>
      </c>
      <c r="B14" s="83" t="s">
        <v>32</v>
      </c>
      <c r="C14" s="83" t="s">
        <v>45</v>
      </c>
      <c r="D14" s="83" t="s">
        <v>242</v>
      </c>
      <c r="E14" s="76"/>
      <c r="F14" s="78">
        <f t="shared" si="0"/>
        <v>1266.6</v>
      </c>
      <c r="G14" s="78">
        <f t="shared" si="0"/>
        <v>1266.6</v>
      </c>
    </row>
    <row r="15" spans="1:7" ht="56.25">
      <c r="A15" s="82" t="s">
        <v>75</v>
      </c>
      <c r="B15" s="83" t="s">
        <v>32</v>
      </c>
      <c r="C15" s="83" t="s">
        <v>45</v>
      </c>
      <c r="D15" s="83" t="s">
        <v>242</v>
      </c>
      <c r="E15" s="83">
        <v>100</v>
      </c>
      <c r="F15" s="78">
        <f t="shared" si="0"/>
        <v>1266.6</v>
      </c>
      <c r="G15" s="78">
        <f t="shared" si="0"/>
        <v>1266.6</v>
      </c>
    </row>
    <row r="16" spans="1:7" ht="22.5">
      <c r="A16" s="140" t="s">
        <v>103</v>
      </c>
      <c r="B16" s="83" t="s">
        <v>32</v>
      </c>
      <c r="C16" s="83" t="s">
        <v>45</v>
      </c>
      <c r="D16" s="83" t="s">
        <v>242</v>
      </c>
      <c r="E16" s="83">
        <v>120</v>
      </c>
      <c r="F16" s="78">
        <v>1266.6</v>
      </c>
      <c r="G16" s="78">
        <v>1266.6</v>
      </c>
    </row>
    <row r="17" spans="1:7" ht="42">
      <c r="A17" s="74" t="s">
        <v>33</v>
      </c>
      <c r="B17" s="76" t="s">
        <v>32</v>
      </c>
      <c r="C17" s="76" t="s">
        <v>34</v>
      </c>
      <c r="D17" s="76" t="s">
        <v>30</v>
      </c>
      <c r="E17" s="76" t="s">
        <v>31</v>
      </c>
      <c r="F17" s="75">
        <f>F18</f>
        <v>4120.8</v>
      </c>
      <c r="G17" s="75">
        <f>G18</f>
        <v>4120.8</v>
      </c>
    </row>
    <row r="18" spans="1:7" ht="22.5">
      <c r="A18" s="82" t="s">
        <v>247</v>
      </c>
      <c r="B18" s="83" t="s">
        <v>32</v>
      </c>
      <c r="C18" s="83" t="s">
        <v>34</v>
      </c>
      <c r="D18" s="83" t="s">
        <v>248</v>
      </c>
      <c r="E18" s="76"/>
      <c r="F18" s="78">
        <f>F19+F22</f>
        <v>4120.8</v>
      </c>
      <c r="G18" s="78">
        <f>G19+G22</f>
        <v>4120.8</v>
      </c>
    </row>
    <row r="19" spans="1:7" ht="12.75">
      <c r="A19" s="82" t="s">
        <v>192</v>
      </c>
      <c r="B19" s="83" t="s">
        <v>32</v>
      </c>
      <c r="C19" s="83" t="s">
        <v>34</v>
      </c>
      <c r="D19" s="83" t="s">
        <v>244</v>
      </c>
      <c r="E19" s="83" t="s">
        <v>31</v>
      </c>
      <c r="F19" s="78">
        <f>F20</f>
        <v>2055.5</v>
      </c>
      <c r="G19" s="78">
        <f>G20</f>
        <v>2055.5</v>
      </c>
    </row>
    <row r="20" spans="1:7" ht="56.25">
      <c r="A20" s="82" t="s">
        <v>75</v>
      </c>
      <c r="B20" s="83" t="s">
        <v>32</v>
      </c>
      <c r="C20" s="83" t="s">
        <v>34</v>
      </c>
      <c r="D20" s="83" t="s">
        <v>244</v>
      </c>
      <c r="E20" s="83">
        <v>100</v>
      </c>
      <c r="F20" s="78">
        <f>F21</f>
        <v>2055.5</v>
      </c>
      <c r="G20" s="78">
        <f>G21</f>
        <v>2055.5</v>
      </c>
    </row>
    <row r="21" spans="1:7" ht="22.5">
      <c r="A21" s="140" t="s">
        <v>103</v>
      </c>
      <c r="B21" s="83" t="s">
        <v>32</v>
      </c>
      <c r="C21" s="83" t="s">
        <v>34</v>
      </c>
      <c r="D21" s="83" t="s">
        <v>244</v>
      </c>
      <c r="E21" s="83">
        <v>120</v>
      </c>
      <c r="F21" s="78">
        <v>2055.5</v>
      </c>
      <c r="G21" s="78">
        <v>2055.5</v>
      </c>
    </row>
    <row r="22" spans="1:7" ht="22.5">
      <c r="A22" s="82" t="s">
        <v>191</v>
      </c>
      <c r="B22" s="83" t="s">
        <v>32</v>
      </c>
      <c r="C22" s="83" t="s">
        <v>34</v>
      </c>
      <c r="D22" s="83" t="s">
        <v>243</v>
      </c>
      <c r="E22" s="83" t="s">
        <v>31</v>
      </c>
      <c r="F22" s="78">
        <f>F23+F25</f>
        <v>2065.3</v>
      </c>
      <c r="G22" s="78">
        <f>G23+G25</f>
        <v>2065.3</v>
      </c>
    </row>
    <row r="23" spans="1:7" ht="56.25">
      <c r="A23" s="82" t="s">
        <v>75</v>
      </c>
      <c r="B23" s="83" t="s">
        <v>32</v>
      </c>
      <c r="C23" s="83" t="s">
        <v>34</v>
      </c>
      <c r="D23" s="83" t="s">
        <v>243</v>
      </c>
      <c r="E23" s="83" t="s">
        <v>102</v>
      </c>
      <c r="F23" s="78">
        <f>F24</f>
        <v>1610.2</v>
      </c>
      <c r="G23" s="78">
        <f>G24</f>
        <v>1610.2</v>
      </c>
    </row>
    <row r="24" spans="1:7" ht="25.5" customHeight="1">
      <c r="A24" s="140" t="s">
        <v>103</v>
      </c>
      <c r="B24" s="83" t="s">
        <v>32</v>
      </c>
      <c r="C24" s="83" t="s">
        <v>34</v>
      </c>
      <c r="D24" s="83" t="s">
        <v>243</v>
      </c>
      <c r="E24" s="83">
        <v>120</v>
      </c>
      <c r="F24" s="78">
        <v>1610.2</v>
      </c>
      <c r="G24" s="78">
        <v>1610.2</v>
      </c>
    </row>
    <row r="25" spans="1:7" ht="22.5">
      <c r="A25" s="82" t="s">
        <v>271</v>
      </c>
      <c r="B25" s="83" t="s">
        <v>32</v>
      </c>
      <c r="C25" s="83" t="s">
        <v>34</v>
      </c>
      <c r="D25" s="83" t="s">
        <v>243</v>
      </c>
      <c r="E25" s="83"/>
      <c r="F25" s="78">
        <f>F26+F28</f>
        <v>455.09999999999997</v>
      </c>
      <c r="G25" s="78">
        <f>G26+G28</f>
        <v>455.09999999999997</v>
      </c>
    </row>
    <row r="26" spans="1:7" ht="22.5">
      <c r="A26" s="140" t="s">
        <v>99</v>
      </c>
      <c r="B26" s="83" t="s">
        <v>32</v>
      </c>
      <c r="C26" s="83" t="s">
        <v>34</v>
      </c>
      <c r="D26" s="83" t="s">
        <v>243</v>
      </c>
      <c r="E26" s="83">
        <v>200</v>
      </c>
      <c r="F26" s="78">
        <f>F27</f>
        <v>449.4</v>
      </c>
      <c r="G26" s="78">
        <f>G27</f>
        <v>449.4</v>
      </c>
    </row>
    <row r="27" spans="1:7" ht="22.5">
      <c r="A27" s="140" t="s">
        <v>566</v>
      </c>
      <c r="B27" s="83" t="s">
        <v>32</v>
      </c>
      <c r="C27" s="83" t="s">
        <v>34</v>
      </c>
      <c r="D27" s="83" t="s">
        <v>243</v>
      </c>
      <c r="E27" s="83">
        <v>240</v>
      </c>
      <c r="F27" s="78">
        <v>449.4</v>
      </c>
      <c r="G27" s="78">
        <v>449.4</v>
      </c>
    </row>
    <row r="28" spans="1:7" ht="12.75">
      <c r="A28" s="82" t="s">
        <v>105</v>
      </c>
      <c r="B28" s="83" t="s">
        <v>32</v>
      </c>
      <c r="C28" s="83" t="s">
        <v>34</v>
      </c>
      <c r="D28" s="83" t="s">
        <v>243</v>
      </c>
      <c r="E28" s="83" t="s">
        <v>106</v>
      </c>
      <c r="F28" s="78">
        <v>5.7</v>
      </c>
      <c r="G28" s="78">
        <v>5.7</v>
      </c>
    </row>
    <row r="29" spans="1:7" ht="42">
      <c r="A29" s="74" t="s">
        <v>54</v>
      </c>
      <c r="B29" s="76" t="s">
        <v>32</v>
      </c>
      <c r="C29" s="76" t="s">
        <v>55</v>
      </c>
      <c r="D29" s="76" t="s">
        <v>30</v>
      </c>
      <c r="E29" s="76" t="s">
        <v>31</v>
      </c>
      <c r="F29" s="75">
        <f>F30</f>
        <v>17915</v>
      </c>
      <c r="G29" s="75">
        <f>G30</f>
        <v>17915</v>
      </c>
    </row>
    <row r="30" spans="1:7" ht="33.75">
      <c r="A30" s="82" t="s">
        <v>569</v>
      </c>
      <c r="B30" s="83" t="s">
        <v>32</v>
      </c>
      <c r="C30" s="83" t="s">
        <v>55</v>
      </c>
      <c r="D30" s="83" t="s">
        <v>241</v>
      </c>
      <c r="E30" s="76"/>
      <c r="F30" s="78">
        <f>F31</f>
        <v>17915</v>
      </c>
      <c r="G30" s="78">
        <f>G31</f>
        <v>17915</v>
      </c>
    </row>
    <row r="31" spans="1:7" ht="22.5">
      <c r="A31" s="82" t="s">
        <v>193</v>
      </c>
      <c r="B31" s="83" t="s">
        <v>32</v>
      </c>
      <c r="C31" s="83" t="s">
        <v>55</v>
      </c>
      <c r="D31" s="83" t="s">
        <v>245</v>
      </c>
      <c r="E31" s="83" t="s">
        <v>31</v>
      </c>
      <c r="F31" s="78">
        <f>F32+F34</f>
        <v>17915</v>
      </c>
      <c r="G31" s="78">
        <f>G32+G34</f>
        <v>17915</v>
      </c>
    </row>
    <row r="32" spans="1:7" ht="56.25">
      <c r="A32" s="82" t="s">
        <v>75</v>
      </c>
      <c r="B32" s="83" t="s">
        <v>32</v>
      </c>
      <c r="C32" s="83" t="s">
        <v>55</v>
      </c>
      <c r="D32" s="83" t="s">
        <v>245</v>
      </c>
      <c r="E32" s="83">
        <v>100</v>
      </c>
      <c r="F32" s="78">
        <f>F33</f>
        <v>13625</v>
      </c>
      <c r="G32" s="78">
        <f>G33</f>
        <v>13625</v>
      </c>
    </row>
    <row r="33" spans="1:7" ht="22.5">
      <c r="A33" s="140" t="s">
        <v>103</v>
      </c>
      <c r="B33" s="83" t="s">
        <v>32</v>
      </c>
      <c r="C33" s="83" t="s">
        <v>55</v>
      </c>
      <c r="D33" s="83" t="s">
        <v>245</v>
      </c>
      <c r="E33" s="83">
        <v>120</v>
      </c>
      <c r="F33" s="78">
        <v>13625</v>
      </c>
      <c r="G33" s="78">
        <v>13625</v>
      </c>
    </row>
    <row r="34" spans="1:7" ht="29.25" customHeight="1">
      <c r="A34" s="82" t="s">
        <v>605</v>
      </c>
      <c r="B34" s="83" t="s">
        <v>32</v>
      </c>
      <c r="C34" s="83" t="s">
        <v>55</v>
      </c>
      <c r="D34" s="83" t="s">
        <v>245</v>
      </c>
      <c r="E34" s="83"/>
      <c r="F34" s="78">
        <f>F35+F37</f>
        <v>4290</v>
      </c>
      <c r="G34" s="78">
        <f>G35+G37</f>
        <v>4290</v>
      </c>
    </row>
    <row r="35" spans="1:7" ht="21.75" customHeight="1">
      <c r="A35" s="140" t="s">
        <v>99</v>
      </c>
      <c r="B35" s="83" t="s">
        <v>32</v>
      </c>
      <c r="C35" s="83" t="s">
        <v>55</v>
      </c>
      <c r="D35" s="83" t="s">
        <v>245</v>
      </c>
      <c r="E35" s="83">
        <v>200</v>
      </c>
      <c r="F35" s="78">
        <f>F36</f>
        <v>3661</v>
      </c>
      <c r="G35" s="78">
        <f>G36</f>
        <v>3661</v>
      </c>
    </row>
    <row r="36" spans="1:7" ht="22.5">
      <c r="A36" s="140" t="s">
        <v>566</v>
      </c>
      <c r="B36" s="83" t="s">
        <v>32</v>
      </c>
      <c r="C36" s="83" t="s">
        <v>55</v>
      </c>
      <c r="D36" s="83" t="s">
        <v>245</v>
      </c>
      <c r="E36" s="83">
        <v>240</v>
      </c>
      <c r="F36" s="78">
        <v>3661</v>
      </c>
      <c r="G36" s="78">
        <v>3661</v>
      </c>
    </row>
    <row r="37" spans="1:7" ht="17.25" customHeight="1">
      <c r="A37" s="82" t="s">
        <v>105</v>
      </c>
      <c r="B37" s="83" t="s">
        <v>32</v>
      </c>
      <c r="C37" s="83" t="s">
        <v>55</v>
      </c>
      <c r="D37" s="83" t="s">
        <v>245</v>
      </c>
      <c r="E37" s="83" t="s">
        <v>106</v>
      </c>
      <c r="F37" s="78">
        <v>629</v>
      </c>
      <c r="G37" s="78">
        <v>629</v>
      </c>
    </row>
    <row r="38" spans="1:7" ht="12.75">
      <c r="A38" s="74" t="s">
        <v>251</v>
      </c>
      <c r="B38" s="76" t="s">
        <v>32</v>
      </c>
      <c r="C38" s="76" t="s">
        <v>47</v>
      </c>
      <c r="D38" s="80" t="s">
        <v>469</v>
      </c>
      <c r="E38" s="83"/>
      <c r="F38" s="81">
        <f aca="true" t="shared" si="1" ref="F38:G40">F39</f>
        <v>134.5</v>
      </c>
      <c r="G38" s="81">
        <f t="shared" si="1"/>
        <v>28</v>
      </c>
    </row>
    <row r="39" spans="1:7" ht="33.75">
      <c r="A39" s="82" t="s">
        <v>474</v>
      </c>
      <c r="B39" s="83" t="s">
        <v>32</v>
      </c>
      <c r="C39" s="122" t="s">
        <v>47</v>
      </c>
      <c r="D39" s="83" t="s">
        <v>252</v>
      </c>
      <c r="E39" s="83"/>
      <c r="F39" s="78">
        <f t="shared" si="1"/>
        <v>134.5</v>
      </c>
      <c r="G39" s="78">
        <f t="shared" si="1"/>
        <v>28</v>
      </c>
    </row>
    <row r="40" spans="1:7" ht="22.5">
      <c r="A40" s="140" t="s">
        <v>99</v>
      </c>
      <c r="B40" s="83" t="s">
        <v>32</v>
      </c>
      <c r="C40" s="122" t="s">
        <v>47</v>
      </c>
      <c r="D40" s="83" t="s">
        <v>252</v>
      </c>
      <c r="E40" s="83">
        <v>200</v>
      </c>
      <c r="F40" s="78">
        <f t="shared" si="1"/>
        <v>134.5</v>
      </c>
      <c r="G40" s="78">
        <f t="shared" si="1"/>
        <v>28</v>
      </c>
    </row>
    <row r="41" spans="1:7" ht="22.5">
      <c r="A41" s="140" t="s">
        <v>566</v>
      </c>
      <c r="B41" s="83" t="s">
        <v>32</v>
      </c>
      <c r="C41" s="122" t="s">
        <v>47</v>
      </c>
      <c r="D41" s="83" t="s">
        <v>252</v>
      </c>
      <c r="E41" s="141">
        <v>240</v>
      </c>
      <c r="F41" s="78">
        <v>134.5</v>
      </c>
      <c r="G41" s="78">
        <v>28</v>
      </c>
    </row>
    <row r="42" spans="1:7" ht="31.5">
      <c r="A42" s="74" t="s">
        <v>42</v>
      </c>
      <c r="B42" s="76" t="s">
        <v>32</v>
      </c>
      <c r="C42" s="76" t="s">
        <v>43</v>
      </c>
      <c r="D42" s="76" t="s">
        <v>30</v>
      </c>
      <c r="E42" s="76" t="s">
        <v>31</v>
      </c>
      <c r="F42" s="75">
        <f>F43+F51</f>
        <v>10021.9</v>
      </c>
      <c r="G42" s="75">
        <f>G43+G51</f>
        <v>10021.9</v>
      </c>
    </row>
    <row r="43" spans="1:7" ht="12.75">
      <c r="A43" s="82" t="s">
        <v>194</v>
      </c>
      <c r="B43" s="83" t="s">
        <v>32</v>
      </c>
      <c r="C43" s="83" t="s">
        <v>43</v>
      </c>
      <c r="D43" s="83" t="s">
        <v>260</v>
      </c>
      <c r="E43" s="83" t="s">
        <v>31</v>
      </c>
      <c r="F43" s="78">
        <f>F44+F47</f>
        <v>7626.3</v>
      </c>
      <c r="G43" s="78">
        <f>G44+G47</f>
        <v>7626.3</v>
      </c>
    </row>
    <row r="44" spans="1:7" ht="56.25">
      <c r="A44" s="82" t="s">
        <v>75</v>
      </c>
      <c r="B44" s="83" t="s">
        <v>32</v>
      </c>
      <c r="C44" s="83" t="s">
        <v>43</v>
      </c>
      <c r="D44" s="83" t="s">
        <v>261</v>
      </c>
      <c r="E44" s="83" t="s">
        <v>102</v>
      </c>
      <c r="F44" s="78">
        <f>F45+F46</f>
        <v>6761.2</v>
      </c>
      <c r="G44" s="78">
        <f>G45+G46</f>
        <v>6761.2</v>
      </c>
    </row>
    <row r="45" spans="1:7" ht="22.5">
      <c r="A45" s="140" t="s">
        <v>103</v>
      </c>
      <c r="B45" s="83" t="s">
        <v>32</v>
      </c>
      <c r="C45" s="83" t="s">
        <v>43</v>
      </c>
      <c r="D45" s="83" t="s">
        <v>261</v>
      </c>
      <c r="E45" s="83" t="s">
        <v>104</v>
      </c>
      <c r="F45" s="78">
        <v>6756.2</v>
      </c>
      <c r="G45" s="78">
        <v>6756.2</v>
      </c>
    </row>
    <row r="46" spans="1:7" ht="22.5">
      <c r="A46" s="82" t="s">
        <v>125</v>
      </c>
      <c r="B46" s="83" t="s">
        <v>32</v>
      </c>
      <c r="C46" s="83" t="s">
        <v>43</v>
      </c>
      <c r="D46" s="83" t="s">
        <v>261</v>
      </c>
      <c r="E46" s="83" t="s">
        <v>17</v>
      </c>
      <c r="F46" s="78">
        <v>5</v>
      </c>
      <c r="G46" s="78">
        <v>5</v>
      </c>
    </row>
    <row r="47" spans="1:7" ht="22.5">
      <c r="A47" s="82" t="s">
        <v>195</v>
      </c>
      <c r="B47" s="83" t="s">
        <v>32</v>
      </c>
      <c r="C47" s="83" t="s">
        <v>43</v>
      </c>
      <c r="D47" s="83" t="s">
        <v>262</v>
      </c>
      <c r="E47" s="83"/>
      <c r="F47" s="78">
        <f>F48+F50</f>
        <v>865.1</v>
      </c>
      <c r="G47" s="78">
        <f>G48+G50</f>
        <v>865.1</v>
      </c>
    </row>
    <row r="48" spans="1:7" ht="22.5">
      <c r="A48" s="140" t="s">
        <v>99</v>
      </c>
      <c r="B48" s="83" t="s">
        <v>32</v>
      </c>
      <c r="C48" s="83" t="s">
        <v>43</v>
      </c>
      <c r="D48" s="83" t="s">
        <v>262</v>
      </c>
      <c r="E48" s="83">
        <v>200</v>
      </c>
      <c r="F48" s="78">
        <f>F49</f>
        <v>861.1</v>
      </c>
      <c r="G48" s="78">
        <f>G49</f>
        <v>861.1</v>
      </c>
    </row>
    <row r="49" spans="1:7" ht="22.5">
      <c r="A49" s="140" t="s">
        <v>566</v>
      </c>
      <c r="B49" s="83" t="s">
        <v>32</v>
      </c>
      <c r="C49" s="83" t="s">
        <v>43</v>
      </c>
      <c r="D49" s="83" t="s">
        <v>262</v>
      </c>
      <c r="E49" s="83">
        <v>240</v>
      </c>
      <c r="F49" s="78">
        <v>861.1</v>
      </c>
      <c r="G49" s="78">
        <v>861.1</v>
      </c>
    </row>
    <row r="50" spans="1:7" ht="12.75">
      <c r="A50" s="82" t="s">
        <v>105</v>
      </c>
      <c r="B50" s="83" t="s">
        <v>32</v>
      </c>
      <c r="C50" s="83" t="s">
        <v>43</v>
      </c>
      <c r="D50" s="83" t="s">
        <v>262</v>
      </c>
      <c r="E50" s="83">
        <v>800</v>
      </c>
      <c r="F50" s="78">
        <v>4</v>
      </c>
      <c r="G50" s="78">
        <v>4</v>
      </c>
    </row>
    <row r="51" spans="1:7" ht="12.75">
      <c r="A51" s="82" t="s">
        <v>196</v>
      </c>
      <c r="B51" s="83" t="s">
        <v>32</v>
      </c>
      <c r="C51" s="83" t="s">
        <v>43</v>
      </c>
      <c r="D51" s="83" t="s">
        <v>246</v>
      </c>
      <c r="E51" s="83"/>
      <c r="F51" s="78">
        <f>F52+F54</f>
        <v>2395.6</v>
      </c>
      <c r="G51" s="78">
        <f>G52+G54</f>
        <v>2395.6</v>
      </c>
    </row>
    <row r="52" spans="1:7" ht="56.25">
      <c r="A52" s="82" t="s">
        <v>75</v>
      </c>
      <c r="B52" s="83" t="s">
        <v>32</v>
      </c>
      <c r="C52" s="83" t="s">
        <v>43</v>
      </c>
      <c r="D52" s="83" t="s">
        <v>249</v>
      </c>
      <c r="E52" s="83">
        <v>100</v>
      </c>
      <c r="F52" s="78">
        <f>F53</f>
        <v>2375.6</v>
      </c>
      <c r="G52" s="78">
        <f>G53</f>
        <v>2375.6</v>
      </c>
    </row>
    <row r="53" spans="1:7" ht="22.5">
      <c r="A53" s="140" t="s">
        <v>103</v>
      </c>
      <c r="B53" s="83" t="s">
        <v>32</v>
      </c>
      <c r="C53" s="83" t="s">
        <v>43</v>
      </c>
      <c r="D53" s="83" t="s">
        <v>249</v>
      </c>
      <c r="E53" s="83">
        <v>120</v>
      </c>
      <c r="F53" s="78">
        <v>2375.6</v>
      </c>
      <c r="G53" s="78">
        <v>2375.6</v>
      </c>
    </row>
    <row r="54" spans="1:7" ht="22.5">
      <c r="A54" s="82" t="s">
        <v>606</v>
      </c>
      <c r="B54" s="83" t="s">
        <v>32</v>
      </c>
      <c r="C54" s="83" t="s">
        <v>43</v>
      </c>
      <c r="D54" s="83" t="s">
        <v>250</v>
      </c>
      <c r="E54" s="83"/>
      <c r="F54" s="78">
        <f>F55</f>
        <v>20</v>
      </c>
      <c r="G54" s="78">
        <f>G55</f>
        <v>20</v>
      </c>
    </row>
    <row r="55" spans="1:7" ht="22.5">
      <c r="A55" s="140" t="s">
        <v>99</v>
      </c>
      <c r="B55" s="83" t="s">
        <v>32</v>
      </c>
      <c r="C55" s="83" t="s">
        <v>43</v>
      </c>
      <c r="D55" s="83" t="s">
        <v>250</v>
      </c>
      <c r="E55" s="83">
        <v>200</v>
      </c>
      <c r="F55" s="78">
        <f>F56</f>
        <v>20</v>
      </c>
      <c r="G55" s="78">
        <f>G56</f>
        <v>20</v>
      </c>
    </row>
    <row r="56" spans="1:7" ht="22.5">
      <c r="A56" s="140" t="s">
        <v>566</v>
      </c>
      <c r="B56" s="83" t="s">
        <v>32</v>
      </c>
      <c r="C56" s="83" t="s">
        <v>43</v>
      </c>
      <c r="D56" s="83" t="s">
        <v>250</v>
      </c>
      <c r="E56" s="83">
        <v>240</v>
      </c>
      <c r="F56" s="78">
        <v>20</v>
      </c>
      <c r="G56" s="78">
        <v>20</v>
      </c>
    </row>
    <row r="57" spans="1:7" ht="12.75">
      <c r="A57" s="74" t="s">
        <v>65</v>
      </c>
      <c r="B57" s="76" t="s">
        <v>32</v>
      </c>
      <c r="C57" s="76" t="s">
        <v>66</v>
      </c>
      <c r="D57" s="76" t="s">
        <v>470</v>
      </c>
      <c r="E57" s="76" t="s">
        <v>31</v>
      </c>
      <c r="F57" s="75">
        <f>F60</f>
        <v>150</v>
      </c>
      <c r="G57" s="75">
        <f>G60</f>
        <v>150</v>
      </c>
    </row>
    <row r="58" spans="1:7" ht="12.75">
      <c r="A58" s="82" t="s">
        <v>126</v>
      </c>
      <c r="B58" s="83" t="s">
        <v>32</v>
      </c>
      <c r="C58" s="83" t="s">
        <v>66</v>
      </c>
      <c r="D58" s="83" t="s">
        <v>259</v>
      </c>
      <c r="E58" s="83" t="s">
        <v>31</v>
      </c>
      <c r="F58" s="78">
        <f>F59</f>
        <v>150</v>
      </c>
      <c r="G58" s="78">
        <f>G59</f>
        <v>150</v>
      </c>
    </row>
    <row r="59" spans="1:7" ht="12.75">
      <c r="A59" s="82" t="s">
        <v>105</v>
      </c>
      <c r="B59" s="83" t="s">
        <v>32</v>
      </c>
      <c r="C59" s="83" t="s">
        <v>66</v>
      </c>
      <c r="D59" s="83" t="s">
        <v>259</v>
      </c>
      <c r="E59" s="83" t="s">
        <v>106</v>
      </c>
      <c r="F59" s="78">
        <f>F60</f>
        <v>150</v>
      </c>
      <c r="G59" s="78">
        <f>G60</f>
        <v>150</v>
      </c>
    </row>
    <row r="60" spans="1:7" ht="15.75" customHeight="1">
      <c r="A60" s="82" t="s">
        <v>76</v>
      </c>
      <c r="B60" s="83" t="s">
        <v>32</v>
      </c>
      <c r="C60" s="83" t="s">
        <v>66</v>
      </c>
      <c r="D60" s="83" t="s">
        <v>259</v>
      </c>
      <c r="E60" s="83" t="s">
        <v>77</v>
      </c>
      <c r="F60" s="78">
        <v>150</v>
      </c>
      <c r="G60" s="78">
        <v>150</v>
      </c>
    </row>
    <row r="61" spans="1:7" ht="12.75">
      <c r="A61" s="79" t="s">
        <v>57</v>
      </c>
      <c r="B61" s="80" t="s">
        <v>32</v>
      </c>
      <c r="C61" s="80">
        <v>13</v>
      </c>
      <c r="D61" s="80"/>
      <c r="E61" s="80"/>
      <c r="F61" s="81">
        <f>F62+F72+F67+F75</f>
        <v>5556.4</v>
      </c>
      <c r="G61" s="81">
        <f>G62+G72+G67+G75</f>
        <v>5551</v>
      </c>
    </row>
    <row r="62" spans="1:7" ht="22.5">
      <c r="A62" s="82" t="s">
        <v>570</v>
      </c>
      <c r="B62" s="83" t="s">
        <v>32</v>
      </c>
      <c r="C62" s="83">
        <v>13</v>
      </c>
      <c r="D62" s="83" t="s">
        <v>212</v>
      </c>
      <c r="E62" s="80"/>
      <c r="F62" s="78">
        <f>F63+F65</f>
        <v>7</v>
      </c>
      <c r="G62" s="78">
        <f>G63+G65</f>
        <v>7</v>
      </c>
    </row>
    <row r="63" spans="1:7" ht="12.75">
      <c r="A63" s="82" t="s">
        <v>607</v>
      </c>
      <c r="B63" s="83" t="s">
        <v>32</v>
      </c>
      <c r="C63" s="83">
        <v>13</v>
      </c>
      <c r="D63" s="83" t="s">
        <v>212</v>
      </c>
      <c r="E63" s="83">
        <v>500</v>
      </c>
      <c r="F63" s="78">
        <f>F64</f>
        <v>6</v>
      </c>
      <c r="G63" s="78">
        <f>G64</f>
        <v>6</v>
      </c>
    </row>
    <row r="64" spans="1:7" ht="12.75">
      <c r="A64" s="82" t="s">
        <v>19</v>
      </c>
      <c r="B64" s="83" t="s">
        <v>32</v>
      </c>
      <c r="C64" s="83">
        <v>13</v>
      </c>
      <c r="D64" s="83" t="s">
        <v>212</v>
      </c>
      <c r="E64" s="83">
        <v>530</v>
      </c>
      <c r="F64" s="78">
        <v>6</v>
      </c>
      <c r="G64" s="78">
        <v>6</v>
      </c>
    </row>
    <row r="65" spans="1:7" ht="22.5">
      <c r="A65" s="140" t="s">
        <v>99</v>
      </c>
      <c r="B65" s="83" t="s">
        <v>32</v>
      </c>
      <c r="C65" s="83">
        <v>13</v>
      </c>
      <c r="D65" s="83" t="s">
        <v>212</v>
      </c>
      <c r="E65" s="83">
        <v>200</v>
      </c>
      <c r="F65" s="78">
        <f>F66</f>
        <v>1</v>
      </c>
      <c r="G65" s="78">
        <f>G66</f>
        <v>1</v>
      </c>
    </row>
    <row r="66" spans="1:7" ht="19.5" customHeight="1">
      <c r="A66" s="140" t="s">
        <v>566</v>
      </c>
      <c r="B66" s="83" t="s">
        <v>32</v>
      </c>
      <c r="C66" s="83">
        <v>13</v>
      </c>
      <c r="D66" s="83" t="s">
        <v>212</v>
      </c>
      <c r="E66" s="83">
        <v>240</v>
      </c>
      <c r="F66" s="78">
        <v>1</v>
      </c>
      <c r="G66" s="78">
        <v>1</v>
      </c>
    </row>
    <row r="67" spans="1:7" ht="18.75" customHeight="1">
      <c r="A67" s="82" t="s">
        <v>127</v>
      </c>
      <c r="B67" s="83" t="s">
        <v>32</v>
      </c>
      <c r="C67" s="83">
        <v>13</v>
      </c>
      <c r="D67" s="83" t="s">
        <v>210</v>
      </c>
      <c r="E67" s="83"/>
      <c r="F67" s="78">
        <f>F68+F70</f>
        <v>688</v>
      </c>
      <c r="G67" s="78">
        <f>G68+G70</f>
        <v>682.6</v>
      </c>
    </row>
    <row r="68" spans="1:7" ht="56.25">
      <c r="A68" s="82" t="s">
        <v>128</v>
      </c>
      <c r="B68" s="83" t="s">
        <v>32</v>
      </c>
      <c r="C68" s="83">
        <v>13</v>
      </c>
      <c r="D68" s="83" t="s">
        <v>210</v>
      </c>
      <c r="E68" s="83">
        <v>100</v>
      </c>
      <c r="F68" s="78">
        <f>F69</f>
        <v>688</v>
      </c>
      <c r="G68" s="78">
        <f>G69</f>
        <v>682.6</v>
      </c>
    </row>
    <row r="69" spans="1:7" ht="22.5">
      <c r="A69" s="140" t="s">
        <v>103</v>
      </c>
      <c r="B69" s="83" t="s">
        <v>32</v>
      </c>
      <c r="C69" s="83">
        <v>13</v>
      </c>
      <c r="D69" s="83" t="s">
        <v>210</v>
      </c>
      <c r="E69" s="83">
        <v>120</v>
      </c>
      <c r="F69" s="78">
        <v>688</v>
      </c>
      <c r="G69" s="78">
        <v>682.6</v>
      </c>
    </row>
    <row r="70" spans="1:7" ht="33" customHeight="1">
      <c r="A70" s="140" t="s">
        <v>99</v>
      </c>
      <c r="B70" s="83" t="s">
        <v>32</v>
      </c>
      <c r="C70" s="83">
        <v>13</v>
      </c>
      <c r="D70" s="83" t="s">
        <v>210</v>
      </c>
      <c r="E70" s="83">
        <v>200</v>
      </c>
      <c r="F70" s="78">
        <f>F71</f>
        <v>0</v>
      </c>
      <c r="G70" s="78">
        <f>G71</f>
        <v>0</v>
      </c>
    </row>
    <row r="71" spans="1:7" ht="22.5">
      <c r="A71" s="140" t="s">
        <v>566</v>
      </c>
      <c r="B71" s="83" t="s">
        <v>32</v>
      </c>
      <c r="C71" s="83">
        <v>13</v>
      </c>
      <c r="D71" s="83" t="s">
        <v>210</v>
      </c>
      <c r="E71" s="83">
        <v>240</v>
      </c>
      <c r="F71" s="78"/>
      <c r="G71" s="78"/>
    </row>
    <row r="72" spans="1:7" ht="22.5">
      <c r="A72" s="82" t="s">
        <v>58</v>
      </c>
      <c r="B72" s="83" t="s">
        <v>32</v>
      </c>
      <c r="C72" s="83">
        <v>13</v>
      </c>
      <c r="D72" s="83" t="s">
        <v>257</v>
      </c>
      <c r="E72" s="80"/>
      <c r="F72" s="78">
        <f>F73</f>
        <v>4761.4</v>
      </c>
      <c r="G72" s="78">
        <f>G73</f>
        <v>4761.4</v>
      </c>
    </row>
    <row r="73" spans="1:7" ht="56.25">
      <c r="A73" s="82" t="s">
        <v>128</v>
      </c>
      <c r="B73" s="83" t="s">
        <v>32</v>
      </c>
      <c r="C73" s="83">
        <v>13</v>
      </c>
      <c r="D73" s="83" t="s">
        <v>258</v>
      </c>
      <c r="E73" s="83">
        <v>100</v>
      </c>
      <c r="F73" s="78">
        <f>F74</f>
        <v>4761.4</v>
      </c>
      <c r="G73" s="78">
        <f>G74</f>
        <v>4761.4</v>
      </c>
    </row>
    <row r="74" spans="1:7" ht="22.5">
      <c r="A74" s="140" t="s">
        <v>103</v>
      </c>
      <c r="B74" s="83" t="s">
        <v>32</v>
      </c>
      <c r="C74" s="83">
        <v>13</v>
      </c>
      <c r="D74" s="83" t="s">
        <v>258</v>
      </c>
      <c r="E74" s="83">
        <v>120</v>
      </c>
      <c r="F74" s="78">
        <v>4761.4</v>
      </c>
      <c r="G74" s="78">
        <v>4761.4</v>
      </c>
    </row>
    <row r="75" spans="1:7" ht="12.75">
      <c r="A75" s="82" t="s">
        <v>263</v>
      </c>
      <c r="B75" s="83" t="s">
        <v>32</v>
      </c>
      <c r="C75" s="83">
        <v>13</v>
      </c>
      <c r="D75" s="83" t="s">
        <v>264</v>
      </c>
      <c r="E75" s="83"/>
      <c r="F75" s="78">
        <v>100</v>
      </c>
      <c r="G75" s="78">
        <v>100</v>
      </c>
    </row>
    <row r="76" spans="1:7" ht="12.75">
      <c r="A76" s="82" t="s">
        <v>105</v>
      </c>
      <c r="B76" s="83" t="s">
        <v>32</v>
      </c>
      <c r="C76" s="83">
        <v>13</v>
      </c>
      <c r="D76" s="83" t="s">
        <v>264</v>
      </c>
      <c r="E76" s="83">
        <v>800</v>
      </c>
      <c r="F76" s="78">
        <v>100</v>
      </c>
      <c r="G76" s="78">
        <v>100</v>
      </c>
    </row>
    <row r="77" spans="1:7" ht="12.75">
      <c r="A77" s="79" t="s">
        <v>477</v>
      </c>
      <c r="B77" s="76" t="s">
        <v>45</v>
      </c>
      <c r="C77" s="76" t="s">
        <v>29</v>
      </c>
      <c r="D77" s="76" t="s">
        <v>30</v>
      </c>
      <c r="E77" s="76" t="s">
        <v>31</v>
      </c>
      <c r="F77" s="75">
        <f aca="true" t="shared" si="2" ref="F77:G80">F78</f>
        <v>937.7</v>
      </c>
      <c r="G77" s="75">
        <f t="shared" si="2"/>
        <v>970.3</v>
      </c>
    </row>
    <row r="78" spans="1:7" ht="12.75">
      <c r="A78" s="74" t="s">
        <v>61</v>
      </c>
      <c r="B78" s="76" t="s">
        <v>45</v>
      </c>
      <c r="C78" s="76" t="s">
        <v>34</v>
      </c>
      <c r="D78" s="80" t="s">
        <v>471</v>
      </c>
      <c r="E78" s="76" t="s">
        <v>31</v>
      </c>
      <c r="F78" s="75">
        <f t="shared" si="2"/>
        <v>937.7</v>
      </c>
      <c r="G78" s="75">
        <f t="shared" si="2"/>
        <v>970.3</v>
      </c>
    </row>
    <row r="79" spans="1:7" ht="22.5">
      <c r="A79" s="82" t="s">
        <v>129</v>
      </c>
      <c r="B79" s="83" t="s">
        <v>45</v>
      </c>
      <c r="C79" s="83" t="s">
        <v>34</v>
      </c>
      <c r="D79" s="83" t="s">
        <v>213</v>
      </c>
      <c r="E79" s="83" t="s">
        <v>31</v>
      </c>
      <c r="F79" s="78">
        <f t="shared" si="2"/>
        <v>937.7</v>
      </c>
      <c r="G79" s="78">
        <f t="shared" si="2"/>
        <v>970.3</v>
      </c>
    </row>
    <row r="80" spans="1:7" ht="12.75">
      <c r="A80" s="82" t="s">
        <v>607</v>
      </c>
      <c r="B80" s="83" t="s">
        <v>45</v>
      </c>
      <c r="C80" s="83" t="s">
        <v>34</v>
      </c>
      <c r="D80" s="83" t="s">
        <v>213</v>
      </c>
      <c r="E80" s="83" t="s">
        <v>101</v>
      </c>
      <c r="F80" s="78">
        <f t="shared" si="2"/>
        <v>937.7</v>
      </c>
      <c r="G80" s="78">
        <f t="shared" si="2"/>
        <v>970.3</v>
      </c>
    </row>
    <row r="81" spans="1:7" ht="12.75">
      <c r="A81" s="82" t="s">
        <v>19</v>
      </c>
      <c r="B81" s="83" t="s">
        <v>45</v>
      </c>
      <c r="C81" s="83" t="s">
        <v>34</v>
      </c>
      <c r="D81" s="83" t="s">
        <v>213</v>
      </c>
      <c r="E81" s="83" t="s">
        <v>20</v>
      </c>
      <c r="F81" s="78">
        <v>937.7</v>
      </c>
      <c r="G81" s="78">
        <v>970.3</v>
      </c>
    </row>
    <row r="82" spans="1:7" ht="21">
      <c r="A82" s="79" t="s">
        <v>478</v>
      </c>
      <c r="B82" s="80" t="s">
        <v>34</v>
      </c>
      <c r="C82" s="80"/>
      <c r="D82" s="80"/>
      <c r="E82" s="80"/>
      <c r="F82" s="81">
        <f>F83</f>
        <v>1436.1</v>
      </c>
      <c r="G82" s="81">
        <f>G83</f>
        <v>1426.1</v>
      </c>
    </row>
    <row r="83" spans="1:7" ht="31.5">
      <c r="A83" s="79" t="s">
        <v>608</v>
      </c>
      <c r="B83" s="256" t="s">
        <v>34</v>
      </c>
      <c r="C83" s="256" t="s">
        <v>56</v>
      </c>
      <c r="D83" s="83"/>
      <c r="E83" s="83"/>
      <c r="F83" s="81">
        <f>F84+F90</f>
        <v>1436.1</v>
      </c>
      <c r="G83" s="81">
        <f>G84+G90</f>
        <v>1426.1</v>
      </c>
    </row>
    <row r="84" spans="1:7" ht="12.75">
      <c r="A84" s="82" t="s">
        <v>253</v>
      </c>
      <c r="B84" s="227" t="s">
        <v>34</v>
      </c>
      <c r="C84" s="227" t="s">
        <v>56</v>
      </c>
      <c r="D84" s="83" t="s">
        <v>254</v>
      </c>
      <c r="E84" s="83"/>
      <c r="F84" s="78">
        <f>F85+F87</f>
        <v>1386.1</v>
      </c>
      <c r="G84" s="78">
        <f>G85+G87</f>
        <v>1386.1</v>
      </c>
    </row>
    <row r="85" spans="1:7" ht="56.25">
      <c r="A85" s="82" t="s">
        <v>128</v>
      </c>
      <c r="B85" s="227" t="s">
        <v>34</v>
      </c>
      <c r="C85" s="227" t="s">
        <v>56</v>
      </c>
      <c r="D85" s="83" t="s">
        <v>255</v>
      </c>
      <c r="E85" s="83">
        <v>100</v>
      </c>
      <c r="F85" s="78">
        <f>F86</f>
        <v>1352.8</v>
      </c>
      <c r="G85" s="78">
        <f>G86</f>
        <v>1352.8</v>
      </c>
    </row>
    <row r="86" spans="1:7" ht="12.75">
      <c r="A86" s="248" t="s">
        <v>197</v>
      </c>
      <c r="B86" s="227" t="s">
        <v>34</v>
      </c>
      <c r="C86" s="227" t="s">
        <v>56</v>
      </c>
      <c r="D86" s="83" t="s">
        <v>255</v>
      </c>
      <c r="E86" s="83">
        <v>110</v>
      </c>
      <c r="F86" s="78">
        <v>1352.8</v>
      </c>
      <c r="G86" s="78">
        <v>1352.8</v>
      </c>
    </row>
    <row r="87" spans="1:7" ht="22.5">
      <c r="A87" s="82" t="s">
        <v>272</v>
      </c>
      <c r="B87" s="227" t="s">
        <v>34</v>
      </c>
      <c r="C87" s="227" t="s">
        <v>56</v>
      </c>
      <c r="D87" s="83" t="s">
        <v>256</v>
      </c>
      <c r="E87" s="83"/>
      <c r="F87" s="78">
        <f>F89</f>
        <v>33.3</v>
      </c>
      <c r="G87" s="78">
        <f>G89</f>
        <v>33.3</v>
      </c>
    </row>
    <row r="88" spans="1:7" ht="22.5">
      <c r="A88" s="247" t="s">
        <v>99</v>
      </c>
      <c r="B88" s="227" t="s">
        <v>34</v>
      </c>
      <c r="C88" s="227" t="s">
        <v>56</v>
      </c>
      <c r="D88" s="83" t="s">
        <v>256</v>
      </c>
      <c r="E88" s="83">
        <v>200</v>
      </c>
      <c r="F88" s="78">
        <f>F89</f>
        <v>33.3</v>
      </c>
      <c r="G88" s="78">
        <f>G89</f>
        <v>33.3</v>
      </c>
    </row>
    <row r="89" spans="1:7" ht="22.5">
      <c r="A89" s="140" t="s">
        <v>566</v>
      </c>
      <c r="B89" s="227" t="s">
        <v>34</v>
      </c>
      <c r="C89" s="227" t="s">
        <v>56</v>
      </c>
      <c r="D89" s="83" t="s">
        <v>256</v>
      </c>
      <c r="E89" s="83">
        <v>240</v>
      </c>
      <c r="F89" s="78">
        <v>33.3</v>
      </c>
      <c r="G89" s="78">
        <v>33.3</v>
      </c>
    </row>
    <row r="90" spans="1:7" s="138" customFormat="1" ht="52.5">
      <c r="A90" s="79" t="s">
        <v>645</v>
      </c>
      <c r="B90" s="256" t="s">
        <v>34</v>
      </c>
      <c r="C90" s="256" t="s">
        <v>56</v>
      </c>
      <c r="D90" s="257" t="s">
        <v>647</v>
      </c>
      <c r="E90" s="130"/>
      <c r="F90" s="75">
        <f>F91</f>
        <v>50</v>
      </c>
      <c r="G90" s="75">
        <f>G91</f>
        <v>40</v>
      </c>
    </row>
    <row r="91" spans="1:7" ht="22.5">
      <c r="A91" s="247" t="s">
        <v>99</v>
      </c>
      <c r="B91" s="227" t="s">
        <v>34</v>
      </c>
      <c r="C91" s="227" t="s">
        <v>56</v>
      </c>
      <c r="D91" s="228" t="s">
        <v>646</v>
      </c>
      <c r="E91" s="130"/>
      <c r="F91" s="78">
        <f>F92</f>
        <v>50</v>
      </c>
      <c r="G91" s="78">
        <f>G92</f>
        <v>40</v>
      </c>
    </row>
    <row r="92" spans="1:7" s="138" customFormat="1" ht="22.5">
      <c r="A92" s="140" t="s">
        <v>566</v>
      </c>
      <c r="B92" s="227" t="s">
        <v>34</v>
      </c>
      <c r="C92" s="227" t="s">
        <v>56</v>
      </c>
      <c r="D92" s="228" t="s">
        <v>646</v>
      </c>
      <c r="E92" s="130"/>
      <c r="F92" s="78">
        <v>50</v>
      </c>
      <c r="G92" s="78">
        <v>40</v>
      </c>
    </row>
    <row r="93" spans="1:7" ht="12.75">
      <c r="A93" s="79" t="s">
        <v>479</v>
      </c>
      <c r="B93" s="76" t="s">
        <v>55</v>
      </c>
      <c r="C93" s="133"/>
      <c r="D93" s="131"/>
      <c r="E93" s="130"/>
      <c r="F93" s="75">
        <f>F94+F122+F132+F136</f>
        <v>12773.7</v>
      </c>
      <c r="G93" s="75">
        <f>G94+G122+G132+G136</f>
        <v>13198.7</v>
      </c>
    </row>
    <row r="94" spans="1:7" ht="12.75">
      <c r="A94" s="74" t="s">
        <v>52</v>
      </c>
      <c r="B94" s="76" t="s">
        <v>55</v>
      </c>
      <c r="C94" s="76" t="s">
        <v>47</v>
      </c>
      <c r="D94" s="76"/>
      <c r="E94" s="76" t="s">
        <v>31</v>
      </c>
      <c r="F94" s="75">
        <f>F95+F102</f>
        <v>5441.700000000001</v>
      </c>
      <c r="G94" s="75">
        <f>G95+G102</f>
        <v>5441.700000000001</v>
      </c>
    </row>
    <row r="95" spans="1:7" ht="22.5">
      <c r="A95" s="82" t="s">
        <v>610</v>
      </c>
      <c r="B95" s="83" t="s">
        <v>55</v>
      </c>
      <c r="C95" s="83" t="s">
        <v>47</v>
      </c>
      <c r="D95" s="83" t="s">
        <v>269</v>
      </c>
      <c r="E95" s="76"/>
      <c r="F95" s="75">
        <f>F96+F98</f>
        <v>4628.200000000001</v>
      </c>
      <c r="G95" s="75">
        <f>G96+G98</f>
        <v>4628.200000000001</v>
      </c>
    </row>
    <row r="96" spans="1:7" ht="56.25">
      <c r="A96" s="82" t="s">
        <v>75</v>
      </c>
      <c r="B96" s="83" t="s">
        <v>55</v>
      </c>
      <c r="C96" s="83" t="s">
        <v>47</v>
      </c>
      <c r="D96" s="83" t="s">
        <v>270</v>
      </c>
      <c r="E96" s="83" t="s">
        <v>102</v>
      </c>
      <c r="F96" s="78">
        <f>F97</f>
        <v>4230.1</v>
      </c>
      <c r="G96" s="78">
        <f>G97</f>
        <v>4230.1</v>
      </c>
    </row>
    <row r="97" spans="1:7" ht="22.5">
      <c r="A97" s="140" t="s">
        <v>103</v>
      </c>
      <c r="B97" s="83" t="s">
        <v>55</v>
      </c>
      <c r="C97" s="83" t="s">
        <v>47</v>
      </c>
      <c r="D97" s="83" t="s">
        <v>270</v>
      </c>
      <c r="E97" s="83">
        <v>120</v>
      </c>
      <c r="F97" s="78">
        <v>4230.1</v>
      </c>
      <c r="G97" s="78">
        <v>4230.1</v>
      </c>
    </row>
    <row r="98" spans="1:7" ht="22.5">
      <c r="A98" s="82" t="s">
        <v>272</v>
      </c>
      <c r="B98" s="83" t="s">
        <v>55</v>
      </c>
      <c r="C98" s="83" t="s">
        <v>47</v>
      </c>
      <c r="D98" s="83" t="s">
        <v>486</v>
      </c>
      <c r="E98" s="83"/>
      <c r="F98" s="78">
        <f>F99+F101</f>
        <v>398.1</v>
      </c>
      <c r="G98" s="78">
        <f>G99+G101</f>
        <v>398.1</v>
      </c>
    </row>
    <row r="99" spans="1:7" ht="22.5">
      <c r="A99" s="247" t="s">
        <v>99</v>
      </c>
      <c r="B99" s="83" t="s">
        <v>55</v>
      </c>
      <c r="C99" s="83" t="s">
        <v>47</v>
      </c>
      <c r="D99" s="83" t="s">
        <v>486</v>
      </c>
      <c r="E99" s="83">
        <v>200</v>
      </c>
      <c r="F99" s="78">
        <f>F100</f>
        <v>386.1</v>
      </c>
      <c r="G99" s="78">
        <f>G100</f>
        <v>386.1</v>
      </c>
    </row>
    <row r="100" spans="1:7" s="138" customFormat="1" ht="22.5">
      <c r="A100" s="140" t="s">
        <v>566</v>
      </c>
      <c r="B100" s="83" t="s">
        <v>55</v>
      </c>
      <c r="C100" s="83" t="s">
        <v>47</v>
      </c>
      <c r="D100" s="83" t="s">
        <v>486</v>
      </c>
      <c r="E100" s="83">
        <v>240</v>
      </c>
      <c r="F100" s="78">
        <v>386.1</v>
      </c>
      <c r="G100" s="78">
        <v>386.1</v>
      </c>
    </row>
    <row r="101" spans="1:7" ht="12.75">
      <c r="A101" s="82" t="s">
        <v>105</v>
      </c>
      <c r="B101" s="83" t="s">
        <v>55</v>
      </c>
      <c r="C101" s="83" t="s">
        <v>47</v>
      </c>
      <c r="D101" s="83" t="s">
        <v>486</v>
      </c>
      <c r="E101" s="83">
        <v>800</v>
      </c>
      <c r="F101" s="78">
        <v>12</v>
      </c>
      <c r="G101" s="78">
        <v>12</v>
      </c>
    </row>
    <row r="102" spans="1:7" s="138" customFormat="1" ht="31.5">
      <c r="A102" s="79" t="s">
        <v>659</v>
      </c>
      <c r="B102" s="80" t="s">
        <v>55</v>
      </c>
      <c r="C102" s="123" t="s">
        <v>47</v>
      </c>
      <c r="D102" s="80" t="s">
        <v>235</v>
      </c>
      <c r="E102" s="80" t="s">
        <v>31</v>
      </c>
      <c r="F102" s="81">
        <f>F103+F106+F110+F113+F119</f>
        <v>813.5</v>
      </c>
      <c r="G102" s="81">
        <f>G103+G106+G110+G113+G119</f>
        <v>813.5</v>
      </c>
    </row>
    <row r="103" spans="1:7" ht="22.5">
      <c r="A103" s="136" t="s">
        <v>279</v>
      </c>
      <c r="B103" s="137" t="s">
        <v>55</v>
      </c>
      <c r="C103" s="137" t="s">
        <v>47</v>
      </c>
      <c r="D103" s="137" t="s">
        <v>266</v>
      </c>
      <c r="E103" s="137"/>
      <c r="F103" s="135">
        <f>F104</f>
        <v>100</v>
      </c>
      <c r="G103" s="135">
        <f>G104</f>
        <v>100</v>
      </c>
    </row>
    <row r="104" spans="1:7" ht="22.5">
      <c r="A104" s="247" t="s">
        <v>99</v>
      </c>
      <c r="B104" s="83" t="s">
        <v>55</v>
      </c>
      <c r="C104" s="83" t="s">
        <v>47</v>
      </c>
      <c r="D104" s="83" t="s">
        <v>289</v>
      </c>
      <c r="E104" s="83">
        <v>200</v>
      </c>
      <c r="F104" s="78">
        <f>F105</f>
        <v>100</v>
      </c>
      <c r="G104" s="78">
        <f>G105</f>
        <v>100</v>
      </c>
    </row>
    <row r="105" spans="1:7" ht="22.5">
      <c r="A105" s="140" t="s">
        <v>566</v>
      </c>
      <c r="B105" s="83" t="s">
        <v>55</v>
      </c>
      <c r="C105" s="83" t="s">
        <v>47</v>
      </c>
      <c r="D105" s="83" t="s">
        <v>289</v>
      </c>
      <c r="E105" s="83">
        <v>240</v>
      </c>
      <c r="F105" s="78">
        <v>100</v>
      </c>
      <c r="G105" s="78">
        <v>100</v>
      </c>
    </row>
    <row r="106" spans="1:7" ht="12.75">
      <c r="A106" s="136" t="s">
        <v>280</v>
      </c>
      <c r="B106" s="137" t="s">
        <v>55</v>
      </c>
      <c r="C106" s="137" t="s">
        <v>47</v>
      </c>
      <c r="D106" s="137" t="s">
        <v>267</v>
      </c>
      <c r="E106" s="137"/>
      <c r="F106" s="135">
        <f>F107+F109</f>
        <v>206</v>
      </c>
      <c r="G106" s="135">
        <f>G107+G109</f>
        <v>206</v>
      </c>
    </row>
    <row r="107" spans="1:7" ht="22.5">
      <c r="A107" s="247" t="s">
        <v>99</v>
      </c>
      <c r="B107" s="83" t="s">
        <v>55</v>
      </c>
      <c r="C107" s="83" t="s">
        <v>47</v>
      </c>
      <c r="D107" s="83" t="s">
        <v>290</v>
      </c>
      <c r="E107" s="83">
        <v>200</v>
      </c>
      <c r="F107" s="78">
        <f>F108</f>
        <v>66</v>
      </c>
      <c r="G107" s="78">
        <f>G108</f>
        <v>66</v>
      </c>
    </row>
    <row r="108" spans="1:7" s="72" customFormat="1" ht="22.5">
      <c r="A108" s="140" t="s">
        <v>566</v>
      </c>
      <c r="B108" s="83" t="s">
        <v>55</v>
      </c>
      <c r="C108" s="83" t="s">
        <v>47</v>
      </c>
      <c r="D108" s="83" t="s">
        <v>290</v>
      </c>
      <c r="E108" s="83">
        <v>240</v>
      </c>
      <c r="F108" s="78">
        <v>66</v>
      </c>
      <c r="G108" s="78">
        <v>66</v>
      </c>
    </row>
    <row r="109" spans="1:7" s="72" customFormat="1" ht="12.75">
      <c r="A109" s="82" t="s">
        <v>105</v>
      </c>
      <c r="B109" s="83" t="s">
        <v>55</v>
      </c>
      <c r="C109" s="83" t="s">
        <v>47</v>
      </c>
      <c r="D109" s="83" t="s">
        <v>666</v>
      </c>
      <c r="E109" s="83">
        <v>800</v>
      </c>
      <c r="F109" s="78">
        <v>140</v>
      </c>
      <c r="G109" s="78">
        <v>140</v>
      </c>
    </row>
    <row r="110" spans="1:7" s="72" customFormat="1" ht="12.75">
      <c r="A110" s="136" t="s">
        <v>281</v>
      </c>
      <c r="B110" s="137" t="s">
        <v>55</v>
      </c>
      <c r="C110" s="137" t="s">
        <v>47</v>
      </c>
      <c r="D110" s="137" t="s">
        <v>268</v>
      </c>
      <c r="E110" s="137"/>
      <c r="F110" s="135">
        <f>F111</f>
        <v>130</v>
      </c>
      <c r="G110" s="135">
        <f>G111</f>
        <v>130</v>
      </c>
    </row>
    <row r="111" spans="1:7" ht="32.25" customHeight="1">
      <c r="A111" s="247" t="s">
        <v>99</v>
      </c>
      <c r="B111" s="83" t="s">
        <v>55</v>
      </c>
      <c r="C111" s="83" t="s">
        <v>47</v>
      </c>
      <c r="D111" s="83" t="s">
        <v>291</v>
      </c>
      <c r="E111" s="83">
        <v>200</v>
      </c>
      <c r="F111" s="78">
        <f>F112</f>
        <v>130</v>
      </c>
      <c r="G111" s="78">
        <f>G112</f>
        <v>130</v>
      </c>
    </row>
    <row r="112" spans="1:7" ht="22.5">
      <c r="A112" s="140" t="s">
        <v>566</v>
      </c>
      <c r="B112" s="83" t="s">
        <v>55</v>
      </c>
      <c r="C112" s="83" t="s">
        <v>47</v>
      </c>
      <c r="D112" s="83" t="s">
        <v>291</v>
      </c>
      <c r="E112" s="83">
        <v>240</v>
      </c>
      <c r="F112" s="78">
        <v>130</v>
      </c>
      <c r="G112" s="78">
        <v>130</v>
      </c>
    </row>
    <row r="113" spans="1:7" ht="22.5">
      <c r="A113" s="136" t="s">
        <v>611</v>
      </c>
      <c r="B113" s="137" t="s">
        <v>55</v>
      </c>
      <c r="C113" s="137" t="s">
        <v>47</v>
      </c>
      <c r="D113" s="137" t="s">
        <v>277</v>
      </c>
      <c r="E113" s="137"/>
      <c r="F113" s="135">
        <f>F114+F116</f>
        <v>359.5</v>
      </c>
      <c r="G113" s="135">
        <f>G114+G116</f>
        <v>359.5</v>
      </c>
    </row>
    <row r="114" spans="1:7" ht="22.5">
      <c r="A114" s="247" t="s">
        <v>99</v>
      </c>
      <c r="B114" s="83" t="s">
        <v>55</v>
      </c>
      <c r="C114" s="83" t="s">
        <v>47</v>
      </c>
      <c r="D114" s="83" t="s">
        <v>292</v>
      </c>
      <c r="E114" s="83">
        <v>200</v>
      </c>
      <c r="F114" s="78">
        <f>F115</f>
        <v>286</v>
      </c>
      <c r="G114" s="78">
        <f>G115</f>
        <v>286</v>
      </c>
    </row>
    <row r="115" spans="1:7" ht="22.5">
      <c r="A115" s="140" t="s">
        <v>566</v>
      </c>
      <c r="B115" s="83" t="s">
        <v>55</v>
      </c>
      <c r="C115" s="83" t="s">
        <v>47</v>
      </c>
      <c r="D115" s="83" t="s">
        <v>292</v>
      </c>
      <c r="E115" s="83">
        <v>240</v>
      </c>
      <c r="F115" s="78">
        <v>286</v>
      </c>
      <c r="G115" s="78">
        <v>286</v>
      </c>
    </row>
    <row r="116" spans="1:7" ht="22.5">
      <c r="A116" s="140" t="s">
        <v>573</v>
      </c>
      <c r="B116" s="83" t="s">
        <v>55</v>
      </c>
      <c r="C116" s="83" t="s">
        <v>47</v>
      </c>
      <c r="D116" s="83" t="s">
        <v>574</v>
      </c>
      <c r="E116" s="83"/>
      <c r="F116" s="78">
        <f>F117</f>
        <v>73.5</v>
      </c>
      <c r="G116" s="78">
        <f>G117</f>
        <v>73.5</v>
      </c>
    </row>
    <row r="117" spans="1:7" ht="22.5">
      <c r="A117" s="247" t="s">
        <v>99</v>
      </c>
      <c r="B117" s="83" t="s">
        <v>55</v>
      </c>
      <c r="C117" s="83" t="s">
        <v>47</v>
      </c>
      <c r="D117" s="83" t="s">
        <v>574</v>
      </c>
      <c r="E117" s="83">
        <v>200</v>
      </c>
      <c r="F117" s="78">
        <f>F118</f>
        <v>73.5</v>
      </c>
      <c r="G117" s="78">
        <f>G118</f>
        <v>73.5</v>
      </c>
    </row>
    <row r="118" spans="1:7" ht="22.5">
      <c r="A118" s="140" t="s">
        <v>566</v>
      </c>
      <c r="B118" s="83" t="s">
        <v>55</v>
      </c>
      <c r="C118" s="83" t="s">
        <v>47</v>
      </c>
      <c r="D118" s="83" t="s">
        <v>574</v>
      </c>
      <c r="E118" s="83">
        <v>240</v>
      </c>
      <c r="F118" s="78">
        <v>73.5</v>
      </c>
      <c r="G118" s="78">
        <v>73.5</v>
      </c>
    </row>
    <row r="119" spans="1:7" ht="33.75">
      <c r="A119" s="136" t="s">
        <v>278</v>
      </c>
      <c r="B119" s="137" t="s">
        <v>55</v>
      </c>
      <c r="C119" s="137" t="s">
        <v>47</v>
      </c>
      <c r="D119" s="137" t="s">
        <v>282</v>
      </c>
      <c r="E119" s="137"/>
      <c r="F119" s="135">
        <f>F120</f>
        <v>18</v>
      </c>
      <c r="G119" s="135">
        <f>G120</f>
        <v>18</v>
      </c>
    </row>
    <row r="120" spans="1:7" ht="22.5">
      <c r="A120" s="247" t="s">
        <v>99</v>
      </c>
      <c r="B120" s="83" t="s">
        <v>55</v>
      </c>
      <c r="C120" s="83" t="s">
        <v>47</v>
      </c>
      <c r="D120" s="83" t="s">
        <v>293</v>
      </c>
      <c r="E120" s="83">
        <v>200</v>
      </c>
      <c r="F120" s="78">
        <f>F121</f>
        <v>18</v>
      </c>
      <c r="G120" s="78">
        <f>G121</f>
        <v>18</v>
      </c>
    </row>
    <row r="121" spans="1:7" ht="22.5">
      <c r="A121" s="140" t="s">
        <v>566</v>
      </c>
      <c r="B121" s="83" t="s">
        <v>55</v>
      </c>
      <c r="C121" s="83" t="s">
        <v>47</v>
      </c>
      <c r="D121" s="83" t="s">
        <v>293</v>
      </c>
      <c r="E121" s="83">
        <v>240</v>
      </c>
      <c r="F121" s="78">
        <v>18</v>
      </c>
      <c r="G121" s="78">
        <v>18</v>
      </c>
    </row>
    <row r="122" spans="1:7" ht="31.5">
      <c r="A122" s="79" t="s">
        <v>613</v>
      </c>
      <c r="B122" s="123" t="s">
        <v>55</v>
      </c>
      <c r="C122" s="123" t="s">
        <v>73</v>
      </c>
      <c r="D122" s="80" t="s">
        <v>236</v>
      </c>
      <c r="E122" s="80"/>
      <c r="F122" s="81">
        <f>F123+F126+F129</f>
        <v>6763</v>
      </c>
      <c r="G122" s="81">
        <f>G123+G126+G129</f>
        <v>7188</v>
      </c>
    </row>
    <row r="123" spans="1:7" ht="22.5">
      <c r="A123" s="136" t="s">
        <v>614</v>
      </c>
      <c r="B123" s="139" t="s">
        <v>55</v>
      </c>
      <c r="C123" s="139" t="s">
        <v>73</v>
      </c>
      <c r="D123" s="137" t="s">
        <v>284</v>
      </c>
      <c r="E123" s="137"/>
      <c r="F123" s="135">
        <f>F124</f>
        <v>5263</v>
      </c>
      <c r="G123" s="135">
        <f>G124</f>
        <v>5688</v>
      </c>
    </row>
    <row r="124" spans="1:7" ht="22.5">
      <c r="A124" s="247" t="s">
        <v>99</v>
      </c>
      <c r="B124" s="122" t="s">
        <v>55</v>
      </c>
      <c r="C124" s="122" t="s">
        <v>73</v>
      </c>
      <c r="D124" s="83" t="s">
        <v>294</v>
      </c>
      <c r="E124" s="83">
        <v>200</v>
      </c>
      <c r="F124" s="78">
        <f>F125</f>
        <v>5263</v>
      </c>
      <c r="G124" s="78">
        <f>G125</f>
        <v>5688</v>
      </c>
    </row>
    <row r="125" spans="1:7" ht="22.5">
      <c r="A125" s="140" t="s">
        <v>566</v>
      </c>
      <c r="B125" s="122" t="s">
        <v>55</v>
      </c>
      <c r="C125" s="122" t="s">
        <v>73</v>
      </c>
      <c r="D125" s="83" t="s">
        <v>294</v>
      </c>
      <c r="E125" s="83">
        <v>240</v>
      </c>
      <c r="F125" s="78">
        <v>5263</v>
      </c>
      <c r="G125" s="78">
        <v>5688</v>
      </c>
    </row>
    <row r="126" spans="1:7" ht="33.75">
      <c r="A126" s="136" t="s">
        <v>615</v>
      </c>
      <c r="B126" s="139" t="s">
        <v>55</v>
      </c>
      <c r="C126" s="139" t="s">
        <v>73</v>
      </c>
      <c r="D126" s="137" t="s">
        <v>286</v>
      </c>
      <c r="E126" s="137"/>
      <c r="F126" s="135">
        <f>F127</f>
        <v>500</v>
      </c>
      <c r="G126" s="135">
        <f>G127</f>
        <v>500</v>
      </c>
    </row>
    <row r="127" spans="1:7" ht="22.5">
      <c r="A127" s="247" t="s">
        <v>99</v>
      </c>
      <c r="B127" s="122" t="s">
        <v>55</v>
      </c>
      <c r="C127" s="122" t="s">
        <v>73</v>
      </c>
      <c r="D127" s="83" t="s">
        <v>295</v>
      </c>
      <c r="E127" s="83">
        <v>200</v>
      </c>
      <c r="F127" s="78">
        <f>F128</f>
        <v>500</v>
      </c>
      <c r="G127" s="78">
        <f>G128</f>
        <v>500</v>
      </c>
    </row>
    <row r="128" spans="1:7" ht="22.5">
      <c r="A128" s="140" t="s">
        <v>566</v>
      </c>
      <c r="B128" s="122" t="s">
        <v>55</v>
      </c>
      <c r="C128" s="122" t="s">
        <v>73</v>
      </c>
      <c r="D128" s="83" t="s">
        <v>295</v>
      </c>
      <c r="E128" s="83">
        <v>240</v>
      </c>
      <c r="F128" s="78">
        <v>500</v>
      </c>
      <c r="G128" s="78">
        <v>500</v>
      </c>
    </row>
    <row r="129" spans="1:7" ht="33.75">
      <c r="A129" s="136" t="s">
        <v>616</v>
      </c>
      <c r="B129" s="139" t="s">
        <v>55</v>
      </c>
      <c r="C129" s="139" t="s">
        <v>73</v>
      </c>
      <c r="D129" s="137" t="s">
        <v>302</v>
      </c>
      <c r="E129" s="137"/>
      <c r="F129" s="135">
        <f>F130</f>
        <v>1000</v>
      </c>
      <c r="G129" s="135">
        <f>G130</f>
        <v>1000</v>
      </c>
    </row>
    <row r="130" spans="1:7" ht="22.5">
      <c r="A130" s="247" t="s">
        <v>99</v>
      </c>
      <c r="B130" s="122" t="s">
        <v>55</v>
      </c>
      <c r="C130" s="122" t="s">
        <v>73</v>
      </c>
      <c r="D130" s="83" t="s">
        <v>296</v>
      </c>
      <c r="E130" s="83">
        <v>200</v>
      </c>
      <c r="F130" s="78">
        <f>F131</f>
        <v>1000</v>
      </c>
      <c r="G130" s="78">
        <f>G131</f>
        <v>1000</v>
      </c>
    </row>
    <row r="131" spans="1:7" ht="22.5">
      <c r="A131" s="82" t="s">
        <v>99</v>
      </c>
      <c r="B131" s="122" t="s">
        <v>55</v>
      </c>
      <c r="C131" s="122" t="s">
        <v>73</v>
      </c>
      <c r="D131" s="83" t="s">
        <v>296</v>
      </c>
      <c r="E131" s="83">
        <v>240</v>
      </c>
      <c r="F131" s="78">
        <v>1000</v>
      </c>
      <c r="G131" s="78">
        <v>1000</v>
      </c>
    </row>
    <row r="132" spans="1:7" ht="12.75">
      <c r="A132" s="79" t="s">
        <v>619</v>
      </c>
      <c r="B132" s="80" t="s">
        <v>55</v>
      </c>
      <c r="C132" s="80">
        <v>10</v>
      </c>
      <c r="D132" s="83"/>
      <c r="E132" s="83"/>
      <c r="F132" s="81">
        <f aca="true" t="shared" si="3" ref="F132:G134">F133</f>
        <v>19</v>
      </c>
      <c r="G132" s="81">
        <f t="shared" si="3"/>
        <v>19</v>
      </c>
    </row>
    <row r="133" spans="1:7" ht="12.75">
      <c r="A133" s="79" t="s">
        <v>620</v>
      </c>
      <c r="B133" s="123" t="s">
        <v>55</v>
      </c>
      <c r="C133" s="123" t="s">
        <v>56</v>
      </c>
      <c r="D133" s="80" t="s">
        <v>621</v>
      </c>
      <c r="E133" s="80"/>
      <c r="F133" s="81">
        <f t="shared" si="3"/>
        <v>19</v>
      </c>
      <c r="G133" s="81">
        <f t="shared" si="3"/>
        <v>19</v>
      </c>
    </row>
    <row r="134" spans="1:7" ht="22.5">
      <c r="A134" s="247" t="s">
        <v>99</v>
      </c>
      <c r="B134" s="122" t="s">
        <v>55</v>
      </c>
      <c r="C134" s="122" t="s">
        <v>56</v>
      </c>
      <c r="D134" s="83" t="s">
        <v>621</v>
      </c>
      <c r="E134" s="83">
        <v>200</v>
      </c>
      <c r="F134" s="78">
        <f t="shared" si="3"/>
        <v>19</v>
      </c>
      <c r="G134" s="78">
        <f t="shared" si="3"/>
        <v>19</v>
      </c>
    </row>
    <row r="135" spans="1:7" ht="22.5">
      <c r="A135" s="82" t="s">
        <v>99</v>
      </c>
      <c r="B135" s="122" t="s">
        <v>55</v>
      </c>
      <c r="C135" s="122" t="s">
        <v>56</v>
      </c>
      <c r="D135" s="83" t="s">
        <v>621</v>
      </c>
      <c r="E135" s="83">
        <v>240</v>
      </c>
      <c r="F135" s="78">
        <v>19</v>
      </c>
      <c r="G135" s="78">
        <v>19</v>
      </c>
    </row>
    <row r="136" spans="1:7" ht="21">
      <c r="A136" s="79" t="s">
        <v>618</v>
      </c>
      <c r="B136" s="80" t="s">
        <v>55</v>
      </c>
      <c r="C136" s="80">
        <v>12</v>
      </c>
      <c r="D136" s="83"/>
      <c r="E136" s="83"/>
      <c r="F136" s="81">
        <f>F137+F144</f>
        <v>550</v>
      </c>
      <c r="G136" s="81">
        <f>G137+G144</f>
        <v>550</v>
      </c>
    </row>
    <row r="137" spans="1:7" ht="31.5">
      <c r="A137" s="79" t="s">
        <v>617</v>
      </c>
      <c r="B137" s="80" t="s">
        <v>55</v>
      </c>
      <c r="C137" s="80">
        <v>12</v>
      </c>
      <c r="D137" s="80" t="s">
        <v>237</v>
      </c>
      <c r="E137" s="83"/>
      <c r="F137" s="81">
        <f>F138+F141</f>
        <v>250</v>
      </c>
      <c r="G137" s="81">
        <f>G138+G141</f>
        <v>250</v>
      </c>
    </row>
    <row r="138" spans="1:7" ht="22.5">
      <c r="A138" s="136" t="s">
        <v>283</v>
      </c>
      <c r="B138" s="137" t="s">
        <v>55</v>
      </c>
      <c r="C138" s="137">
        <v>12</v>
      </c>
      <c r="D138" s="137" t="s">
        <v>303</v>
      </c>
      <c r="E138" s="137"/>
      <c r="F138" s="135">
        <f>F139</f>
        <v>100</v>
      </c>
      <c r="G138" s="135">
        <f>G139</f>
        <v>100</v>
      </c>
    </row>
    <row r="139" spans="1:7" ht="22.5">
      <c r="A139" s="247" t="s">
        <v>99</v>
      </c>
      <c r="B139" s="83" t="s">
        <v>55</v>
      </c>
      <c r="C139" s="83">
        <v>12</v>
      </c>
      <c r="D139" s="83" t="s">
        <v>297</v>
      </c>
      <c r="E139" s="83">
        <v>200</v>
      </c>
      <c r="F139" s="78">
        <f>F140</f>
        <v>100</v>
      </c>
      <c r="G139" s="78">
        <f>G140</f>
        <v>100</v>
      </c>
    </row>
    <row r="140" spans="1:7" ht="22.5">
      <c r="A140" s="140" t="s">
        <v>566</v>
      </c>
      <c r="B140" s="83" t="s">
        <v>55</v>
      </c>
      <c r="C140" s="83">
        <v>12</v>
      </c>
      <c r="D140" s="83" t="s">
        <v>297</v>
      </c>
      <c r="E140" s="83">
        <v>240</v>
      </c>
      <c r="F140" s="78">
        <v>100</v>
      </c>
      <c r="G140" s="78">
        <v>100</v>
      </c>
    </row>
    <row r="141" spans="1:7" ht="22.5">
      <c r="A141" s="136" t="s">
        <v>285</v>
      </c>
      <c r="B141" s="137" t="s">
        <v>55</v>
      </c>
      <c r="C141" s="137">
        <v>12</v>
      </c>
      <c r="D141" s="137" t="s">
        <v>304</v>
      </c>
      <c r="E141" s="137"/>
      <c r="F141" s="135">
        <f>F142</f>
        <v>150</v>
      </c>
      <c r="G141" s="135">
        <f>G142</f>
        <v>150</v>
      </c>
    </row>
    <row r="142" spans="1:7" ht="22.5">
      <c r="A142" s="247" t="s">
        <v>99</v>
      </c>
      <c r="B142" s="83" t="s">
        <v>55</v>
      </c>
      <c r="C142" s="83">
        <v>12</v>
      </c>
      <c r="D142" s="83" t="s">
        <v>298</v>
      </c>
      <c r="E142" s="83">
        <v>200</v>
      </c>
      <c r="F142" s="78">
        <f>F143</f>
        <v>150</v>
      </c>
      <c r="G142" s="78">
        <f>G143</f>
        <v>150</v>
      </c>
    </row>
    <row r="143" spans="1:7" ht="22.5">
      <c r="A143" s="82" t="s">
        <v>99</v>
      </c>
      <c r="B143" s="83" t="s">
        <v>55</v>
      </c>
      <c r="C143" s="83">
        <v>12</v>
      </c>
      <c r="D143" s="83" t="s">
        <v>298</v>
      </c>
      <c r="E143" s="83">
        <v>240</v>
      </c>
      <c r="F143" s="78">
        <v>150</v>
      </c>
      <c r="G143" s="78">
        <v>150</v>
      </c>
    </row>
    <row r="144" spans="1:7" ht="42.75">
      <c r="A144" s="249" t="s">
        <v>640</v>
      </c>
      <c r="B144" s="80" t="s">
        <v>55</v>
      </c>
      <c r="C144" s="80">
        <v>12</v>
      </c>
      <c r="D144" s="80" t="s">
        <v>641</v>
      </c>
      <c r="E144" s="80"/>
      <c r="F144" s="81">
        <f>F145</f>
        <v>300</v>
      </c>
      <c r="G144" s="81">
        <f>G145</f>
        <v>300</v>
      </c>
    </row>
    <row r="145" spans="1:7" ht="22.5">
      <c r="A145" s="247" t="s">
        <v>99</v>
      </c>
      <c r="B145" s="83" t="s">
        <v>55</v>
      </c>
      <c r="C145" s="83">
        <v>12</v>
      </c>
      <c r="D145" s="83" t="s">
        <v>642</v>
      </c>
      <c r="E145" s="83">
        <v>200</v>
      </c>
      <c r="F145" s="78">
        <f>F146</f>
        <v>300</v>
      </c>
      <c r="G145" s="78">
        <f>G146</f>
        <v>300</v>
      </c>
    </row>
    <row r="146" spans="1:7" ht="22.5">
      <c r="A146" s="140" t="s">
        <v>566</v>
      </c>
      <c r="B146" s="83" t="s">
        <v>55</v>
      </c>
      <c r="C146" s="83">
        <v>12</v>
      </c>
      <c r="D146" s="83" t="s">
        <v>642</v>
      </c>
      <c r="E146" s="83">
        <v>240</v>
      </c>
      <c r="F146" s="78">
        <v>300</v>
      </c>
      <c r="G146" s="78">
        <v>300</v>
      </c>
    </row>
    <row r="147" spans="1:7" ht="12.75">
      <c r="A147" s="79" t="s">
        <v>301</v>
      </c>
      <c r="B147" s="76" t="s">
        <v>47</v>
      </c>
      <c r="C147" s="83"/>
      <c r="D147" s="83"/>
      <c r="E147" s="83"/>
      <c r="F147" s="81">
        <f>F148+F157+F153</f>
        <v>11414.5</v>
      </c>
      <c r="G147" s="81">
        <f>G148+G157+G153</f>
        <v>10976.800000000001</v>
      </c>
    </row>
    <row r="148" spans="1:7" ht="31.5">
      <c r="A148" s="79" t="s">
        <v>659</v>
      </c>
      <c r="B148" s="76" t="s">
        <v>47</v>
      </c>
      <c r="C148" s="83"/>
      <c r="D148" s="83"/>
      <c r="E148" s="83"/>
      <c r="F148" s="81">
        <f>F150+F158</f>
        <v>6122.6</v>
      </c>
      <c r="G148" s="81">
        <f>G150+G158</f>
        <v>6122.6</v>
      </c>
    </row>
    <row r="149" spans="1:7" ht="12.75">
      <c r="A149" s="79" t="s">
        <v>575</v>
      </c>
      <c r="B149" s="80" t="s">
        <v>130</v>
      </c>
      <c r="C149" s="137" t="s">
        <v>132</v>
      </c>
      <c r="D149" s="80" t="s">
        <v>277</v>
      </c>
      <c r="E149" s="83"/>
      <c r="F149" s="81">
        <f aca="true" t="shared" si="4" ref="F149:G151">F150</f>
        <v>5101.5</v>
      </c>
      <c r="G149" s="81">
        <f t="shared" si="4"/>
        <v>5101.5</v>
      </c>
    </row>
    <row r="150" spans="1:7" ht="22.5">
      <c r="A150" s="136" t="s">
        <v>611</v>
      </c>
      <c r="B150" s="137" t="s">
        <v>130</v>
      </c>
      <c r="C150" s="137" t="s">
        <v>132</v>
      </c>
      <c r="D150" s="137" t="s">
        <v>577</v>
      </c>
      <c r="E150" s="137"/>
      <c r="F150" s="135">
        <f t="shared" si="4"/>
        <v>5101.5</v>
      </c>
      <c r="G150" s="135">
        <f t="shared" si="4"/>
        <v>5101.5</v>
      </c>
    </row>
    <row r="151" spans="1:7" ht="22.5">
      <c r="A151" s="82" t="s">
        <v>576</v>
      </c>
      <c r="B151" s="83" t="s">
        <v>130</v>
      </c>
      <c r="C151" s="83" t="s">
        <v>132</v>
      </c>
      <c r="D151" s="83" t="s">
        <v>577</v>
      </c>
      <c r="E151" s="83">
        <v>400</v>
      </c>
      <c r="F151" s="78">
        <f t="shared" si="4"/>
        <v>5101.5</v>
      </c>
      <c r="G151" s="78">
        <f t="shared" si="4"/>
        <v>5101.5</v>
      </c>
    </row>
    <row r="152" spans="1:7" ht="12.75">
      <c r="A152" s="140" t="s">
        <v>578</v>
      </c>
      <c r="B152" s="83" t="s">
        <v>130</v>
      </c>
      <c r="C152" s="83" t="s">
        <v>132</v>
      </c>
      <c r="D152" s="83" t="s">
        <v>577</v>
      </c>
      <c r="E152" s="83">
        <v>410</v>
      </c>
      <c r="F152" s="78">
        <v>5101.5</v>
      </c>
      <c r="G152" s="78">
        <v>5101.5</v>
      </c>
    </row>
    <row r="153" spans="1:7" ht="12.75">
      <c r="A153" s="79" t="s">
        <v>668</v>
      </c>
      <c r="B153" s="80" t="s">
        <v>130</v>
      </c>
      <c r="C153" s="80" t="s">
        <v>669</v>
      </c>
      <c r="D153" s="83"/>
      <c r="E153" s="83"/>
      <c r="F153" s="81">
        <f aca="true" t="shared" si="5" ref="F153:G155">F154</f>
        <v>1890.4</v>
      </c>
      <c r="G153" s="81">
        <f t="shared" si="5"/>
        <v>1877.7</v>
      </c>
    </row>
    <row r="154" spans="1:7" ht="33.75">
      <c r="A154" s="136" t="s">
        <v>625</v>
      </c>
      <c r="B154" s="137" t="s">
        <v>130</v>
      </c>
      <c r="C154" s="137" t="s">
        <v>669</v>
      </c>
      <c r="D154" s="137" t="s">
        <v>307</v>
      </c>
      <c r="E154" s="137"/>
      <c r="F154" s="135">
        <f t="shared" si="5"/>
        <v>1890.4</v>
      </c>
      <c r="G154" s="135">
        <f t="shared" si="5"/>
        <v>1877.7</v>
      </c>
    </row>
    <row r="155" spans="1:7" ht="22.5">
      <c r="A155" s="247" t="s">
        <v>99</v>
      </c>
      <c r="B155" s="83" t="s">
        <v>130</v>
      </c>
      <c r="C155" s="83" t="s">
        <v>669</v>
      </c>
      <c r="D155" s="83" t="s">
        <v>468</v>
      </c>
      <c r="E155" s="83">
        <v>200</v>
      </c>
      <c r="F155" s="78">
        <f t="shared" si="5"/>
        <v>1890.4</v>
      </c>
      <c r="G155" s="78">
        <f t="shared" si="5"/>
        <v>1877.7</v>
      </c>
    </row>
    <row r="156" spans="1:7" ht="22.5">
      <c r="A156" s="140" t="s">
        <v>566</v>
      </c>
      <c r="B156" s="83" t="s">
        <v>130</v>
      </c>
      <c r="C156" s="83" t="s">
        <v>669</v>
      </c>
      <c r="D156" s="83" t="s">
        <v>468</v>
      </c>
      <c r="E156" s="83">
        <v>240</v>
      </c>
      <c r="F156" s="78">
        <v>1890.4</v>
      </c>
      <c r="G156" s="78">
        <v>1877.7</v>
      </c>
    </row>
    <row r="157" spans="1:7" ht="12.75">
      <c r="A157" s="249" t="s">
        <v>579</v>
      </c>
      <c r="B157" s="80" t="s">
        <v>130</v>
      </c>
      <c r="C157" s="80" t="s">
        <v>131</v>
      </c>
      <c r="D157" s="83"/>
      <c r="E157" s="83"/>
      <c r="F157" s="81">
        <f>F161+F171</f>
        <v>3401.5</v>
      </c>
      <c r="G157" s="81">
        <f>G161+G171</f>
        <v>2976.5</v>
      </c>
    </row>
    <row r="158" spans="1:7" ht="22.5">
      <c r="A158" s="136" t="s">
        <v>611</v>
      </c>
      <c r="B158" s="137" t="s">
        <v>130</v>
      </c>
      <c r="C158" s="139" t="s">
        <v>34</v>
      </c>
      <c r="D158" s="137" t="s">
        <v>577</v>
      </c>
      <c r="E158" s="137"/>
      <c r="F158" s="135">
        <f>F159</f>
        <v>1021.1</v>
      </c>
      <c r="G158" s="135">
        <f>G159</f>
        <v>1021.1</v>
      </c>
    </row>
    <row r="159" spans="1:7" ht="22.5">
      <c r="A159" s="247" t="s">
        <v>99</v>
      </c>
      <c r="B159" s="83" t="s">
        <v>130</v>
      </c>
      <c r="C159" s="83" t="s">
        <v>131</v>
      </c>
      <c r="D159" s="83" t="s">
        <v>577</v>
      </c>
      <c r="E159" s="83">
        <v>200</v>
      </c>
      <c r="F159" s="78">
        <f>F160</f>
        <v>1021.1</v>
      </c>
      <c r="G159" s="78">
        <f>G160</f>
        <v>1021.1</v>
      </c>
    </row>
    <row r="160" spans="1:7" ht="22.5">
      <c r="A160" s="140" t="s">
        <v>566</v>
      </c>
      <c r="B160" s="83" t="s">
        <v>130</v>
      </c>
      <c r="C160" s="83" t="s">
        <v>131</v>
      </c>
      <c r="D160" s="83" t="s">
        <v>577</v>
      </c>
      <c r="E160" s="83">
        <v>240</v>
      </c>
      <c r="F160" s="78">
        <v>1021.1</v>
      </c>
      <c r="G160" s="78">
        <v>1021.1</v>
      </c>
    </row>
    <row r="161" spans="1:7" ht="31.5">
      <c r="A161" s="79" t="s">
        <v>622</v>
      </c>
      <c r="B161" s="80" t="s">
        <v>130</v>
      </c>
      <c r="C161" s="80" t="s">
        <v>131</v>
      </c>
      <c r="D161" s="80"/>
      <c r="E161" s="83"/>
      <c r="F161" s="81">
        <f>F162+F165+F168</f>
        <v>1975</v>
      </c>
      <c r="G161" s="81">
        <f>G162+G165+G168</f>
        <v>1550</v>
      </c>
    </row>
    <row r="162" spans="1:7" ht="33.75">
      <c r="A162" s="136" t="s">
        <v>623</v>
      </c>
      <c r="B162" s="137" t="s">
        <v>130</v>
      </c>
      <c r="C162" s="137" t="s">
        <v>131</v>
      </c>
      <c r="D162" s="137" t="s">
        <v>305</v>
      </c>
      <c r="E162" s="137"/>
      <c r="F162" s="135">
        <f>F163</f>
        <v>1275</v>
      </c>
      <c r="G162" s="135">
        <f>G163</f>
        <v>1000</v>
      </c>
    </row>
    <row r="163" spans="1:7" ht="22.5">
      <c r="A163" s="247" t="s">
        <v>99</v>
      </c>
      <c r="B163" s="83" t="s">
        <v>130</v>
      </c>
      <c r="C163" s="83" t="s">
        <v>131</v>
      </c>
      <c r="D163" s="83" t="s">
        <v>299</v>
      </c>
      <c r="E163" s="83">
        <v>200</v>
      </c>
      <c r="F163" s="78">
        <f>F164</f>
        <v>1275</v>
      </c>
      <c r="G163" s="78">
        <f>G164</f>
        <v>1000</v>
      </c>
    </row>
    <row r="164" spans="1:7" ht="22.5">
      <c r="A164" s="140" t="s">
        <v>566</v>
      </c>
      <c r="B164" s="83" t="s">
        <v>130</v>
      </c>
      <c r="C164" s="83" t="s">
        <v>131</v>
      </c>
      <c r="D164" s="83" t="s">
        <v>299</v>
      </c>
      <c r="E164" s="83">
        <v>240</v>
      </c>
      <c r="F164" s="78">
        <v>1275</v>
      </c>
      <c r="G164" s="78">
        <v>1000</v>
      </c>
    </row>
    <row r="165" spans="1:7" ht="33.75">
      <c r="A165" s="136" t="s">
        <v>624</v>
      </c>
      <c r="B165" s="137" t="s">
        <v>130</v>
      </c>
      <c r="C165" s="137" t="s">
        <v>131</v>
      </c>
      <c r="D165" s="137" t="s">
        <v>306</v>
      </c>
      <c r="E165" s="137"/>
      <c r="F165" s="135">
        <f>F166</f>
        <v>200</v>
      </c>
      <c r="G165" s="135">
        <f>G166</f>
        <v>200</v>
      </c>
    </row>
    <row r="166" spans="1:7" ht="22.5">
      <c r="A166" s="247" t="s">
        <v>99</v>
      </c>
      <c r="B166" s="83" t="s">
        <v>130</v>
      </c>
      <c r="C166" s="83" t="s">
        <v>131</v>
      </c>
      <c r="D166" s="83" t="s">
        <v>627</v>
      </c>
      <c r="E166" s="83">
        <v>200</v>
      </c>
      <c r="F166" s="78">
        <f>F167</f>
        <v>200</v>
      </c>
      <c r="G166" s="78">
        <f>G167</f>
        <v>200</v>
      </c>
    </row>
    <row r="167" spans="1:7" ht="22.5">
      <c r="A167" s="140" t="s">
        <v>566</v>
      </c>
      <c r="B167" s="83" t="s">
        <v>130</v>
      </c>
      <c r="C167" s="83" t="s">
        <v>131</v>
      </c>
      <c r="D167" s="83" t="s">
        <v>627</v>
      </c>
      <c r="E167" s="83">
        <v>240</v>
      </c>
      <c r="F167" s="78">
        <v>200</v>
      </c>
      <c r="G167" s="78">
        <v>200</v>
      </c>
    </row>
    <row r="168" spans="1:7" ht="45">
      <c r="A168" s="136" t="s">
        <v>626</v>
      </c>
      <c r="B168" s="137" t="s">
        <v>130</v>
      </c>
      <c r="C168" s="137" t="s">
        <v>131</v>
      </c>
      <c r="D168" s="137" t="s">
        <v>308</v>
      </c>
      <c r="E168" s="137"/>
      <c r="F168" s="135">
        <f>F169</f>
        <v>500</v>
      </c>
      <c r="G168" s="135">
        <f>G169</f>
        <v>350</v>
      </c>
    </row>
    <row r="169" spans="1:7" ht="22.5">
      <c r="A169" s="247" t="s">
        <v>99</v>
      </c>
      <c r="B169" s="83" t="s">
        <v>130</v>
      </c>
      <c r="C169" s="83" t="s">
        <v>131</v>
      </c>
      <c r="D169" s="83" t="s">
        <v>300</v>
      </c>
      <c r="E169" s="83">
        <v>200</v>
      </c>
      <c r="F169" s="78">
        <f>F170</f>
        <v>500</v>
      </c>
      <c r="G169" s="78">
        <f>G170</f>
        <v>350</v>
      </c>
    </row>
    <row r="170" spans="1:7" ht="22.5">
      <c r="A170" s="140" t="s">
        <v>566</v>
      </c>
      <c r="B170" s="83" t="s">
        <v>130</v>
      </c>
      <c r="C170" s="83" t="s">
        <v>131</v>
      </c>
      <c r="D170" s="83" t="s">
        <v>300</v>
      </c>
      <c r="E170" s="83">
        <v>240</v>
      </c>
      <c r="F170" s="78">
        <v>500</v>
      </c>
      <c r="G170" s="78">
        <v>350</v>
      </c>
    </row>
    <row r="171" spans="1:7" ht="44.25" customHeight="1">
      <c r="A171" s="79" t="s">
        <v>643</v>
      </c>
      <c r="B171" s="80" t="s">
        <v>130</v>
      </c>
      <c r="C171" s="80" t="s">
        <v>131</v>
      </c>
      <c r="D171" s="80" t="s">
        <v>580</v>
      </c>
      <c r="E171" s="83"/>
      <c r="F171" s="81">
        <f>F172</f>
        <v>1426.5</v>
      </c>
      <c r="G171" s="81">
        <f>G172</f>
        <v>1426.5</v>
      </c>
    </row>
    <row r="172" spans="1:7" ht="22.5">
      <c r="A172" s="247" t="s">
        <v>99</v>
      </c>
      <c r="B172" s="83" t="s">
        <v>130</v>
      </c>
      <c r="C172" s="83" t="s">
        <v>131</v>
      </c>
      <c r="D172" s="83" t="s">
        <v>581</v>
      </c>
      <c r="E172" s="83">
        <v>200</v>
      </c>
      <c r="F172" s="78">
        <f>F173</f>
        <v>1426.5</v>
      </c>
      <c r="G172" s="78">
        <f>G173</f>
        <v>1426.5</v>
      </c>
    </row>
    <row r="173" spans="1:7" ht="22.5">
      <c r="A173" s="140" t="s">
        <v>566</v>
      </c>
      <c r="B173" s="83" t="s">
        <v>130</v>
      </c>
      <c r="C173" s="83" t="s">
        <v>131</v>
      </c>
      <c r="D173" s="83" t="s">
        <v>581</v>
      </c>
      <c r="E173" s="83">
        <v>240</v>
      </c>
      <c r="F173" s="78">
        <v>1426.5</v>
      </c>
      <c r="G173" s="78">
        <v>1426.5</v>
      </c>
    </row>
    <row r="174" spans="1:7" ht="12.75">
      <c r="A174" s="79" t="s">
        <v>480</v>
      </c>
      <c r="B174" s="76" t="s">
        <v>46</v>
      </c>
      <c r="C174" s="83"/>
      <c r="D174" s="83"/>
      <c r="E174" s="83"/>
      <c r="F174" s="81">
        <f>F176+F189+F198++F205+F214</f>
        <v>384556.60000000003</v>
      </c>
      <c r="G174" s="81">
        <f>G176+G189+G198++G205+G214</f>
        <v>383158.60000000003</v>
      </c>
    </row>
    <row r="175" spans="1:7" ht="21">
      <c r="A175" s="79" t="s">
        <v>652</v>
      </c>
      <c r="B175" s="76" t="s">
        <v>46</v>
      </c>
      <c r="C175" s="83"/>
      <c r="D175" s="83"/>
      <c r="E175" s="83"/>
      <c r="F175" s="81">
        <f>F177+F190++F206+F231</f>
        <v>351605.2</v>
      </c>
      <c r="G175" s="81">
        <f>G177+G190++G206+G231</f>
        <v>350210.9</v>
      </c>
    </row>
    <row r="176" spans="1:7" ht="12.75">
      <c r="A176" s="79" t="s">
        <v>629</v>
      </c>
      <c r="B176" s="80" t="s">
        <v>46</v>
      </c>
      <c r="C176" s="80" t="s">
        <v>132</v>
      </c>
      <c r="D176" s="83"/>
      <c r="E176" s="83"/>
      <c r="F176" s="81">
        <f>F177</f>
        <v>120671.79999999999</v>
      </c>
      <c r="G176" s="81">
        <f>G177</f>
        <v>119259.79999999999</v>
      </c>
    </row>
    <row r="177" spans="1:7" ht="12.75">
      <c r="A177" s="136" t="s">
        <v>148</v>
      </c>
      <c r="B177" s="137" t="s">
        <v>46</v>
      </c>
      <c r="C177" s="137" t="s">
        <v>132</v>
      </c>
      <c r="D177" s="137"/>
      <c r="E177" s="137"/>
      <c r="F177" s="135">
        <f>F178+F183+F186</f>
        <v>120671.79999999999</v>
      </c>
      <c r="G177" s="135">
        <f>G178+G183+G186</f>
        <v>119259.79999999999</v>
      </c>
    </row>
    <row r="178" spans="1:7" ht="33.75">
      <c r="A178" s="82" t="s">
        <v>133</v>
      </c>
      <c r="B178" s="83" t="s">
        <v>46</v>
      </c>
      <c r="C178" s="83" t="s">
        <v>132</v>
      </c>
      <c r="D178" s="83" t="s">
        <v>214</v>
      </c>
      <c r="E178" s="83" t="s">
        <v>96</v>
      </c>
      <c r="F178" s="78">
        <f>F179+F181</f>
        <v>119677.4</v>
      </c>
      <c r="G178" s="78">
        <f>G179+G181</f>
        <v>118265.4</v>
      </c>
    </row>
    <row r="179" spans="1:7" ht="12.75">
      <c r="A179" s="82" t="s">
        <v>97</v>
      </c>
      <c r="B179" s="83" t="s">
        <v>46</v>
      </c>
      <c r="C179" s="83" t="s">
        <v>132</v>
      </c>
      <c r="D179" s="83" t="s">
        <v>214</v>
      </c>
      <c r="E179" s="83" t="s">
        <v>98</v>
      </c>
      <c r="F179" s="78">
        <f>F180</f>
        <v>101075</v>
      </c>
      <c r="G179" s="78">
        <f>G180</f>
        <v>99663</v>
      </c>
    </row>
    <row r="180" spans="1:7" ht="45">
      <c r="A180" s="82" t="s">
        <v>90</v>
      </c>
      <c r="B180" s="83" t="s">
        <v>46</v>
      </c>
      <c r="C180" s="83" t="s">
        <v>132</v>
      </c>
      <c r="D180" s="83" t="s">
        <v>214</v>
      </c>
      <c r="E180" s="83" t="s">
        <v>74</v>
      </c>
      <c r="F180" s="78">
        <v>101075</v>
      </c>
      <c r="G180" s="78">
        <v>99663</v>
      </c>
    </row>
    <row r="181" spans="1:7" ht="12.75">
      <c r="A181" s="82" t="s">
        <v>107</v>
      </c>
      <c r="B181" s="83" t="s">
        <v>46</v>
      </c>
      <c r="C181" s="83" t="s">
        <v>132</v>
      </c>
      <c r="D181" s="83" t="s">
        <v>214</v>
      </c>
      <c r="E181" s="83" t="s">
        <v>108</v>
      </c>
      <c r="F181" s="78">
        <f>F182</f>
        <v>18602.4</v>
      </c>
      <c r="G181" s="78">
        <f>G182</f>
        <v>18602.4</v>
      </c>
    </row>
    <row r="182" spans="1:7" ht="45">
      <c r="A182" s="82" t="s">
        <v>91</v>
      </c>
      <c r="B182" s="83" t="s">
        <v>46</v>
      </c>
      <c r="C182" s="83" t="s">
        <v>132</v>
      </c>
      <c r="D182" s="83" t="s">
        <v>214</v>
      </c>
      <c r="E182" s="83" t="s">
        <v>18</v>
      </c>
      <c r="F182" s="78">
        <v>18602.4</v>
      </c>
      <c r="G182" s="78">
        <v>18602.4</v>
      </c>
    </row>
    <row r="183" spans="1:7" ht="33.75">
      <c r="A183" s="82" t="s">
        <v>133</v>
      </c>
      <c r="B183" s="83" t="s">
        <v>46</v>
      </c>
      <c r="C183" s="83" t="s">
        <v>132</v>
      </c>
      <c r="D183" s="83" t="s">
        <v>466</v>
      </c>
      <c r="E183" s="83">
        <v>600</v>
      </c>
      <c r="F183" s="78">
        <f>F184+F185</f>
        <v>646</v>
      </c>
      <c r="G183" s="78">
        <f>G184+G185</f>
        <v>646</v>
      </c>
    </row>
    <row r="184" spans="1:7" ht="45">
      <c r="A184" s="82" t="s">
        <v>90</v>
      </c>
      <c r="B184" s="83" t="s">
        <v>46</v>
      </c>
      <c r="C184" s="83" t="s">
        <v>132</v>
      </c>
      <c r="D184" s="83" t="s">
        <v>466</v>
      </c>
      <c r="E184" s="83">
        <v>611</v>
      </c>
      <c r="F184" s="78">
        <v>544</v>
      </c>
      <c r="G184" s="78">
        <v>544</v>
      </c>
    </row>
    <row r="185" spans="1:7" ht="45">
      <c r="A185" s="82" t="s">
        <v>91</v>
      </c>
      <c r="B185" s="83" t="s">
        <v>46</v>
      </c>
      <c r="C185" s="83" t="s">
        <v>132</v>
      </c>
      <c r="D185" s="83" t="s">
        <v>466</v>
      </c>
      <c r="E185" s="83">
        <v>621</v>
      </c>
      <c r="F185" s="78">
        <v>102</v>
      </c>
      <c r="G185" s="78">
        <v>102</v>
      </c>
    </row>
    <row r="186" spans="1:7" ht="33.75">
      <c r="A186" s="82" t="s">
        <v>133</v>
      </c>
      <c r="B186" s="83" t="s">
        <v>46</v>
      </c>
      <c r="C186" s="83" t="s">
        <v>132</v>
      </c>
      <c r="D186" s="122" t="s">
        <v>465</v>
      </c>
      <c r="E186" s="83">
        <v>600</v>
      </c>
      <c r="F186" s="78">
        <f>F187+F188</f>
        <v>348.40000000000003</v>
      </c>
      <c r="G186" s="78">
        <f>G187+G188</f>
        <v>348.40000000000003</v>
      </c>
    </row>
    <row r="187" spans="1:7" ht="45">
      <c r="A187" s="82" t="s">
        <v>90</v>
      </c>
      <c r="B187" s="83" t="s">
        <v>46</v>
      </c>
      <c r="C187" s="83" t="s">
        <v>132</v>
      </c>
      <c r="D187" s="122" t="s">
        <v>465</v>
      </c>
      <c r="E187" s="83">
        <v>611</v>
      </c>
      <c r="F187" s="78">
        <v>275.1</v>
      </c>
      <c r="G187" s="78">
        <v>275.1</v>
      </c>
    </row>
    <row r="188" spans="1:7" ht="45">
      <c r="A188" s="82" t="s">
        <v>90</v>
      </c>
      <c r="B188" s="83" t="s">
        <v>46</v>
      </c>
      <c r="C188" s="83" t="s">
        <v>132</v>
      </c>
      <c r="D188" s="122" t="s">
        <v>465</v>
      </c>
      <c r="E188" s="83">
        <v>621</v>
      </c>
      <c r="F188" s="78">
        <v>73.3</v>
      </c>
      <c r="G188" s="78">
        <v>73.3</v>
      </c>
    </row>
    <row r="189" spans="1:7" ht="12.75">
      <c r="A189" s="79" t="s">
        <v>628</v>
      </c>
      <c r="B189" s="80" t="s">
        <v>46</v>
      </c>
      <c r="C189" s="80" t="s">
        <v>45</v>
      </c>
      <c r="D189" s="80"/>
      <c r="E189" s="80"/>
      <c r="F189" s="81">
        <f>F190</f>
        <v>225209.30000000002</v>
      </c>
      <c r="G189" s="81">
        <f>G190</f>
        <v>225227</v>
      </c>
    </row>
    <row r="190" spans="1:7" ht="12.75">
      <c r="A190" s="136" t="s">
        <v>653</v>
      </c>
      <c r="B190" s="137" t="s">
        <v>46</v>
      </c>
      <c r="C190" s="137" t="s">
        <v>45</v>
      </c>
      <c r="D190" s="137"/>
      <c r="E190" s="137" t="s">
        <v>31</v>
      </c>
      <c r="F190" s="135">
        <f>F191+F194+F196</f>
        <v>225209.30000000002</v>
      </c>
      <c r="G190" s="135">
        <f>G191+G194+G196</f>
        <v>225227</v>
      </c>
    </row>
    <row r="191" spans="1:7" ht="33.75">
      <c r="A191" s="82" t="s">
        <v>133</v>
      </c>
      <c r="B191" s="83" t="s">
        <v>46</v>
      </c>
      <c r="C191" s="83" t="s">
        <v>45</v>
      </c>
      <c r="D191" s="83" t="s">
        <v>220</v>
      </c>
      <c r="E191" s="83" t="s">
        <v>96</v>
      </c>
      <c r="F191" s="78">
        <f>F192</f>
        <v>222508.1</v>
      </c>
      <c r="G191" s="78">
        <f>G192</f>
        <v>222535.6</v>
      </c>
    </row>
    <row r="192" spans="1:7" ht="12.75">
      <c r="A192" s="82" t="s">
        <v>97</v>
      </c>
      <c r="B192" s="83" t="s">
        <v>46</v>
      </c>
      <c r="C192" s="83" t="s">
        <v>45</v>
      </c>
      <c r="D192" s="83" t="s">
        <v>220</v>
      </c>
      <c r="E192" s="83" t="s">
        <v>98</v>
      </c>
      <c r="F192" s="78">
        <f>F193</f>
        <v>222508.1</v>
      </c>
      <c r="G192" s="78">
        <f>G193</f>
        <v>222535.6</v>
      </c>
    </row>
    <row r="193" spans="1:7" ht="45">
      <c r="A193" s="82" t="s">
        <v>90</v>
      </c>
      <c r="B193" s="83" t="s">
        <v>46</v>
      </c>
      <c r="C193" s="83" t="s">
        <v>45</v>
      </c>
      <c r="D193" s="83" t="s">
        <v>220</v>
      </c>
      <c r="E193" s="83" t="s">
        <v>74</v>
      </c>
      <c r="F193" s="78">
        <v>222508.1</v>
      </c>
      <c r="G193" s="78">
        <v>222535.6</v>
      </c>
    </row>
    <row r="194" spans="1:7" ht="12.75">
      <c r="A194" s="82" t="s">
        <v>97</v>
      </c>
      <c r="B194" s="83" t="s">
        <v>46</v>
      </c>
      <c r="C194" s="83" t="s">
        <v>45</v>
      </c>
      <c r="D194" s="83" t="s">
        <v>467</v>
      </c>
      <c r="E194" s="83">
        <v>610</v>
      </c>
      <c r="F194" s="78">
        <f>F195</f>
        <v>1879</v>
      </c>
      <c r="G194" s="78">
        <f>G195</f>
        <v>1879</v>
      </c>
    </row>
    <row r="195" spans="1:7" ht="45">
      <c r="A195" s="82" t="s">
        <v>90</v>
      </c>
      <c r="B195" s="83" t="s">
        <v>46</v>
      </c>
      <c r="C195" s="83" t="s">
        <v>45</v>
      </c>
      <c r="D195" s="83" t="s">
        <v>467</v>
      </c>
      <c r="E195" s="83">
        <v>611</v>
      </c>
      <c r="F195" s="78">
        <v>1879</v>
      </c>
      <c r="G195" s="78">
        <v>1879</v>
      </c>
    </row>
    <row r="196" spans="1:7" ht="12.75">
      <c r="A196" s="82" t="s">
        <v>97</v>
      </c>
      <c r="B196" s="83" t="s">
        <v>46</v>
      </c>
      <c r="C196" s="83" t="s">
        <v>45</v>
      </c>
      <c r="D196" s="122" t="s">
        <v>465</v>
      </c>
      <c r="E196" s="83">
        <v>610</v>
      </c>
      <c r="F196" s="78">
        <f>F197</f>
        <v>822.2</v>
      </c>
      <c r="G196" s="78">
        <f>G197</f>
        <v>812.4</v>
      </c>
    </row>
    <row r="197" spans="1:7" ht="45">
      <c r="A197" s="82" t="s">
        <v>90</v>
      </c>
      <c r="B197" s="83" t="s">
        <v>46</v>
      </c>
      <c r="C197" s="83" t="s">
        <v>45</v>
      </c>
      <c r="D197" s="122" t="s">
        <v>465</v>
      </c>
      <c r="E197" s="83" t="s">
        <v>74</v>
      </c>
      <c r="F197" s="78">
        <v>822.2</v>
      </c>
      <c r="G197" s="78">
        <v>812.4</v>
      </c>
    </row>
    <row r="198" spans="1:7" s="138" customFormat="1" ht="12.75">
      <c r="A198" s="79" t="s">
        <v>582</v>
      </c>
      <c r="B198" s="80" t="s">
        <v>46</v>
      </c>
      <c r="C198" s="123" t="s">
        <v>34</v>
      </c>
      <c r="D198" s="83"/>
      <c r="E198" s="83"/>
      <c r="F198" s="81">
        <f>F199</f>
        <v>13008.699999999999</v>
      </c>
      <c r="G198" s="81">
        <f>G199</f>
        <v>13008.699999999999</v>
      </c>
    </row>
    <row r="199" spans="1:7" ht="22.5">
      <c r="A199" s="136" t="s">
        <v>222</v>
      </c>
      <c r="B199" s="137" t="s">
        <v>46</v>
      </c>
      <c r="C199" s="139" t="s">
        <v>34</v>
      </c>
      <c r="D199" s="137" t="s">
        <v>326</v>
      </c>
      <c r="E199" s="137" t="s">
        <v>31</v>
      </c>
      <c r="F199" s="135">
        <f>F200+F203</f>
        <v>13008.699999999999</v>
      </c>
      <c r="G199" s="135">
        <f>G200+G203</f>
        <v>13008.699999999999</v>
      </c>
    </row>
    <row r="200" spans="1:7" s="138" customFormat="1" ht="33.75">
      <c r="A200" s="82" t="s">
        <v>133</v>
      </c>
      <c r="B200" s="83" t="s">
        <v>46</v>
      </c>
      <c r="C200" s="122" t="s">
        <v>34</v>
      </c>
      <c r="D200" s="83" t="s">
        <v>326</v>
      </c>
      <c r="E200" s="83" t="s">
        <v>96</v>
      </c>
      <c r="F200" s="78">
        <f>F201</f>
        <v>12945.4</v>
      </c>
      <c r="G200" s="78">
        <f>G201</f>
        <v>12945.4</v>
      </c>
    </row>
    <row r="201" spans="1:7" ht="12.75">
      <c r="A201" s="82" t="s">
        <v>97</v>
      </c>
      <c r="B201" s="83" t="s">
        <v>46</v>
      </c>
      <c r="C201" s="122" t="s">
        <v>34</v>
      </c>
      <c r="D201" s="83" t="s">
        <v>327</v>
      </c>
      <c r="E201" s="83" t="s">
        <v>98</v>
      </c>
      <c r="F201" s="78">
        <f>F202</f>
        <v>12945.4</v>
      </c>
      <c r="G201" s="78">
        <f>G202</f>
        <v>12945.4</v>
      </c>
    </row>
    <row r="202" spans="1:7" s="138" customFormat="1" ht="45">
      <c r="A202" s="82" t="s">
        <v>90</v>
      </c>
      <c r="B202" s="83" t="s">
        <v>46</v>
      </c>
      <c r="C202" s="122" t="s">
        <v>34</v>
      </c>
      <c r="D202" s="83" t="s">
        <v>327</v>
      </c>
      <c r="E202" s="83" t="s">
        <v>74</v>
      </c>
      <c r="F202" s="78">
        <v>12945.4</v>
      </c>
      <c r="G202" s="78">
        <v>12945.4</v>
      </c>
    </row>
    <row r="203" spans="1:7" ht="33.75">
      <c r="A203" s="82" t="s">
        <v>133</v>
      </c>
      <c r="B203" s="83" t="s">
        <v>46</v>
      </c>
      <c r="C203" s="122" t="s">
        <v>34</v>
      </c>
      <c r="D203" s="122" t="s">
        <v>465</v>
      </c>
      <c r="E203" s="83">
        <v>600</v>
      </c>
      <c r="F203" s="78">
        <f>F204</f>
        <v>63.3</v>
      </c>
      <c r="G203" s="78">
        <f>G204</f>
        <v>63.3</v>
      </c>
    </row>
    <row r="204" spans="1:7" ht="45">
      <c r="A204" s="82" t="s">
        <v>90</v>
      </c>
      <c r="B204" s="83" t="s">
        <v>46</v>
      </c>
      <c r="C204" s="122" t="s">
        <v>34</v>
      </c>
      <c r="D204" s="122" t="s">
        <v>465</v>
      </c>
      <c r="E204" s="83" t="s">
        <v>74</v>
      </c>
      <c r="F204" s="78">
        <v>63.3</v>
      </c>
      <c r="G204" s="78">
        <v>63.3</v>
      </c>
    </row>
    <row r="205" spans="1:7" ht="12.75">
      <c r="A205" s="249" t="s">
        <v>631</v>
      </c>
      <c r="B205" s="80" t="s">
        <v>46</v>
      </c>
      <c r="C205" s="80" t="s">
        <v>46</v>
      </c>
      <c r="D205" s="83"/>
      <c r="E205" s="83"/>
      <c r="F205" s="81">
        <f>F206+F211</f>
        <v>5536.9</v>
      </c>
      <c r="G205" s="81">
        <f>G206+G211</f>
        <v>5536.9</v>
      </c>
    </row>
    <row r="206" spans="1:7" ht="12.75">
      <c r="A206" s="136" t="s">
        <v>149</v>
      </c>
      <c r="B206" s="137" t="s">
        <v>46</v>
      </c>
      <c r="C206" s="137" t="s">
        <v>46</v>
      </c>
      <c r="D206" s="137" t="s">
        <v>309</v>
      </c>
      <c r="E206" s="137" t="s">
        <v>31</v>
      </c>
      <c r="F206" s="135">
        <f aca="true" t="shared" si="6" ref="F206:G209">F207</f>
        <v>5446.9</v>
      </c>
      <c r="G206" s="135">
        <f t="shared" si="6"/>
        <v>5446.9</v>
      </c>
    </row>
    <row r="207" spans="1:7" ht="22.5">
      <c r="A207" s="82" t="s">
        <v>134</v>
      </c>
      <c r="B207" s="83" t="s">
        <v>46</v>
      </c>
      <c r="C207" s="83" t="s">
        <v>46</v>
      </c>
      <c r="D207" s="83" t="s">
        <v>225</v>
      </c>
      <c r="E207" s="83" t="s">
        <v>31</v>
      </c>
      <c r="F207" s="78">
        <f t="shared" si="6"/>
        <v>5446.9</v>
      </c>
      <c r="G207" s="78">
        <f t="shared" si="6"/>
        <v>5446.9</v>
      </c>
    </row>
    <row r="208" spans="1:7" ht="33.75">
      <c r="A208" s="82" t="s">
        <v>133</v>
      </c>
      <c r="B208" s="83" t="s">
        <v>46</v>
      </c>
      <c r="C208" s="83" t="s">
        <v>46</v>
      </c>
      <c r="D208" s="83" t="s">
        <v>225</v>
      </c>
      <c r="E208" s="83">
        <v>600</v>
      </c>
      <c r="F208" s="78">
        <f t="shared" si="6"/>
        <v>5446.9</v>
      </c>
      <c r="G208" s="78">
        <f t="shared" si="6"/>
        <v>5446.9</v>
      </c>
    </row>
    <row r="209" spans="1:7" ht="12.75">
      <c r="A209" s="82" t="s">
        <v>97</v>
      </c>
      <c r="B209" s="83" t="s">
        <v>46</v>
      </c>
      <c r="C209" s="83" t="s">
        <v>46</v>
      </c>
      <c r="D209" s="83" t="s">
        <v>225</v>
      </c>
      <c r="E209" s="83">
        <v>610</v>
      </c>
      <c r="F209" s="78">
        <f t="shared" si="6"/>
        <v>5446.9</v>
      </c>
      <c r="G209" s="78">
        <f t="shared" si="6"/>
        <v>5446.9</v>
      </c>
    </row>
    <row r="210" spans="1:7" ht="45">
      <c r="A210" s="82" t="s">
        <v>90</v>
      </c>
      <c r="B210" s="83" t="s">
        <v>46</v>
      </c>
      <c r="C210" s="83" t="s">
        <v>46</v>
      </c>
      <c r="D210" s="83" t="s">
        <v>225</v>
      </c>
      <c r="E210" s="83">
        <v>611</v>
      </c>
      <c r="F210" s="78">
        <v>5446.9</v>
      </c>
      <c r="G210" s="78">
        <v>5446.9</v>
      </c>
    </row>
    <row r="211" spans="1:7" ht="31.5">
      <c r="A211" s="79" t="s">
        <v>660</v>
      </c>
      <c r="B211" s="80" t="s">
        <v>46</v>
      </c>
      <c r="C211" s="80" t="s">
        <v>46</v>
      </c>
      <c r="D211" s="80" t="s">
        <v>232</v>
      </c>
      <c r="E211" s="80"/>
      <c r="F211" s="81">
        <f>F212</f>
        <v>90</v>
      </c>
      <c r="G211" s="81">
        <f>G212</f>
        <v>90</v>
      </c>
    </row>
    <row r="212" spans="1:7" ht="22.5">
      <c r="A212" s="247" t="s">
        <v>99</v>
      </c>
      <c r="B212" s="83" t="s">
        <v>46</v>
      </c>
      <c r="C212" s="83" t="s">
        <v>46</v>
      </c>
      <c r="D212" s="83" t="s">
        <v>312</v>
      </c>
      <c r="E212" s="83">
        <v>200</v>
      </c>
      <c r="F212" s="78">
        <f>F213</f>
        <v>90</v>
      </c>
      <c r="G212" s="78">
        <f>G213</f>
        <v>90</v>
      </c>
    </row>
    <row r="213" spans="1:7" ht="22.5">
      <c r="A213" s="140" t="s">
        <v>566</v>
      </c>
      <c r="B213" s="83" t="s">
        <v>46</v>
      </c>
      <c r="C213" s="83" t="s">
        <v>46</v>
      </c>
      <c r="D213" s="83" t="s">
        <v>312</v>
      </c>
      <c r="E213" s="83">
        <v>240</v>
      </c>
      <c r="F213" s="78">
        <v>90</v>
      </c>
      <c r="G213" s="78">
        <v>90</v>
      </c>
    </row>
    <row r="214" spans="1:7" ht="12.75">
      <c r="A214" s="74" t="s">
        <v>81</v>
      </c>
      <c r="B214" s="76" t="s">
        <v>46</v>
      </c>
      <c r="C214" s="76" t="s">
        <v>73</v>
      </c>
      <c r="D214" s="76" t="s">
        <v>30</v>
      </c>
      <c r="E214" s="76" t="s">
        <v>31</v>
      </c>
      <c r="F214" s="75">
        <f>F215+F218+F223+F231+F236</f>
        <v>20129.899999999998</v>
      </c>
      <c r="G214" s="75">
        <f>G215+G218+G223+G231+G236</f>
        <v>20126.2</v>
      </c>
    </row>
    <row r="215" spans="1:7" ht="22.5">
      <c r="A215" s="82" t="s">
        <v>313</v>
      </c>
      <c r="B215" s="122" t="s">
        <v>46</v>
      </c>
      <c r="C215" s="122" t="s">
        <v>73</v>
      </c>
      <c r="D215" s="83" t="s">
        <v>314</v>
      </c>
      <c r="E215" s="83"/>
      <c r="F215" s="78">
        <f>F216</f>
        <v>1434.3</v>
      </c>
      <c r="G215" s="78">
        <f>G216</f>
        <v>1434.3</v>
      </c>
    </row>
    <row r="216" spans="1:7" ht="18" customHeight="1">
      <c r="A216" s="82" t="s">
        <v>75</v>
      </c>
      <c r="B216" s="83" t="s">
        <v>46</v>
      </c>
      <c r="C216" s="83" t="s">
        <v>73</v>
      </c>
      <c r="D216" s="83" t="s">
        <v>315</v>
      </c>
      <c r="E216" s="83" t="s">
        <v>102</v>
      </c>
      <c r="F216" s="78">
        <f>F217</f>
        <v>1434.3</v>
      </c>
      <c r="G216" s="78">
        <f>G217</f>
        <v>1434.3</v>
      </c>
    </row>
    <row r="217" spans="1:7" ht="21" customHeight="1">
      <c r="A217" s="140" t="s">
        <v>103</v>
      </c>
      <c r="B217" s="83" t="s">
        <v>46</v>
      </c>
      <c r="C217" s="83" t="s">
        <v>73</v>
      </c>
      <c r="D217" s="83" t="s">
        <v>315</v>
      </c>
      <c r="E217" s="83">
        <v>120</v>
      </c>
      <c r="F217" s="78">
        <v>1434.3</v>
      </c>
      <c r="G217" s="78">
        <v>1434.3</v>
      </c>
    </row>
    <row r="218" spans="1:7" ht="18" customHeight="1">
      <c r="A218" s="82" t="s">
        <v>198</v>
      </c>
      <c r="B218" s="83" t="s">
        <v>46</v>
      </c>
      <c r="C218" s="83" t="s">
        <v>73</v>
      </c>
      <c r="D218" s="83" t="s">
        <v>211</v>
      </c>
      <c r="E218" s="83"/>
      <c r="F218" s="78">
        <f>F219+F221</f>
        <v>468.3</v>
      </c>
      <c r="G218" s="78">
        <f>G219+G221</f>
        <v>464.6</v>
      </c>
    </row>
    <row r="219" spans="1:7" ht="56.25">
      <c r="A219" s="82" t="s">
        <v>75</v>
      </c>
      <c r="B219" s="83" t="s">
        <v>46</v>
      </c>
      <c r="C219" s="83" t="s">
        <v>73</v>
      </c>
      <c r="D219" s="83" t="s">
        <v>211</v>
      </c>
      <c r="E219" s="83">
        <v>100</v>
      </c>
      <c r="F219" s="78">
        <f>F220</f>
        <v>468.3</v>
      </c>
      <c r="G219" s="78">
        <f>G220</f>
        <v>464.6</v>
      </c>
    </row>
    <row r="220" spans="1:7" ht="22.5">
      <c r="A220" s="140" t="s">
        <v>103</v>
      </c>
      <c r="B220" s="83" t="s">
        <v>46</v>
      </c>
      <c r="C220" s="83" t="s">
        <v>73</v>
      </c>
      <c r="D220" s="83" t="s">
        <v>211</v>
      </c>
      <c r="E220" s="83">
        <v>120</v>
      </c>
      <c r="F220" s="78">
        <v>468.3</v>
      </c>
      <c r="G220" s="78">
        <v>464.6</v>
      </c>
    </row>
    <row r="221" spans="1:7" ht="22.5">
      <c r="A221" s="247" t="s">
        <v>99</v>
      </c>
      <c r="B221" s="83" t="s">
        <v>46</v>
      </c>
      <c r="C221" s="83" t="s">
        <v>73</v>
      </c>
      <c r="D221" s="83" t="s">
        <v>211</v>
      </c>
      <c r="E221" s="83">
        <v>200</v>
      </c>
      <c r="F221" s="78">
        <f>F222</f>
        <v>0</v>
      </c>
      <c r="G221" s="78">
        <f>G222</f>
        <v>0</v>
      </c>
    </row>
    <row r="222" spans="1:7" ht="22.5">
      <c r="A222" s="140" t="s">
        <v>566</v>
      </c>
      <c r="B222" s="83" t="s">
        <v>46</v>
      </c>
      <c r="C222" s="83" t="s">
        <v>73</v>
      </c>
      <c r="D222" s="83" t="s">
        <v>211</v>
      </c>
      <c r="E222" s="83">
        <v>240</v>
      </c>
      <c r="F222" s="78"/>
      <c r="G222" s="78"/>
    </row>
    <row r="223" spans="1:7" ht="45">
      <c r="A223" s="82" t="s">
        <v>95</v>
      </c>
      <c r="B223" s="83" t="s">
        <v>46</v>
      </c>
      <c r="C223" s="83" t="s">
        <v>73</v>
      </c>
      <c r="D223" s="83" t="s">
        <v>317</v>
      </c>
      <c r="E223" s="83" t="s">
        <v>31</v>
      </c>
      <c r="F223" s="78">
        <f>F224+F227</f>
        <v>17910.1</v>
      </c>
      <c r="G223" s="78">
        <f>G224+G227</f>
        <v>17910.1</v>
      </c>
    </row>
    <row r="224" spans="1:7" ht="56.25">
      <c r="A224" s="82" t="s">
        <v>75</v>
      </c>
      <c r="B224" s="83" t="s">
        <v>46</v>
      </c>
      <c r="C224" s="83" t="s">
        <v>73</v>
      </c>
      <c r="D224" s="83" t="s">
        <v>318</v>
      </c>
      <c r="E224" s="83">
        <v>100</v>
      </c>
      <c r="F224" s="78">
        <f>F225+F226</f>
        <v>17028.699999999997</v>
      </c>
      <c r="G224" s="78">
        <f>G225+G226</f>
        <v>17028.699999999997</v>
      </c>
    </row>
    <row r="225" spans="1:7" ht="12.75">
      <c r="A225" s="82" t="s">
        <v>197</v>
      </c>
      <c r="B225" s="83" t="s">
        <v>46</v>
      </c>
      <c r="C225" s="83" t="s">
        <v>73</v>
      </c>
      <c r="D225" s="83" t="s">
        <v>318</v>
      </c>
      <c r="E225" s="83">
        <v>110</v>
      </c>
      <c r="F225" s="78">
        <v>17005.6</v>
      </c>
      <c r="G225" s="78">
        <v>17005.6</v>
      </c>
    </row>
    <row r="226" spans="1:7" ht="22.5">
      <c r="A226" s="82" t="s">
        <v>224</v>
      </c>
      <c r="B226" s="83" t="s">
        <v>46</v>
      </c>
      <c r="C226" s="83" t="s">
        <v>73</v>
      </c>
      <c r="D226" s="122" t="s">
        <v>465</v>
      </c>
      <c r="E226" s="83">
        <v>112</v>
      </c>
      <c r="F226" s="78">
        <v>23.1</v>
      </c>
      <c r="G226" s="78">
        <v>23.1</v>
      </c>
    </row>
    <row r="227" spans="1:7" ht="22.5">
      <c r="A227" s="82" t="s">
        <v>272</v>
      </c>
      <c r="B227" s="83" t="s">
        <v>46</v>
      </c>
      <c r="C227" s="83" t="s">
        <v>73</v>
      </c>
      <c r="D227" s="83" t="s">
        <v>319</v>
      </c>
      <c r="E227" s="83"/>
      <c r="F227" s="78">
        <f>F228+F230</f>
        <v>881.4</v>
      </c>
      <c r="G227" s="78">
        <f>G228+G230</f>
        <v>881.4</v>
      </c>
    </row>
    <row r="228" spans="1:7" ht="22.5">
      <c r="A228" s="247" t="s">
        <v>99</v>
      </c>
      <c r="B228" s="83" t="s">
        <v>46</v>
      </c>
      <c r="C228" s="83" t="s">
        <v>73</v>
      </c>
      <c r="D228" s="83" t="s">
        <v>319</v>
      </c>
      <c r="E228" s="83">
        <v>200</v>
      </c>
      <c r="F228" s="78">
        <f>F229</f>
        <v>772.5</v>
      </c>
      <c r="G228" s="78">
        <f>G229</f>
        <v>772.5</v>
      </c>
    </row>
    <row r="229" spans="1:7" ht="22.5">
      <c r="A229" s="140" t="s">
        <v>566</v>
      </c>
      <c r="B229" s="83" t="s">
        <v>46</v>
      </c>
      <c r="C229" s="83" t="s">
        <v>73</v>
      </c>
      <c r="D229" s="83" t="s">
        <v>319</v>
      </c>
      <c r="E229" s="83">
        <v>240</v>
      </c>
      <c r="F229" s="78">
        <v>772.5</v>
      </c>
      <c r="G229" s="78">
        <v>772.5</v>
      </c>
    </row>
    <row r="230" spans="1:7" ht="12.75">
      <c r="A230" s="82" t="s">
        <v>105</v>
      </c>
      <c r="B230" s="83" t="s">
        <v>46</v>
      </c>
      <c r="C230" s="83" t="s">
        <v>73</v>
      </c>
      <c r="D230" s="83" t="s">
        <v>319</v>
      </c>
      <c r="E230" s="83">
        <v>800</v>
      </c>
      <c r="F230" s="78">
        <v>108.9</v>
      </c>
      <c r="G230" s="78">
        <v>108.9</v>
      </c>
    </row>
    <row r="231" spans="1:7" ht="22.5">
      <c r="A231" s="136" t="s">
        <v>655</v>
      </c>
      <c r="B231" s="137" t="s">
        <v>46</v>
      </c>
      <c r="C231" s="137" t="s">
        <v>73</v>
      </c>
      <c r="D231" s="137"/>
      <c r="E231" s="137"/>
      <c r="F231" s="135">
        <f>F232+F234</f>
        <v>277.2</v>
      </c>
      <c r="G231" s="135">
        <f>G232+G234</f>
        <v>277.2</v>
      </c>
    </row>
    <row r="232" spans="1:7" ht="56.25">
      <c r="A232" s="82" t="s">
        <v>75</v>
      </c>
      <c r="B232" s="83" t="s">
        <v>46</v>
      </c>
      <c r="C232" s="83" t="s">
        <v>73</v>
      </c>
      <c r="D232" s="83" t="s">
        <v>656</v>
      </c>
      <c r="E232" s="83">
        <v>100</v>
      </c>
      <c r="F232" s="78">
        <f>F233</f>
        <v>227.2</v>
      </c>
      <c r="G232" s="78">
        <f>G233</f>
        <v>227.2</v>
      </c>
    </row>
    <row r="233" spans="1:7" ht="22.5">
      <c r="A233" s="82" t="s">
        <v>224</v>
      </c>
      <c r="B233" s="83" t="s">
        <v>46</v>
      </c>
      <c r="C233" s="83" t="s">
        <v>73</v>
      </c>
      <c r="D233" s="83" t="s">
        <v>656</v>
      </c>
      <c r="E233" s="83">
        <v>112</v>
      </c>
      <c r="F233" s="78">
        <v>227.2</v>
      </c>
      <c r="G233" s="78">
        <v>227.2</v>
      </c>
    </row>
    <row r="234" spans="1:7" ht="22.5">
      <c r="A234" s="247" t="s">
        <v>99</v>
      </c>
      <c r="B234" s="83" t="s">
        <v>46</v>
      </c>
      <c r="C234" s="83" t="s">
        <v>73</v>
      </c>
      <c r="D234" s="83" t="s">
        <v>656</v>
      </c>
      <c r="E234" s="83">
        <v>200</v>
      </c>
      <c r="F234" s="78">
        <f>F235</f>
        <v>50</v>
      </c>
      <c r="G234" s="78">
        <f>G235</f>
        <v>50</v>
      </c>
    </row>
    <row r="235" spans="1:7" ht="22.5">
      <c r="A235" s="140" t="s">
        <v>566</v>
      </c>
      <c r="B235" s="83" t="s">
        <v>46</v>
      </c>
      <c r="C235" s="83" t="s">
        <v>73</v>
      </c>
      <c r="D235" s="83" t="s">
        <v>656</v>
      </c>
      <c r="E235" s="83">
        <v>240</v>
      </c>
      <c r="F235" s="78">
        <v>50</v>
      </c>
      <c r="G235" s="78">
        <v>50</v>
      </c>
    </row>
    <row r="236" spans="1:7" ht="42">
      <c r="A236" s="79" t="s">
        <v>661</v>
      </c>
      <c r="B236" s="80" t="s">
        <v>46</v>
      </c>
      <c r="C236" s="80" t="s">
        <v>73</v>
      </c>
      <c r="D236" s="80" t="s">
        <v>233</v>
      </c>
      <c r="E236" s="80" t="s">
        <v>31</v>
      </c>
      <c r="F236" s="81">
        <f>F237</f>
        <v>40</v>
      </c>
      <c r="G236" s="81">
        <f>G237</f>
        <v>40</v>
      </c>
    </row>
    <row r="237" spans="1:7" ht="22.5">
      <c r="A237" s="247" t="s">
        <v>99</v>
      </c>
      <c r="B237" s="83" t="s">
        <v>46</v>
      </c>
      <c r="C237" s="83" t="s">
        <v>73</v>
      </c>
      <c r="D237" s="83" t="s">
        <v>316</v>
      </c>
      <c r="E237" s="83">
        <v>200</v>
      </c>
      <c r="F237" s="78">
        <f>F238</f>
        <v>40</v>
      </c>
      <c r="G237" s="78">
        <f>G238</f>
        <v>40</v>
      </c>
    </row>
    <row r="238" spans="1:7" ht="22.5">
      <c r="A238" s="140" t="s">
        <v>566</v>
      </c>
      <c r="B238" s="83" t="s">
        <v>46</v>
      </c>
      <c r="C238" s="83" t="s">
        <v>73</v>
      </c>
      <c r="D238" s="83" t="s">
        <v>316</v>
      </c>
      <c r="E238" s="83">
        <v>240</v>
      </c>
      <c r="F238" s="78">
        <v>40</v>
      </c>
      <c r="G238" s="78">
        <v>40</v>
      </c>
    </row>
    <row r="239" spans="1:7" ht="12.75">
      <c r="A239" s="79" t="s">
        <v>320</v>
      </c>
      <c r="B239" s="76" t="s">
        <v>59</v>
      </c>
      <c r="C239" s="83"/>
      <c r="D239" s="83"/>
      <c r="E239" s="83"/>
      <c r="F239" s="81">
        <f>F240+F250</f>
        <v>47937</v>
      </c>
      <c r="G239" s="81">
        <f>G240+G250</f>
        <v>47937</v>
      </c>
    </row>
    <row r="240" spans="1:7" ht="12.75">
      <c r="A240" s="79" t="s">
        <v>632</v>
      </c>
      <c r="B240" s="80" t="s">
        <v>59</v>
      </c>
      <c r="C240" s="80" t="s">
        <v>32</v>
      </c>
      <c r="D240" s="80"/>
      <c r="E240" s="80"/>
      <c r="F240" s="81">
        <f>F242+F246</f>
        <v>27505.9</v>
      </c>
      <c r="G240" s="81">
        <f>G242+G246</f>
        <v>27505.9</v>
      </c>
    </row>
    <row r="241" spans="1:7" ht="21">
      <c r="A241" s="79" t="s">
        <v>662</v>
      </c>
      <c r="B241" s="80"/>
      <c r="C241" s="80"/>
      <c r="D241" s="80" t="s">
        <v>234</v>
      </c>
      <c r="E241" s="80" t="s">
        <v>31</v>
      </c>
      <c r="F241" s="81">
        <f>F242+F246+F251+F254</f>
        <v>47026.2</v>
      </c>
      <c r="G241" s="81">
        <f>G242+G246+G251+G254</f>
        <v>47026.2</v>
      </c>
    </row>
    <row r="242" spans="1:7" ht="22.5">
      <c r="A242" s="136" t="s">
        <v>150</v>
      </c>
      <c r="B242" s="137" t="s">
        <v>59</v>
      </c>
      <c r="C242" s="137" t="s">
        <v>32</v>
      </c>
      <c r="D242" s="137" t="s">
        <v>323</v>
      </c>
      <c r="E242" s="137"/>
      <c r="F242" s="135">
        <f aca="true" t="shared" si="7" ref="F242:G244">F243</f>
        <v>19290.3</v>
      </c>
      <c r="G242" s="135">
        <f t="shared" si="7"/>
        <v>19290.3</v>
      </c>
    </row>
    <row r="243" spans="1:7" ht="33.75">
      <c r="A243" s="82" t="s">
        <v>133</v>
      </c>
      <c r="B243" s="83" t="s">
        <v>59</v>
      </c>
      <c r="C243" s="83" t="s">
        <v>32</v>
      </c>
      <c r="D243" s="83" t="s">
        <v>322</v>
      </c>
      <c r="E243" s="83" t="s">
        <v>96</v>
      </c>
      <c r="F243" s="78">
        <f t="shared" si="7"/>
        <v>19290.3</v>
      </c>
      <c r="G243" s="78">
        <f t="shared" si="7"/>
        <v>19290.3</v>
      </c>
    </row>
    <row r="244" spans="1:7" ht="12.75">
      <c r="A244" s="82" t="s">
        <v>97</v>
      </c>
      <c r="B244" s="83" t="s">
        <v>59</v>
      </c>
      <c r="C244" s="83" t="s">
        <v>32</v>
      </c>
      <c r="D244" s="83" t="s">
        <v>322</v>
      </c>
      <c r="E244" s="83" t="s">
        <v>98</v>
      </c>
      <c r="F244" s="78">
        <f t="shared" si="7"/>
        <v>19290.3</v>
      </c>
      <c r="G244" s="78">
        <f t="shared" si="7"/>
        <v>19290.3</v>
      </c>
    </row>
    <row r="245" spans="1:7" ht="45">
      <c r="A245" s="82" t="s">
        <v>90</v>
      </c>
      <c r="B245" s="83" t="s">
        <v>59</v>
      </c>
      <c r="C245" s="83" t="s">
        <v>32</v>
      </c>
      <c r="D245" s="83" t="s">
        <v>322</v>
      </c>
      <c r="E245" s="83" t="s">
        <v>74</v>
      </c>
      <c r="F245" s="78">
        <v>19290.3</v>
      </c>
      <c r="G245" s="78">
        <v>19290.3</v>
      </c>
    </row>
    <row r="246" spans="1:7" ht="12.75">
      <c r="A246" s="136" t="s">
        <v>151</v>
      </c>
      <c r="B246" s="137" t="s">
        <v>59</v>
      </c>
      <c r="C246" s="137" t="s">
        <v>32</v>
      </c>
      <c r="D246" s="137" t="s">
        <v>325</v>
      </c>
      <c r="E246" s="137" t="s">
        <v>31</v>
      </c>
      <c r="F246" s="135">
        <f aca="true" t="shared" si="8" ref="F246:G248">F247</f>
        <v>8215.6</v>
      </c>
      <c r="G246" s="135">
        <f t="shared" si="8"/>
        <v>8215.6</v>
      </c>
    </row>
    <row r="247" spans="1:7" ht="33.75">
      <c r="A247" s="82" t="s">
        <v>133</v>
      </c>
      <c r="B247" s="83" t="s">
        <v>59</v>
      </c>
      <c r="C247" s="83" t="s">
        <v>32</v>
      </c>
      <c r="D247" s="83" t="s">
        <v>325</v>
      </c>
      <c r="E247" s="83" t="s">
        <v>96</v>
      </c>
      <c r="F247" s="78">
        <f t="shared" si="8"/>
        <v>8215.6</v>
      </c>
      <c r="G247" s="78">
        <f t="shared" si="8"/>
        <v>8215.6</v>
      </c>
    </row>
    <row r="248" spans="1:7" ht="12.75">
      <c r="A248" s="82" t="s">
        <v>97</v>
      </c>
      <c r="B248" s="83" t="s">
        <v>59</v>
      </c>
      <c r="C248" s="83" t="s">
        <v>32</v>
      </c>
      <c r="D248" s="83" t="s">
        <v>324</v>
      </c>
      <c r="E248" s="83" t="s">
        <v>98</v>
      </c>
      <c r="F248" s="78">
        <f t="shared" si="8"/>
        <v>8215.6</v>
      </c>
      <c r="G248" s="78">
        <f t="shared" si="8"/>
        <v>8215.6</v>
      </c>
    </row>
    <row r="249" spans="1:7" ht="45">
      <c r="A249" s="82" t="s">
        <v>90</v>
      </c>
      <c r="B249" s="83" t="s">
        <v>59</v>
      </c>
      <c r="C249" s="83" t="s">
        <v>32</v>
      </c>
      <c r="D249" s="83" t="s">
        <v>324</v>
      </c>
      <c r="E249" s="83" t="s">
        <v>74</v>
      </c>
      <c r="F249" s="78">
        <v>8215.6</v>
      </c>
      <c r="G249" s="78">
        <v>8215.6</v>
      </c>
    </row>
    <row r="250" spans="1:7" ht="21">
      <c r="A250" s="79" t="s">
        <v>633</v>
      </c>
      <c r="B250" s="80" t="s">
        <v>59</v>
      </c>
      <c r="C250" s="123" t="s">
        <v>55</v>
      </c>
      <c r="D250" s="83"/>
      <c r="E250" s="83"/>
      <c r="F250" s="81">
        <f>F251+F254+F260+F263</f>
        <v>20431.1</v>
      </c>
      <c r="G250" s="81">
        <f>G251+G254+G260+G263</f>
        <v>20431.1</v>
      </c>
    </row>
    <row r="251" spans="1:7" ht="12.75">
      <c r="A251" s="136" t="s">
        <v>223</v>
      </c>
      <c r="B251" s="137" t="s">
        <v>59</v>
      </c>
      <c r="C251" s="139" t="s">
        <v>55</v>
      </c>
      <c r="D251" s="137" t="s">
        <v>328</v>
      </c>
      <c r="E251" s="137"/>
      <c r="F251" s="135">
        <f>F252</f>
        <v>211</v>
      </c>
      <c r="G251" s="135">
        <f>G252</f>
        <v>211</v>
      </c>
    </row>
    <row r="252" spans="1:7" ht="22.5">
      <c r="A252" s="247" t="s">
        <v>99</v>
      </c>
      <c r="B252" s="83" t="s">
        <v>59</v>
      </c>
      <c r="C252" s="83" t="s">
        <v>55</v>
      </c>
      <c r="D252" s="83" t="s">
        <v>583</v>
      </c>
      <c r="E252" s="83">
        <v>200</v>
      </c>
      <c r="F252" s="78">
        <f>F253</f>
        <v>211</v>
      </c>
      <c r="G252" s="78">
        <f>G253</f>
        <v>211</v>
      </c>
    </row>
    <row r="253" spans="1:7" ht="22.5">
      <c r="A253" s="82" t="s">
        <v>99</v>
      </c>
      <c r="B253" s="83" t="s">
        <v>59</v>
      </c>
      <c r="C253" s="83" t="s">
        <v>55</v>
      </c>
      <c r="D253" s="83" t="s">
        <v>583</v>
      </c>
      <c r="E253" s="83">
        <v>240</v>
      </c>
      <c r="F253" s="78">
        <v>211</v>
      </c>
      <c r="G253" s="78">
        <v>211</v>
      </c>
    </row>
    <row r="254" spans="1:7" ht="22.5">
      <c r="A254" s="136" t="s">
        <v>321</v>
      </c>
      <c r="B254" s="137" t="s">
        <v>59</v>
      </c>
      <c r="C254" s="137" t="s">
        <v>55</v>
      </c>
      <c r="D254" s="137" t="s">
        <v>329</v>
      </c>
      <c r="E254" s="137"/>
      <c r="F254" s="135">
        <f>F255+F257+F259</f>
        <v>19309.3</v>
      </c>
      <c r="G254" s="135">
        <f>G255+G257+G259</f>
        <v>19309.3</v>
      </c>
    </row>
    <row r="255" spans="1:7" ht="56.25">
      <c r="A255" s="82" t="s">
        <v>75</v>
      </c>
      <c r="B255" s="83" t="s">
        <v>59</v>
      </c>
      <c r="C255" s="83" t="s">
        <v>55</v>
      </c>
      <c r="D255" s="83" t="s">
        <v>584</v>
      </c>
      <c r="E255" s="83">
        <v>100</v>
      </c>
      <c r="F255" s="78">
        <f>F256</f>
        <v>19093.2</v>
      </c>
      <c r="G255" s="78">
        <f>G256</f>
        <v>19093.2</v>
      </c>
    </row>
    <row r="256" spans="1:7" ht="12.75">
      <c r="A256" s="82" t="s">
        <v>197</v>
      </c>
      <c r="B256" s="83" t="s">
        <v>59</v>
      </c>
      <c r="C256" s="83" t="s">
        <v>55</v>
      </c>
      <c r="D256" s="83" t="s">
        <v>584</v>
      </c>
      <c r="E256" s="83">
        <v>110</v>
      </c>
      <c r="F256" s="78">
        <v>19093.2</v>
      </c>
      <c r="G256" s="78">
        <v>19093.2</v>
      </c>
    </row>
    <row r="257" spans="1:7" ht="22.5">
      <c r="A257" s="247" t="s">
        <v>99</v>
      </c>
      <c r="B257" s="83" t="s">
        <v>59</v>
      </c>
      <c r="C257" s="83" t="s">
        <v>55</v>
      </c>
      <c r="D257" s="83" t="s">
        <v>584</v>
      </c>
      <c r="E257" s="83">
        <v>200</v>
      </c>
      <c r="F257" s="78">
        <f>F258</f>
        <v>202.3</v>
      </c>
      <c r="G257" s="78">
        <f>G258</f>
        <v>202.3</v>
      </c>
    </row>
    <row r="258" spans="1:7" ht="22.5">
      <c r="A258" s="140" t="s">
        <v>566</v>
      </c>
      <c r="B258" s="83" t="s">
        <v>59</v>
      </c>
      <c r="C258" s="83" t="s">
        <v>55</v>
      </c>
      <c r="D258" s="83" t="s">
        <v>584</v>
      </c>
      <c r="E258" s="83">
        <v>240</v>
      </c>
      <c r="F258" s="78">
        <v>202.3</v>
      </c>
      <c r="G258" s="78">
        <v>202.3</v>
      </c>
    </row>
    <row r="259" spans="1:7" ht="12.75">
      <c r="A259" s="82" t="s">
        <v>105</v>
      </c>
      <c r="B259" s="83" t="s">
        <v>59</v>
      </c>
      <c r="C259" s="83" t="s">
        <v>55</v>
      </c>
      <c r="D259" s="83" t="s">
        <v>584</v>
      </c>
      <c r="E259" s="83">
        <v>800</v>
      </c>
      <c r="F259" s="78">
        <v>13.8</v>
      </c>
      <c r="G259" s="78">
        <v>13.8</v>
      </c>
    </row>
    <row r="260" spans="1:7" ht="42">
      <c r="A260" s="79" t="s">
        <v>663</v>
      </c>
      <c r="B260" s="80" t="s">
        <v>59</v>
      </c>
      <c r="C260" s="80" t="s">
        <v>55</v>
      </c>
      <c r="D260" s="80" t="s">
        <v>331</v>
      </c>
      <c r="E260" s="80"/>
      <c r="F260" s="81">
        <f>F261</f>
        <v>70</v>
      </c>
      <c r="G260" s="81">
        <f>G261</f>
        <v>70</v>
      </c>
    </row>
    <row r="261" spans="1:7" ht="22.5">
      <c r="A261" s="247" t="s">
        <v>99</v>
      </c>
      <c r="B261" s="83" t="s">
        <v>59</v>
      </c>
      <c r="C261" s="83" t="s">
        <v>55</v>
      </c>
      <c r="D261" s="83" t="s">
        <v>585</v>
      </c>
      <c r="E261" s="83">
        <v>200</v>
      </c>
      <c r="F261" s="78">
        <f>F262</f>
        <v>70</v>
      </c>
      <c r="G261" s="78">
        <f>G262</f>
        <v>70</v>
      </c>
    </row>
    <row r="262" spans="1:7" ht="22.5">
      <c r="A262" s="140" t="s">
        <v>566</v>
      </c>
      <c r="B262" s="83" t="s">
        <v>59</v>
      </c>
      <c r="C262" s="83" t="s">
        <v>55</v>
      </c>
      <c r="D262" s="83" t="s">
        <v>585</v>
      </c>
      <c r="E262" s="83">
        <v>240</v>
      </c>
      <c r="F262" s="78">
        <v>70</v>
      </c>
      <c r="G262" s="78">
        <v>70</v>
      </c>
    </row>
    <row r="263" spans="1:7" ht="21">
      <c r="A263" s="79" t="s">
        <v>586</v>
      </c>
      <c r="B263" s="80" t="s">
        <v>59</v>
      </c>
      <c r="C263" s="80" t="s">
        <v>55</v>
      </c>
      <c r="D263" s="80" t="s">
        <v>336</v>
      </c>
      <c r="E263" s="80"/>
      <c r="F263" s="81">
        <f>F264</f>
        <v>840.8</v>
      </c>
      <c r="G263" s="81">
        <f>G264</f>
        <v>840.8</v>
      </c>
    </row>
    <row r="264" spans="1:7" ht="56.25">
      <c r="A264" s="82" t="s">
        <v>75</v>
      </c>
      <c r="B264" s="83" t="s">
        <v>59</v>
      </c>
      <c r="C264" s="83" t="s">
        <v>55</v>
      </c>
      <c r="D264" s="83" t="s">
        <v>337</v>
      </c>
      <c r="E264" s="83">
        <v>100</v>
      </c>
      <c r="F264" s="78">
        <f>F265</f>
        <v>840.8</v>
      </c>
      <c r="G264" s="78">
        <f>G265</f>
        <v>840.8</v>
      </c>
    </row>
    <row r="265" spans="1:7" ht="22.5">
      <c r="A265" s="140" t="s">
        <v>103</v>
      </c>
      <c r="B265" s="83" t="s">
        <v>59</v>
      </c>
      <c r="C265" s="83" t="s">
        <v>55</v>
      </c>
      <c r="D265" s="83" t="s">
        <v>337</v>
      </c>
      <c r="E265" s="83">
        <v>120</v>
      </c>
      <c r="F265" s="78">
        <v>840.8</v>
      </c>
      <c r="G265" s="78">
        <v>840.8</v>
      </c>
    </row>
    <row r="266" spans="1:7" ht="12.75">
      <c r="A266" s="79" t="s">
        <v>482</v>
      </c>
      <c r="B266" s="76" t="s">
        <v>56</v>
      </c>
      <c r="C266" s="76" t="s">
        <v>29</v>
      </c>
      <c r="D266" s="76" t="s">
        <v>30</v>
      </c>
      <c r="E266" s="76" t="s">
        <v>31</v>
      </c>
      <c r="F266" s="75">
        <f>F267+F291+F303</f>
        <v>87343.40000000001</v>
      </c>
      <c r="G266" s="75">
        <f>G267+G291+G303</f>
        <v>88552.4</v>
      </c>
    </row>
    <row r="267" spans="1:7" ht="12.75">
      <c r="A267" s="79" t="s">
        <v>635</v>
      </c>
      <c r="B267" s="80" t="s">
        <v>56</v>
      </c>
      <c r="C267" s="76" t="s">
        <v>34</v>
      </c>
      <c r="D267" s="76"/>
      <c r="E267" s="76"/>
      <c r="F267" s="75">
        <f>F269+F284+F288</f>
        <v>26236.300000000003</v>
      </c>
      <c r="G267" s="75">
        <f>G269+G284+G288</f>
        <v>26116.699999999997</v>
      </c>
    </row>
    <row r="268" spans="1:7" ht="21">
      <c r="A268" s="79" t="s">
        <v>664</v>
      </c>
      <c r="B268" s="76"/>
      <c r="D268" s="80" t="s">
        <v>338</v>
      </c>
      <c r="E268" s="76" t="s">
        <v>31</v>
      </c>
      <c r="F268" s="75">
        <f>F269+F294+F296+F311+F298+F300</f>
        <v>73262</v>
      </c>
      <c r="G268" s="75">
        <f>G269+G294+G296+G311+G298+G300</f>
        <v>74490.20000000001</v>
      </c>
    </row>
    <row r="269" spans="1:7" ht="21">
      <c r="A269" s="79" t="s">
        <v>100</v>
      </c>
      <c r="B269" s="80" t="s">
        <v>56</v>
      </c>
      <c r="C269" s="76" t="s">
        <v>34</v>
      </c>
      <c r="D269" s="72"/>
      <c r="E269" s="80"/>
      <c r="F269" s="81">
        <f>F270+F272+F274+F276+F279+F281</f>
        <v>19758.2</v>
      </c>
      <c r="G269" s="81">
        <f>G270+G272+G274+G276+G279+G281</f>
        <v>19638.6</v>
      </c>
    </row>
    <row r="270" spans="1:7" ht="22.5">
      <c r="A270" s="82" t="s">
        <v>135</v>
      </c>
      <c r="B270" s="83" t="s">
        <v>56</v>
      </c>
      <c r="C270" s="83" t="s">
        <v>34</v>
      </c>
      <c r="D270" s="83" t="s">
        <v>344</v>
      </c>
      <c r="E270" s="83"/>
      <c r="F270" s="78">
        <f>F271</f>
        <v>136.7</v>
      </c>
      <c r="G270" s="78">
        <f>G271</f>
        <v>135.6</v>
      </c>
    </row>
    <row r="271" spans="1:7" ht="12.75">
      <c r="A271" s="82" t="s">
        <v>100</v>
      </c>
      <c r="B271" s="83" t="s">
        <v>56</v>
      </c>
      <c r="C271" s="83" t="s">
        <v>34</v>
      </c>
      <c r="D271" s="83" t="s">
        <v>344</v>
      </c>
      <c r="E271" s="83">
        <v>300</v>
      </c>
      <c r="F271" s="78">
        <v>136.7</v>
      </c>
      <c r="G271" s="78">
        <v>135.6</v>
      </c>
    </row>
    <row r="272" spans="1:7" ht="67.5">
      <c r="A272" s="82" t="s">
        <v>136</v>
      </c>
      <c r="B272" s="83" t="s">
        <v>56</v>
      </c>
      <c r="C272" s="83" t="s">
        <v>34</v>
      </c>
      <c r="D272" s="141" t="s">
        <v>463</v>
      </c>
      <c r="E272" s="83"/>
      <c r="F272" s="78">
        <f>F273</f>
        <v>75.1</v>
      </c>
      <c r="G272" s="78">
        <f>G273</f>
        <v>74.5</v>
      </c>
    </row>
    <row r="273" spans="1:7" ht="12.75">
      <c r="A273" s="82" t="s">
        <v>100</v>
      </c>
      <c r="B273" s="83" t="s">
        <v>56</v>
      </c>
      <c r="C273" s="83" t="s">
        <v>34</v>
      </c>
      <c r="D273" s="141" t="s">
        <v>463</v>
      </c>
      <c r="E273" s="83">
        <v>300</v>
      </c>
      <c r="F273" s="78">
        <v>75.1</v>
      </c>
      <c r="G273" s="78">
        <v>74.5</v>
      </c>
    </row>
    <row r="274" spans="1:7" ht="22.5">
      <c r="A274" s="82" t="s">
        <v>92</v>
      </c>
      <c r="B274" s="83" t="s">
        <v>56</v>
      </c>
      <c r="C274" s="83" t="s">
        <v>34</v>
      </c>
      <c r="D274" s="83" t="s">
        <v>345</v>
      </c>
      <c r="E274" s="83" t="s">
        <v>31</v>
      </c>
      <c r="F274" s="78">
        <f>F275</f>
        <v>3689.3</v>
      </c>
      <c r="G274" s="78">
        <f>G275</f>
        <v>3689.3</v>
      </c>
    </row>
    <row r="275" spans="1:7" ht="12.75">
      <c r="A275" s="82" t="s">
        <v>100</v>
      </c>
      <c r="B275" s="83" t="s">
        <v>56</v>
      </c>
      <c r="C275" s="83" t="s">
        <v>34</v>
      </c>
      <c r="D275" s="83" t="s">
        <v>345</v>
      </c>
      <c r="E275" s="83">
        <v>300</v>
      </c>
      <c r="F275" s="78">
        <v>3689.3</v>
      </c>
      <c r="G275" s="78">
        <v>3689.3</v>
      </c>
    </row>
    <row r="276" spans="1:7" ht="22.5">
      <c r="A276" s="82" t="s">
        <v>137</v>
      </c>
      <c r="B276" s="83" t="s">
        <v>56</v>
      </c>
      <c r="C276" s="83" t="s">
        <v>34</v>
      </c>
      <c r="D276" s="83" t="s">
        <v>346</v>
      </c>
      <c r="E276" s="83"/>
      <c r="F276" s="78">
        <f>F277+F278</f>
        <v>6011.8</v>
      </c>
      <c r="G276" s="78">
        <f>G277+G278</f>
        <v>5970.7</v>
      </c>
    </row>
    <row r="277" spans="1:7" ht="12.75">
      <c r="A277" s="82" t="s">
        <v>100</v>
      </c>
      <c r="B277" s="83" t="s">
        <v>56</v>
      </c>
      <c r="C277" s="83" t="s">
        <v>34</v>
      </c>
      <c r="D277" s="83" t="s">
        <v>346</v>
      </c>
      <c r="E277" s="83">
        <v>300</v>
      </c>
      <c r="F277" s="78">
        <v>5996.8</v>
      </c>
      <c r="G277" s="78">
        <v>5955.7</v>
      </c>
    </row>
    <row r="278" spans="1:7" ht="22.5">
      <c r="A278" s="140" t="s">
        <v>566</v>
      </c>
      <c r="B278" s="83" t="s">
        <v>56</v>
      </c>
      <c r="C278" s="83" t="s">
        <v>34</v>
      </c>
      <c r="D278" s="83" t="s">
        <v>346</v>
      </c>
      <c r="E278" s="83">
        <v>240</v>
      </c>
      <c r="F278" s="78">
        <v>15</v>
      </c>
      <c r="G278" s="78">
        <v>15</v>
      </c>
    </row>
    <row r="279" spans="1:7" ht="12.75">
      <c r="A279" s="82" t="s">
        <v>138</v>
      </c>
      <c r="B279" s="83" t="s">
        <v>56</v>
      </c>
      <c r="C279" s="83" t="s">
        <v>34</v>
      </c>
      <c r="D279" s="83" t="s">
        <v>347</v>
      </c>
      <c r="E279" s="83" t="s">
        <v>31</v>
      </c>
      <c r="F279" s="78">
        <f>F280</f>
        <v>6706.5</v>
      </c>
      <c r="G279" s="78">
        <f>G280</f>
        <v>6654.2</v>
      </c>
    </row>
    <row r="280" spans="1:7" ht="12.75">
      <c r="A280" s="82" t="s">
        <v>100</v>
      </c>
      <c r="B280" s="83" t="s">
        <v>56</v>
      </c>
      <c r="C280" s="83" t="s">
        <v>34</v>
      </c>
      <c r="D280" s="83" t="s">
        <v>347</v>
      </c>
      <c r="E280" s="83">
        <v>300</v>
      </c>
      <c r="F280" s="78">
        <v>6706.5</v>
      </c>
      <c r="G280" s="78">
        <v>6654.2</v>
      </c>
    </row>
    <row r="281" spans="1:7" ht="22.5">
      <c r="A281" s="82" t="s">
        <v>139</v>
      </c>
      <c r="B281" s="83" t="s">
        <v>56</v>
      </c>
      <c r="C281" s="83" t="s">
        <v>34</v>
      </c>
      <c r="D281" s="83" t="s">
        <v>348</v>
      </c>
      <c r="E281" s="83" t="s">
        <v>31</v>
      </c>
      <c r="F281" s="78">
        <f>F282+F283</f>
        <v>3138.8</v>
      </c>
      <c r="G281" s="78">
        <f>G282+G283</f>
        <v>3114.3</v>
      </c>
    </row>
    <row r="282" spans="1:7" ht="12.75">
      <c r="A282" s="82" t="s">
        <v>100</v>
      </c>
      <c r="B282" s="83" t="s">
        <v>56</v>
      </c>
      <c r="C282" s="83" t="s">
        <v>34</v>
      </c>
      <c r="D282" s="83" t="s">
        <v>348</v>
      </c>
      <c r="E282" s="83">
        <v>300</v>
      </c>
      <c r="F282" s="78">
        <v>3133.8</v>
      </c>
      <c r="G282" s="78">
        <v>3109.3</v>
      </c>
    </row>
    <row r="283" spans="1:7" ht="22.5">
      <c r="A283" s="140" t="s">
        <v>566</v>
      </c>
      <c r="B283" s="83" t="s">
        <v>56</v>
      </c>
      <c r="C283" s="83" t="s">
        <v>34</v>
      </c>
      <c r="D283" s="83" t="s">
        <v>348</v>
      </c>
      <c r="E283" s="83">
        <v>240</v>
      </c>
      <c r="F283" s="78">
        <v>5</v>
      </c>
      <c r="G283" s="78">
        <v>5</v>
      </c>
    </row>
    <row r="284" spans="1:7" ht="31.5">
      <c r="A284" s="79" t="s">
        <v>273</v>
      </c>
      <c r="B284" s="83"/>
      <c r="C284" s="83"/>
      <c r="D284" s="83"/>
      <c r="E284" s="83"/>
      <c r="F284" s="81">
        <f aca="true" t="shared" si="9" ref="F284:G286">F285</f>
        <v>120</v>
      </c>
      <c r="G284" s="81">
        <f t="shared" si="9"/>
        <v>120</v>
      </c>
    </row>
    <row r="285" spans="1:7" ht="22.5">
      <c r="A285" s="136" t="s">
        <v>611</v>
      </c>
      <c r="B285" s="139" t="s">
        <v>56</v>
      </c>
      <c r="C285" s="139" t="s">
        <v>34</v>
      </c>
      <c r="D285" s="137" t="s">
        <v>277</v>
      </c>
      <c r="E285" s="83"/>
      <c r="F285" s="78">
        <f t="shared" si="9"/>
        <v>120</v>
      </c>
      <c r="G285" s="78">
        <f t="shared" si="9"/>
        <v>120</v>
      </c>
    </row>
    <row r="286" spans="1:7" ht="12.75">
      <c r="A286" s="82" t="s">
        <v>100</v>
      </c>
      <c r="B286" s="122" t="s">
        <v>56</v>
      </c>
      <c r="C286" s="122" t="s">
        <v>34</v>
      </c>
      <c r="D286" s="83" t="s">
        <v>292</v>
      </c>
      <c r="E286" s="83">
        <v>300</v>
      </c>
      <c r="F286" s="78">
        <f t="shared" si="9"/>
        <v>120</v>
      </c>
      <c r="G286" s="78">
        <f t="shared" si="9"/>
        <v>120</v>
      </c>
    </row>
    <row r="287" spans="1:7" ht="22.5">
      <c r="A287" s="82" t="s">
        <v>612</v>
      </c>
      <c r="B287" s="122" t="s">
        <v>56</v>
      </c>
      <c r="C287" s="122" t="s">
        <v>34</v>
      </c>
      <c r="D287" s="83" t="s">
        <v>292</v>
      </c>
      <c r="E287" s="83">
        <v>320</v>
      </c>
      <c r="F287" s="78">
        <v>120</v>
      </c>
      <c r="G287" s="78">
        <v>120</v>
      </c>
    </row>
    <row r="288" spans="1:7" ht="21">
      <c r="A288" s="79" t="s">
        <v>644</v>
      </c>
      <c r="B288" s="80" t="s">
        <v>56</v>
      </c>
      <c r="C288" s="80" t="s">
        <v>55</v>
      </c>
      <c r="D288" s="80" t="s">
        <v>342</v>
      </c>
      <c r="E288" s="80"/>
      <c r="F288" s="81">
        <f>F289</f>
        <v>6358.1</v>
      </c>
      <c r="G288" s="81">
        <f>G289</f>
        <v>6358.1</v>
      </c>
    </row>
    <row r="289" spans="1:7" ht="12.75">
      <c r="A289" s="82" t="s">
        <v>100</v>
      </c>
      <c r="B289" s="83" t="s">
        <v>56</v>
      </c>
      <c r="C289" s="83" t="s">
        <v>55</v>
      </c>
      <c r="D289" s="83" t="s">
        <v>595</v>
      </c>
      <c r="E289" s="83">
        <v>300</v>
      </c>
      <c r="F289" s="78">
        <f>F290</f>
        <v>6358.1</v>
      </c>
      <c r="G289" s="78">
        <f>G290</f>
        <v>6358.1</v>
      </c>
    </row>
    <row r="290" spans="1:7" ht="22.5">
      <c r="A290" s="82" t="s">
        <v>612</v>
      </c>
      <c r="B290" s="83" t="s">
        <v>56</v>
      </c>
      <c r="C290" s="83" t="s">
        <v>55</v>
      </c>
      <c r="D290" s="83" t="s">
        <v>595</v>
      </c>
      <c r="E290" s="83">
        <v>320</v>
      </c>
      <c r="F290" s="78">
        <v>6358.1</v>
      </c>
      <c r="G290" s="78">
        <v>6358.1</v>
      </c>
    </row>
    <row r="291" spans="1:7" ht="12.75">
      <c r="A291" s="74" t="s">
        <v>51</v>
      </c>
      <c r="B291" s="76" t="s">
        <v>56</v>
      </c>
      <c r="C291" s="76" t="s">
        <v>55</v>
      </c>
      <c r="D291" s="76" t="s">
        <v>30</v>
      </c>
      <c r="E291" s="76" t="s">
        <v>31</v>
      </c>
      <c r="F291" s="75">
        <f>F292+F294+F296+F298+F300</f>
        <v>55524</v>
      </c>
      <c r="G291" s="75">
        <f>G292+G294+G296+G298+G300</f>
        <v>56855.6</v>
      </c>
    </row>
    <row r="292" spans="1:7" ht="56.25">
      <c r="A292" s="82" t="s">
        <v>140</v>
      </c>
      <c r="B292" s="83" t="s">
        <v>56</v>
      </c>
      <c r="C292" s="83" t="s">
        <v>55</v>
      </c>
      <c r="D292" s="83" t="s">
        <v>215</v>
      </c>
      <c r="E292" s="83" t="s">
        <v>31</v>
      </c>
      <c r="F292" s="78">
        <f>F293</f>
        <v>2454.8</v>
      </c>
      <c r="G292" s="78">
        <f>G293</f>
        <v>2435.6</v>
      </c>
    </row>
    <row r="293" spans="1:7" ht="12.75">
      <c r="A293" s="82" t="s">
        <v>100</v>
      </c>
      <c r="B293" s="83" t="s">
        <v>56</v>
      </c>
      <c r="C293" s="83" t="s">
        <v>55</v>
      </c>
      <c r="D293" s="83" t="s">
        <v>215</v>
      </c>
      <c r="E293" s="83">
        <v>300</v>
      </c>
      <c r="F293" s="78">
        <v>2454.8</v>
      </c>
      <c r="G293" s="78">
        <v>2435.6</v>
      </c>
    </row>
    <row r="294" spans="1:7" ht="56.25">
      <c r="A294" s="82" t="s">
        <v>146</v>
      </c>
      <c r="B294" s="83" t="s">
        <v>56</v>
      </c>
      <c r="C294" s="83" t="s">
        <v>55</v>
      </c>
      <c r="D294" s="83" t="s">
        <v>587</v>
      </c>
      <c r="E294" s="83"/>
      <c r="F294" s="78">
        <f>F295</f>
        <v>28390.5</v>
      </c>
      <c r="G294" s="78">
        <f>G295</f>
        <v>29519.2</v>
      </c>
    </row>
    <row r="295" spans="1:7" ht="12.75">
      <c r="A295" s="82" t="s">
        <v>100</v>
      </c>
      <c r="B295" s="83" t="s">
        <v>56</v>
      </c>
      <c r="C295" s="83" t="s">
        <v>55</v>
      </c>
      <c r="D295" s="83" t="s">
        <v>349</v>
      </c>
      <c r="E295" s="83">
        <v>300</v>
      </c>
      <c r="F295" s="78">
        <v>28390.5</v>
      </c>
      <c r="G295" s="78">
        <v>29519.2</v>
      </c>
    </row>
    <row r="296" spans="1:7" ht="45">
      <c r="A296" s="82" t="s">
        <v>335</v>
      </c>
      <c r="B296" s="83" t="s">
        <v>56</v>
      </c>
      <c r="C296" s="83" t="s">
        <v>55</v>
      </c>
      <c r="D296" s="83" t="s">
        <v>589</v>
      </c>
      <c r="E296" s="83"/>
      <c r="F296" s="78">
        <f>F297</f>
        <v>24678.7</v>
      </c>
      <c r="G296" s="78">
        <f>G297</f>
        <v>24900.8</v>
      </c>
    </row>
    <row r="297" spans="1:7" ht="12.75">
      <c r="A297" s="82" t="s">
        <v>100</v>
      </c>
      <c r="B297" s="83" t="s">
        <v>56</v>
      </c>
      <c r="C297" s="83" t="s">
        <v>55</v>
      </c>
      <c r="D297" s="83" t="s">
        <v>589</v>
      </c>
      <c r="E297" s="83">
        <v>300</v>
      </c>
      <c r="F297" s="78">
        <v>24678.7</v>
      </c>
      <c r="G297" s="78">
        <v>24900.8</v>
      </c>
    </row>
    <row r="298" spans="1:7" ht="45">
      <c r="A298" s="250" t="s">
        <v>562</v>
      </c>
      <c r="B298" s="83" t="s">
        <v>56</v>
      </c>
      <c r="C298" s="83" t="s">
        <v>55</v>
      </c>
      <c r="D298" s="83" t="s">
        <v>590</v>
      </c>
      <c r="E298" s="83"/>
      <c r="F298" s="78">
        <f>F299</f>
        <v>0</v>
      </c>
      <c r="G298" s="78">
        <f>G299</f>
        <v>0</v>
      </c>
    </row>
    <row r="299" spans="1:7" ht="12.75">
      <c r="A299" s="82" t="s">
        <v>100</v>
      </c>
      <c r="B299" s="83" t="s">
        <v>56</v>
      </c>
      <c r="C299" s="83" t="s">
        <v>55</v>
      </c>
      <c r="D299" s="83" t="s">
        <v>590</v>
      </c>
      <c r="E299" s="83">
        <v>300</v>
      </c>
      <c r="F299" s="78">
        <v>0</v>
      </c>
      <c r="G299" s="78">
        <v>0</v>
      </c>
    </row>
    <row r="300" spans="1:7" ht="33.75">
      <c r="A300" s="250" t="s">
        <v>564</v>
      </c>
      <c r="B300" s="83" t="s">
        <v>56</v>
      </c>
      <c r="C300" s="83" t="s">
        <v>55</v>
      </c>
      <c r="D300" s="83" t="s">
        <v>591</v>
      </c>
      <c r="E300" s="83"/>
      <c r="F300" s="78">
        <f>F301</f>
        <v>0</v>
      </c>
      <c r="G300" s="78">
        <f>G301</f>
        <v>0</v>
      </c>
    </row>
    <row r="301" spans="1:7" ht="12.75">
      <c r="A301" s="82" t="s">
        <v>100</v>
      </c>
      <c r="B301" s="83" t="s">
        <v>56</v>
      </c>
      <c r="C301" s="83" t="s">
        <v>55</v>
      </c>
      <c r="D301" s="83" t="s">
        <v>591</v>
      </c>
      <c r="E301" s="83">
        <v>300</v>
      </c>
      <c r="F301" s="78">
        <v>0</v>
      </c>
      <c r="G301" s="78">
        <v>0</v>
      </c>
    </row>
    <row r="302" spans="1:7" ht="12.75">
      <c r="A302" s="82" t="s">
        <v>100</v>
      </c>
      <c r="B302" s="83" t="s">
        <v>56</v>
      </c>
      <c r="C302" s="83" t="s">
        <v>55</v>
      </c>
      <c r="D302" s="83" t="s">
        <v>592</v>
      </c>
      <c r="E302" s="83"/>
      <c r="F302" s="78"/>
      <c r="G302" s="78"/>
    </row>
    <row r="303" spans="1:7" ht="12.75">
      <c r="A303" s="74" t="s">
        <v>50</v>
      </c>
      <c r="B303" s="76" t="s">
        <v>56</v>
      </c>
      <c r="C303" s="76" t="s">
        <v>43</v>
      </c>
      <c r="D303" s="76" t="s">
        <v>30</v>
      </c>
      <c r="E303" s="76" t="s">
        <v>31</v>
      </c>
      <c r="F303" s="75">
        <f>F311+F304</f>
        <v>5583.1</v>
      </c>
      <c r="G303" s="75">
        <f>G311+G304</f>
        <v>5580.1</v>
      </c>
    </row>
    <row r="304" spans="1:7" ht="33.75">
      <c r="A304" s="82" t="s">
        <v>636</v>
      </c>
      <c r="B304" s="83">
        <v>10</v>
      </c>
      <c r="C304" s="83" t="s">
        <v>43</v>
      </c>
      <c r="D304" s="83" t="s">
        <v>339</v>
      </c>
      <c r="E304" s="83" t="s">
        <v>31</v>
      </c>
      <c r="F304" s="78">
        <f>F305+F307</f>
        <v>5148.5</v>
      </c>
      <c r="G304" s="78">
        <f>G305+G307</f>
        <v>5148.5</v>
      </c>
    </row>
    <row r="305" spans="1:7" ht="56.25">
      <c r="A305" s="82" t="s">
        <v>75</v>
      </c>
      <c r="B305" s="83">
        <v>10</v>
      </c>
      <c r="C305" s="83" t="s">
        <v>43</v>
      </c>
      <c r="D305" s="83" t="s">
        <v>340</v>
      </c>
      <c r="E305" s="83" t="s">
        <v>102</v>
      </c>
      <c r="F305" s="78">
        <f>F306</f>
        <v>4946.4</v>
      </c>
      <c r="G305" s="78">
        <f>G306</f>
        <v>4946.4</v>
      </c>
    </row>
    <row r="306" spans="1:7" ht="22.5">
      <c r="A306" s="140" t="s">
        <v>103</v>
      </c>
      <c r="B306" s="83">
        <v>10</v>
      </c>
      <c r="C306" s="83" t="s">
        <v>43</v>
      </c>
      <c r="D306" s="83" t="s">
        <v>340</v>
      </c>
      <c r="E306" s="83">
        <v>120</v>
      </c>
      <c r="F306" s="78">
        <v>4946.4</v>
      </c>
      <c r="G306" s="78">
        <v>4946.4</v>
      </c>
    </row>
    <row r="307" spans="1:7" ht="22.5">
      <c r="A307" s="82" t="s">
        <v>207</v>
      </c>
      <c r="B307" s="83">
        <v>10</v>
      </c>
      <c r="C307" s="83" t="s">
        <v>43</v>
      </c>
      <c r="D307" s="83" t="s">
        <v>341</v>
      </c>
      <c r="E307" s="83"/>
      <c r="F307" s="78">
        <f>F308+F310</f>
        <v>202.1</v>
      </c>
      <c r="G307" s="78">
        <f>G308+G310</f>
        <v>202.1</v>
      </c>
    </row>
    <row r="308" spans="1:7" ht="22.5">
      <c r="A308" s="247" t="s">
        <v>99</v>
      </c>
      <c r="B308" s="83">
        <v>10</v>
      </c>
      <c r="C308" s="83" t="s">
        <v>43</v>
      </c>
      <c r="D308" s="83" t="s">
        <v>341</v>
      </c>
      <c r="E308" s="83">
        <v>200</v>
      </c>
      <c r="F308" s="78">
        <f>F309</f>
        <v>200.6</v>
      </c>
      <c r="G308" s="78">
        <f>G309</f>
        <v>200.6</v>
      </c>
    </row>
    <row r="309" spans="1:7" ht="22.5">
      <c r="A309" s="140" t="s">
        <v>566</v>
      </c>
      <c r="B309" s="83">
        <v>10</v>
      </c>
      <c r="C309" s="83" t="s">
        <v>43</v>
      </c>
      <c r="D309" s="83" t="s">
        <v>341</v>
      </c>
      <c r="E309" s="83">
        <v>240</v>
      </c>
      <c r="F309" s="78">
        <v>200.6</v>
      </c>
      <c r="G309" s="78">
        <v>200.6</v>
      </c>
    </row>
    <row r="310" spans="1:7" ht="12.75">
      <c r="A310" s="82" t="s">
        <v>105</v>
      </c>
      <c r="B310" s="83">
        <v>10</v>
      </c>
      <c r="C310" s="83" t="s">
        <v>43</v>
      </c>
      <c r="D310" s="83" t="s">
        <v>341</v>
      </c>
      <c r="E310" s="83" t="s">
        <v>106</v>
      </c>
      <c r="F310" s="78">
        <v>1.5</v>
      </c>
      <c r="G310" s="78">
        <v>1.5</v>
      </c>
    </row>
    <row r="311" spans="1:7" ht="21">
      <c r="A311" s="79" t="s">
        <v>80</v>
      </c>
      <c r="B311" s="80" t="s">
        <v>56</v>
      </c>
      <c r="C311" s="80" t="s">
        <v>43</v>
      </c>
      <c r="D311" s="80" t="s">
        <v>352</v>
      </c>
      <c r="E311" s="80" t="s">
        <v>31</v>
      </c>
      <c r="F311" s="81">
        <f>F312</f>
        <v>434.6</v>
      </c>
      <c r="G311" s="81">
        <f>G312</f>
        <v>431.6</v>
      </c>
    </row>
    <row r="312" spans="1:7" ht="22.5">
      <c r="A312" s="247" t="s">
        <v>99</v>
      </c>
      <c r="B312" s="83" t="s">
        <v>56</v>
      </c>
      <c r="C312" s="83" t="s">
        <v>43</v>
      </c>
      <c r="D312" s="83" t="s">
        <v>352</v>
      </c>
      <c r="E312" s="83">
        <v>200</v>
      </c>
      <c r="F312" s="78">
        <f>F313</f>
        <v>434.6</v>
      </c>
      <c r="G312" s="78">
        <f>G313</f>
        <v>431.6</v>
      </c>
    </row>
    <row r="313" spans="1:7" ht="22.5">
      <c r="A313" s="140" t="s">
        <v>566</v>
      </c>
      <c r="B313" s="83" t="s">
        <v>56</v>
      </c>
      <c r="C313" s="83" t="s">
        <v>43</v>
      </c>
      <c r="D313" s="83" t="s">
        <v>352</v>
      </c>
      <c r="E313" s="83">
        <v>240</v>
      </c>
      <c r="F313" s="78">
        <v>434.6</v>
      </c>
      <c r="G313" s="78">
        <v>431.6</v>
      </c>
    </row>
    <row r="314" spans="1:7" ht="12.75">
      <c r="A314" s="79" t="s">
        <v>485</v>
      </c>
      <c r="B314" s="80">
        <v>11</v>
      </c>
      <c r="C314" s="83"/>
      <c r="D314" s="83"/>
      <c r="E314" s="83"/>
      <c r="F314" s="81">
        <f aca="true" t="shared" si="10" ref="F314:G316">F315</f>
        <v>378</v>
      </c>
      <c r="G314" s="81">
        <f t="shared" si="10"/>
        <v>378</v>
      </c>
    </row>
    <row r="315" spans="1:7" ht="21">
      <c r="A315" s="79" t="s">
        <v>665</v>
      </c>
      <c r="B315" s="80" t="s">
        <v>66</v>
      </c>
      <c r="C315" s="80" t="s">
        <v>32</v>
      </c>
      <c r="D315" s="80" t="s">
        <v>350</v>
      </c>
      <c r="E315" s="80" t="s">
        <v>31</v>
      </c>
      <c r="F315" s="81">
        <f t="shared" si="10"/>
        <v>378</v>
      </c>
      <c r="G315" s="81">
        <f t="shared" si="10"/>
        <v>378</v>
      </c>
    </row>
    <row r="316" spans="1:7" ht="22.5">
      <c r="A316" s="247" t="s">
        <v>99</v>
      </c>
      <c r="B316" s="83" t="s">
        <v>66</v>
      </c>
      <c r="C316" s="83" t="s">
        <v>32</v>
      </c>
      <c r="D316" s="83" t="s">
        <v>351</v>
      </c>
      <c r="E316" s="83">
        <v>200</v>
      </c>
      <c r="F316" s="78">
        <f t="shared" si="10"/>
        <v>378</v>
      </c>
      <c r="G316" s="78">
        <f t="shared" si="10"/>
        <v>378</v>
      </c>
    </row>
    <row r="317" spans="1:7" ht="22.5">
      <c r="A317" s="140" t="s">
        <v>566</v>
      </c>
      <c r="B317" s="83" t="s">
        <v>66</v>
      </c>
      <c r="C317" s="83" t="s">
        <v>32</v>
      </c>
      <c r="D317" s="83" t="s">
        <v>351</v>
      </c>
      <c r="E317" s="83">
        <v>240</v>
      </c>
      <c r="F317" s="78">
        <v>378</v>
      </c>
      <c r="G317" s="78">
        <v>378</v>
      </c>
    </row>
    <row r="318" spans="1:7" ht="12.75">
      <c r="A318" s="79" t="s">
        <v>483</v>
      </c>
      <c r="B318" s="76" t="s">
        <v>60</v>
      </c>
      <c r="C318" s="76" t="s">
        <v>29</v>
      </c>
      <c r="D318" s="76" t="s">
        <v>30</v>
      </c>
      <c r="E318" s="76" t="s">
        <v>31</v>
      </c>
      <c r="F318" s="75">
        <f aca="true" t="shared" si="11" ref="F318:G320">F319</f>
        <v>210</v>
      </c>
      <c r="G318" s="75">
        <f t="shared" si="11"/>
        <v>210</v>
      </c>
    </row>
    <row r="319" spans="1:7" ht="12.75">
      <c r="A319" s="74" t="s">
        <v>48</v>
      </c>
      <c r="B319" s="76" t="s">
        <v>60</v>
      </c>
      <c r="C319" s="76" t="s">
        <v>45</v>
      </c>
      <c r="D319" s="80" t="s">
        <v>472</v>
      </c>
      <c r="E319" s="76" t="s">
        <v>31</v>
      </c>
      <c r="F319" s="75">
        <f t="shared" si="11"/>
        <v>210</v>
      </c>
      <c r="G319" s="75">
        <f t="shared" si="11"/>
        <v>210</v>
      </c>
    </row>
    <row r="320" spans="1:7" ht="22.5">
      <c r="A320" s="247" t="s">
        <v>99</v>
      </c>
      <c r="B320" s="83" t="s">
        <v>60</v>
      </c>
      <c r="C320" s="83" t="s">
        <v>45</v>
      </c>
      <c r="D320" s="83" t="s">
        <v>226</v>
      </c>
      <c r="E320" s="83">
        <v>200</v>
      </c>
      <c r="F320" s="78">
        <f t="shared" si="11"/>
        <v>210</v>
      </c>
      <c r="G320" s="78">
        <f t="shared" si="11"/>
        <v>210</v>
      </c>
    </row>
    <row r="321" spans="1:7" ht="22.5">
      <c r="A321" s="140" t="s">
        <v>566</v>
      </c>
      <c r="B321" s="83" t="s">
        <v>60</v>
      </c>
      <c r="C321" s="83" t="s">
        <v>45</v>
      </c>
      <c r="D321" s="83" t="s">
        <v>226</v>
      </c>
      <c r="E321" s="83">
        <v>240</v>
      </c>
      <c r="F321" s="78">
        <v>210</v>
      </c>
      <c r="G321" s="78">
        <v>210</v>
      </c>
    </row>
    <row r="322" spans="1:7" ht="31.5">
      <c r="A322" s="79" t="s">
        <v>484</v>
      </c>
      <c r="B322" s="76" t="s">
        <v>72</v>
      </c>
      <c r="C322" s="76" t="s">
        <v>29</v>
      </c>
      <c r="D322" s="76" t="s">
        <v>30</v>
      </c>
      <c r="E322" s="76" t="s">
        <v>31</v>
      </c>
      <c r="F322" s="75">
        <f>F323+F327</f>
        <v>20062.2</v>
      </c>
      <c r="G322" s="75">
        <f>G323+G327</f>
        <v>20062.2</v>
      </c>
    </row>
    <row r="323" spans="1:7" ht="31.5">
      <c r="A323" s="74" t="s">
        <v>82</v>
      </c>
      <c r="B323" s="76" t="s">
        <v>72</v>
      </c>
      <c r="C323" s="76" t="s">
        <v>32</v>
      </c>
      <c r="D323" s="76" t="s">
        <v>473</v>
      </c>
      <c r="E323" s="76" t="s">
        <v>31</v>
      </c>
      <c r="F323" s="75">
        <f aca="true" t="shared" si="12" ref="F323:G325">F324</f>
        <v>19188.4</v>
      </c>
      <c r="G323" s="75">
        <f t="shared" si="12"/>
        <v>19188.4</v>
      </c>
    </row>
    <row r="324" spans="1:7" ht="12.75">
      <c r="A324" s="82" t="s">
        <v>607</v>
      </c>
      <c r="B324" s="83" t="s">
        <v>72</v>
      </c>
      <c r="C324" s="83" t="s">
        <v>32</v>
      </c>
      <c r="D324" s="83" t="s">
        <v>227</v>
      </c>
      <c r="E324" s="83">
        <v>500</v>
      </c>
      <c r="F324" s="78">
        <f t="shared" si="12"/>
        <v>19188.4</v>
      </c>
      <c r="G324" s="78">
        <f t="shared" si="12"/>
        <v>19188.4</v>
      </c>
    </row>
    <row r="325" spans="1:7" ht="12.75">
      <c r="A325" s="82" t="s">
        <v>637</v>
      </c>
      <c r="B325" s="83" t="s">
        <v>72</v>
      </c>
      <c r="C325" s="83" t="s">
        <v>32</v>
      </c>
      <c r="D325" s="83" t="s">
        <v>227</v>
      </c>
      <c r="E325" s="83" t="s">
        <v>78</v>
      </c>
      <c r="F325" s="78">
        <f t="shared" si="12"/>
        <v>19188.4</v>
      </c>
      <c r="G325" s="78">
        <f t="shared" si="12"/>
        <v>19188.4</v>
      </c>
    </row>
    <row r="326" spans="1:7" ht="12.75">
      <c r="A326" s="82" t="s">
        <v>638</v>
      </c>
      <c r="B326" s="83" t="s">
        <v>72</v>
      </c>
      <c r="C326" s="83" t="s">
        <v>32</v>
      </c>
      <c r="D326" s="83" t="s">
        <v>227</v>
      </c>
      <c r="E326" s="83" t="s">
        <v>79</v>
      </c>
      <c r="F326" s="78">
        <v>19188.4</v>
      </c>
      <c r="G326" s="78">
        <v>19188.4</v>
      </c>
    </row>
    <row r="327" spans="1:7" ht="21">
      <c r="A327" s="79" t="s">
        <v>593</v>
      </c>
      <c r="B327" s="80" t="s">
        <v>72</v>
      </c>
      <c r="C327" s="123" t="s">
        <v>34</v>
      </c>
      <c r="D327" s="80" t="s">
        <v>594</v>
      </c>
      <c r="E327" s="80" t="s">
        <v>31</v>
      </c>
      <c r="F327" s="251">
        <f>F328</f>
        <v>873.8</v>
      </c>
      <c r="G327" s="251">
        <f>G328</f>
        <v>873.8</v>
      </c>
    </row>
    <row r="328" spans="1:7" ht="12.75">
      <c r="A328" s="82" t="s">
        <v>607</v>
      </c>
      <c r="B328" s="83" t="s">
        <v>72</v>
      </c>
      <c r="C328" s="122" t="s">
        <v>34</v>
      </c>
      <c r="D328" s="83" t="s">
        <v>594</v>
      </c>
      <c r="E328" s="83">
        <v>500</v>
      </c>
      <c r="F328" s="248">
        <f>F329</f>
        <v>873.8</v>
      </c>
      <c r="G328" s="248">
        <f>G329</f>
        <v>873.8</v>
      </c>
    </row>
    <row r="329" spans="1:7" ht="12.75">
      <c r="A329" s="82" t="s">
        <v>62</v>
      </c>
      <c r="B329" s="83" t="s">
        <v>72</v>
      </c>
      <c r="C329" s="122" t="s">
        <v>34</v>
      </c>
      <c r="D329" s="83" t="s">
        <v>594</v>
      </c>
      <c r="E329" s="83">
        <v>540</v>
      </c>
      <c r="F329" s="248">
        <v>873.8</v>
      </c>
      <c r="G329" s="248">
        <v>873.8</v>
      </c>
    </row>
  </sheetData>
  <sheetProtection/>
  <mergeCells count="11">
    <mergeCell ref="A3:G3"/>
    <mergeCell ref="F5:G5"/>
    <mergeCell ref="F8:G8"/>
    <mergeCell ref="A2:G2"/>
    <mergeCell ref="A8:A9"/>
    <mergeCell ref="B8:B9"/>
    <mergeCell ref="C8:C9"/>
    <mergeCell ref="D8:D9"/>
    <mergeCell ref="E8:E9"/>
    <mergeCell ref="A6:G6"/>
    <mergeCell ref="A4:G4"/>
  </mergeCells>
  <printOptions/>
  <pageMargins left="0.98" right="0.12" top="0.15748031496062992" bottom="0.15748031496062992" header="0" footer="0"/>
  <pageSetup horizontalDpi="600" verticalDpi="600" orientation="portrait" paperSize="9" r:id="rId1"/>
  <headerFooter alignWithMargins="0"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H3" sqref="H3"/>
    </sheetView>
  </sheetViews>
  <sheetFormatPr defaultColWidth="9.140625" defaultRowHeight="12.75"/>
  <cols>
    <col min="1" max="1" width="3.8515625" style="0" customWidth="1"/>
    <col min="2" max="2" width="11.8515625" style="0" customWidth="1"/>
    <col min="3" max="3" width="4.8515625" style="0" customWidth="1"/>
    <col min="4" max="4" width="5.00390625" style="0" customWidth="1"/>
    <col min="5" max="5" width="10.421875" style="0" customWidth="1"/>
    <col min="6" max="6" width="5.421875" style="0" customWidth="1"/>
    <col min="7" max="7" width="38.8515625" style="0" customWidth="1"/>
  </cols>
  <sheetData>
    <row r="1" spans="1:8" ht="12.75">
      <c r="A1" s="89"/>
      <c r="B1" s="89"/>
      <c r="C1" s="89"/>
      <c r="D1" s="89"/>
      <c r="E1" s="89"/>
      <c r="F1" s="89"/>
      <c r="G1" s="89"/>
      <c r="H1" s="90" t="s">
        <v>159</v>
      </c>
    </row>
    <row r="2" spans="1:8" ht="12.75">
      <c r="A2" s="89"/>
      <c r="B2" s="89"/>
      <c r="C2" s="89"/>
      <c r="D2" s="89"/>
      <c r="E2" s="89"/>
      <c r="F2" s="89"/>
      <c r="G2" s="89"/>
      <c r="H2" s="90" t="s">
        <v>679</v>
      </c>
    </row>
    <row r="3" spans="1:8" ht="12.75">
      <c r="A3" s="89"/>
      <c r="B3" s="89"/>
      <c r="C3" s="89"/>
      <c r="D3" s="89"/>
      <c r="E3" s="89"/>
      <c r="F3" s="89"/>
      <c r="G3" s="89"/>
      <c r="H3" s="90" t="s">
        <v>430</v>
      </c>
    </row>
    <row r="4" spans="1:8" ht="12.75">
      <c r="A4" s="89"/>
      <c r="B4" s="89"/>
      <c r="C4" s="89"/>
      <c r="D4" s="89"/>
      <c r="E4" s="89"/>
      <c r="F4" s="89"/>
      <c r="G4" s="89"/>
      <c r="H4" s="90" t="s">
        <v>501</v>
      </c>
    </row>
    <row r="5" spans="1:8" ht="12.75">
      <c r="A5" s="89"/>
      <c r="B5" s="89"/>
      <c r="C5" s="89"/>
      <c r="D5" s="89"/>
      <c r="E5" s="89"/>
      <c r="F5" s="89"/>
      <c r="G5" s="338" t="s">
        <v>676</v>
      </c>
      <c r="H5" s="338"/>
    </row>
    <row r="6" spans="1:8" ht="15.75">
      <c r="A6" s="363" t="s">
        <v>462</v>
      </c>
      <c r="B6" s="363"/>
      <c r="C6" s="363"/>
      <c r="D6" s="363"/>
      <c r="E6" s="363"/>
      <c r="F6" s="363"/>
      <c r="G6" s="363"/>
      <c r="H6" s="363"/>
    </row>
    <row r="7" spans="1:8" ht="36" customHeight="1">
      <c r="A7" s="363" t="s">
        <v>505</v>
      </c>
      <c r="B7" s="363"/>
      <c r="C7" s="363"/>
      <c r="D7" s="363"/>
      <c r="E7" s="363"/>
      <c r="F7" s="363"/>
      <c r="G7" s="363"/>
      <c r="H7" s="363"/>
    </row>
    <row r="8" spans="1:8" ht="12.75">
      <c r="A8" s="93"/>
      <c r="B8" s="93"/>
      <c r="C8" s="93"/>
      <c r="D8" s="93"/>
      <c r="E8" s="93"/>
      <c r="F8" s="93"/>
      <c r="G8" s="93"/>
      <c r="H8" s="93"/>
    </row>
    <row r="9" spans="1:8" ht="12.75">
      <c r="A9" s="93"/>
      <c r="B9" s="93"/>
      <c r="C9" s="93"/>
      <c r="D9" s="93"/>
      <c r="E9" s="93"/>
      <c r="F9" s="93"/>
      <c r="G9" s="93"/>
      <c r="H9" s="90" t="s">
        <v>0</v>
      </c>
    </row>
    <row r="10" spans="1:8" ht="12.75">
      <c r="A10" s="95" t="s">
        <v>453</v>
      </c>
      <c r="B10" s="95" t="s">
        <v>161</v>
      </c>
      <c r="C10" s="95" t="s">
        <v>162</v>
      </c>
      <c r="D10" s="95" t="s">
        <v>163</v>
      </c>
      <c r="E10" s="95" t="s">
        <v>26</v>
      </c>
      <c r="F10" s="95" t="s">
        <v>165</v>
      </c>
      <c r="G10" s="95" t="s">
        <v>166</v>
      </c>
      <c r="H10" s="96" t="s">
        <v>404</v>
      </c>
    </row>
    <row r="11" spans="1:8" ht="12.75">
      <c r="A11" s="97" t="s">
        <v>167</v>
      </c>
      <c r="B11" s="98" t="s">
        <v>168</v>
      </c>
      <c r="C11" s="97" t="s">
        <v>169</v>
      </c>
      <c r="D11" s="98" t="s">
        <v>170</v>
      </c>
      <c r="E11" s="97" t="s">
        <v>171</v>
      </c>
      <c r="F11" s="98" t="s">
        <v>172</v>
      </c>
      <c r="G11" s="97" t="s">
        <v>173</v>
      </c>
      <c r="H11" s="98" t="s">
        <v>174</v>
      </c>
    </row>
    <row r="12" spans="1:8" ht="25.5">
      <c r="A12" s="176">
        <v>1</v>
      </c>
      <c r="B12" s="101" t="s">
        <v>175</v>
      </c>
      <c r="C12" s="102"/>
      <c r="D12" s="102"/>
      <c r="E12" s="102"/>
      <c r="F12" s="102"/>
      <c r="G12" s="103"/>
      <c r="H12" s="104"/>
    </row>
    <row r="13" spans="1:8" ht="42.75" customHeight="1">
      <c r="A13" s="176"/>
      <c r="B13" s="102"/>
      <c r="C13" s="98" t="s">
        <v>56</v>
      </c>
      <c r="D13" s="98" t="s">
        <v>34</v>
      </c>
      <c r="E13" s="98" t="s">
        <v>431</v>
      </c>
      <c r="F13" s="98" t="s">
        <v>185</v>
      </c>
      <c r="G13" s="107" t="s">
        <v>178</v>
      </c>
      <c r="H13" s="108">
        <v>143.4</v>
      </c>
    </row>
    <row r="14" spans="1:8" ht="38.25" customHeight="1">
      <c r="A14" s="176"/>
      <c r="B14" s="109"/>
      <c r="C14" s="98" t="s">
        <v>56</v>
      </c>
      <c r="D14" s="98" t="s">
        <v>34</v>
      </c>
      <c r="E14" s="98" t="s">
        <v>464</v>
      </c>
      <c r="F14" s="98" t="s">
        <v>185</v>
      </c>
      <c r="G14" s="177" t="s">
        <v>432</v>
      </c>
      <c r="H14" s="111">
        <v>78.8</v>
      </c>
    </row>
    <row r="15" spans="1:8" ht="19.5" customHeight="1">
      <c r="A15" s="176"/>
      <c r="B15" s="102"/>
      <c r="C15" s="98" t="s">
        <v>56</v>
      </c>
      <c r="D15" s="98" t="s">
        <v>34</v>
      </c>
      <c r="E15" s="98" t="s">
        <v>433</v>
      </c>
      <c r="F15" s="98" t="s">
        <v>185</v>
      </c>
      <c r="G15" s="107" t="s">
        <v>138</v>
      </c>
      <c r="H15" s="108">
        <v>7037.4</v>
      </c>
    </row>
    <row r="16" spans="1:8" ht="27.75" customHeight="1">
      <c r="A16" s="176"/>
      <c r="B16" s="109"/>
      <c r="C16" s="98" t="s">
        <v>56</v>
      </c>
      <c r="D16" s="98" t="s">
        <v>34</v>
      </c>
      <c r="E16" s="98" t="s">
        <v>434</v>
      </c>
      <c r="F16" s="98" t="s">
        <v>185</v>
      </c>
      <c r="G16" s="110" t="s">
        <v>180</v>
      </c>
      <c r="H16" s="111">
        <v>3293.7</v>
      </c>
    </row>
    <row r="17" spans="1:8" ht="78.75" customHeight="1">
      <c r="A17" s="176"/>
      <c r="B17" s="109"/>
      <c r="C17" s="98" t="s">
        <v>56</v>
      </c>
      <c r="D17" s="98" t="s">
        <v>55</v>
      </c>
      <c r="E17" s="98" t="s">
        <v>435</v>
      </c>
      <c r="F17" s="98" t="s">
        <v>185</v>
      </c>
      <c r="G17" s="88" t="s">
        <v>184</v>
      </c>
      <c r="H17" s="111">
        <v>27375.5</v>
      </c>
    </row>
    <row r="18" spans="1:8" ht="73.5" customHeight="1">
      <c r="A18" s="176"/>
      <c r="B18" s="109"/>
      <c r="C18" s="98" t="s">
        <v>56</v>
      </c>
      <c r="D18" s="98" t="s">
        <v>55</v>
      </c>
      <c r="E18" s="98" t="s">
        <v>565</v>
      </c>
      <c r="F18" s="98" t="s">
        <v>185</v>
      </c>
      <c r="G18" s="177" t="s">
        <v>436</v>
      </c>
      <c r="H18" s="111">
        <v>24410.2</v>
      </c>
    </row>
    <row r="19" spans="1:8" ht="73.5" customHeight="1">
      <c r="A19" s="100"/>
      <c r="B19" s="113"/>
      <c r="C19" s="98" t="s">
        <v>56</v>
      </c>
      <c r="D19" s="98" t="s">
        <v>55</v>
      </c>
      <c r="E19" s="98" t="s">
        <v>561</v>
      </c>
      <c r="F19" s="98" t="s">
        <v>185</v>
      </c>
      <c r="G19" s="244" t="s">
        <v>562</v>
      </c>
      <c r="H19" s="245">
        <v>177.5</v>
      </c>
    </row>
    <row r="20" spans="1:8" ht="73.5" customHeight="1">
      <c r="A20" s="100"/>
      <c r="B20" s="113"/>
      <c r="C20" s="98" t="s">
        <v>56</v>
      </c>
      <c r="D20" s="98" t="s">
        <v>55</v>
      </c>
      <c r="E20" s="98" t="s">
        <v>563</v>
      </c>
      <c r="F20" s="98" t="s">
        <v>185</v>
      </c>
      <c r="G20" s="246" t="s">
        <v>564</v>
      </c>
      <c r="H20" s="245">
        <v>700</v>
      </c>
    </row>
    <row r="21" spans="1:8" ht="75.75" customHeight="1">
      <c r="A21" s="176">
        <v>2</v>
      </c>
      <c r="B21" s="112" t="s">
        <v>437</v>
      </c>
      <c r="C21" s="98" t="s">
        <v>56</v>
      </c>
      <c r="D21" s="98" t="s">
        <v>55</v>
      </c>
      <c r="E21" s="98" t="s">
        <v>438</v>
      </c>
      <c r="F21" s="98" t="s">
        <v>185</v>
      </c>
      <c r="G21" s="107" t="s">
        <v>182</v>
      </c>
      <c r="H21" s="108">
        <v>2575.9</v>
      </c>
    </row>
    <row r="22" spans="1:8" ht="12.75">
      <c r="A22" s="100"/>
      <c r="B22" s="113" t="s">
        <v>16</v>
      </c>
      <c r="C22" s="114"/>
      <c r="D22" s="114"/>
      <c r="E22" s="114"/>
      <c r="F22" s="115"/>
      <c r="G22" s="116"/>
      <c r="H22" s="117">
        <f>H21+H16+H15+++H13+H17+H14+H18+H19+H20</f>
        <v>65792.40000000001</v>
      </c>
    </row>
  </sheetData>
  <sheetProtection/>
  <mergeCells count="3">
    <mergeCell ref="A6:H6"/>
    <mergeCell ref="A7:H7"/>
    <mergeCell ref="G5:H5"/>
  </mergeCells>
  <printOptions/>
  <pageMargins left="0.7" right="0.1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3"/>
  <sheetViews>
    <sheetView zoomScale="85" zoomScaleNormal="85" zoomScalePageLayoutView="0" workbookViewId="0" topLeftCell="A1">
      <selection activeCell="I18" sqref="I18"/>
    </sheetView>
  </sheetViews>
  <sheetFormatPr defaultColWidth="9.140625" defaultRowHeight="12.75"/>
  <cols>
    <col min="1" max="1" width="5.421875" style="0" customWidth="1"/>
    <col min="2" max="2" width="11.7109375" style="0" customWidth="1"/>
    <col min="3" max="3" width="5.140625" style="0" customWidth="1"/>
    <col min="4" max="4" width="5.28125" style="0" customWidth="1"/>
    <col min="5" max="5" width="11.57421875" style="0" customWidth="1"/>
    <col min="6" max="6" width="5.57421875" style="0" customWidth="1"/>
    <col min="7" max="7" width="33.00390625" style="0" customWidth="1"/>
    <col min="8" max="8" width="11.421875" style="0" customWidth="1"/>
    <col min="9" max="9" width="12.28125" style="0" customWidth="1"/>
  </cols>
  <sheetData>
    <row r="1" spans="1:9" ht="12.75">
      <c r="A1" s="89"/>
      <c r="B1" s="89"/>
      <c r="C1" s="89"/>
      <c r="D1" s="89"/>
      <c r="E1" s="89"/>
      <c r="F1" s="89"/>
      <c r="G1" s="89"/>
      <c r="H1" s="89"/>
      <c r="I1" s="90" t="s">
        <v>439</v>
      </c>
    </row>
    <row r="2" spans="1:9" ht="12.75">
      <c r="A2" s="89"/>
      <c r="B2" s="89"/>
      <c r="C2" s="89"/>
      <c r="D2" s="89"/>
      <c r="E2" s="89"/>
      <c r="F2" s="89"/>
      <c r="G2" s="89"/>
      <c r="H2" s="89"/>
      <c r="I2" s="90" t="s">
        <v>675</v>
      </c>
    </row>
    <row r="3" spans="1:9" ht="12.75">
      <c r="A3" s="89"/>
      <c r="B3" s="89"/>
      <c r="C3" s="89"/>
      <c r="D3" s="89"/>
      <c r="E3" s="89"/>
      <c r="F3" s="89"/>
      <c r="G3" s="89"/>
      <c r="H3" s="89"/>
      <c r="I3" s="90" t="s">
        <v>430</v>
      </c>
    </row>
    <row r="4" spans="1:9" ht="12.75">
      <c r="A4" s="89"/>
      <c r="B4" s="89"/>
      <c r="C4" s="89"/>
      <c r="D4" s="89"/>
      <c r="E4" s="89"/>
      <c r="F4" s="89"/>
      <c r="G4" s="89"/>
      <c r="H4" s="90"/>
      <c r="I4" s="178" t="s">
        <v>501</v>
      </c>
    </row>
    <row r="5" spans="1:9" ht="12.75">
      <c r="A5" s="89"/>
      <c r="B5" s="89"/>
      <c r="C5" s="89"/>
      <c r="D5" s="89"/>
      <c r="E5" s="89"/>
      <c r="F5" s="89"/>
      <c r="G5" s="89"/>
      <c r="H5" s="368" t="s">
        <v>676</v>
      </c>
      <c r="I5" s="368"/>
    </row>
    <row r="6" spans="1:9" ht="15.75" customHeight="1">
      <c r="A6" s="363" t="s">
        <v>462</v>
      </c>
      <c r="B6" s="363"/>
      <c r="C6" s="363"/>
      <c r="D6" s="363"/>
      <c r="E6" s="363"/>
      <c r="F6" s="363"/>
      <c r="G6" s="363"/>
      <c r="H6" s="363"/>
      <c r="I6" s="363"/>
    </row>
    <row r="7" spans="1:9" ht="30.75" customHeight="1">
      <c r="A7" s="363" t="s">
        <v>506</v>
      </c>
      <c r="B7" s="363"/>
      <c r="C7" s="363"/>
      <c r="D7" s="363"/>
      <c r="E7" s="363"/>
      <c r="F7" s="363"/>
      <c r="G7" s="363"/>
      <c r="H7" s="363"/>
      <c r="I7" s="363"/>
    </row>
    <row r="8" spans="1:9" ht="12.75">
      <c r="A8" s="93"/>
      <c r="B8" s="93"/>
      <c r="C8" s="93"/>
      <c r="D8" s="93"/>
      <c r="E8" s="93"/>
      <c r="F8" s="93"/>
      <c r="G8" s="93"/>
      <c r="H8" s="93"/>
      <c r="I8" s="94"/>
    </row>
    <row r="9" spans="1:9" ht="12.75">
      <c r="A9" s="93"/>
      <c r="B9" s="93"/>
      <c r="C9" s="93"/>
      <c r="D9" s="93"/>
      <c r="E9" s="93"/>
      <c r="F9" s="93"/>
      <c r="G9" s="93"/>
      <c r="H9" s="90"/>
      <c r="I9" s="90" t="s">
        <v>0</v>
      </c>
    </row>
    <row r="10" spans="1:9" ht="17.25" customHeight="1">
      <c r="A10" s="364" t="s">
        <v>442</v>
      </c>
      <c r="B10" s="364" t="s">
        <v>161</v>
      </c>
      <c r="C10" s="364" t="s">
        <v>162</v>
      </c>
      <c r="D10" s="364" t="s">
        <v>163</v>
      </c>
      <c r="E10" s="364" t="s">
        <v>26</v>
      </c>
      <c r="F10" s="364" t="s">
        <v>165</v>
      </c>
      <c r="G10" s="364" t="s">
        <v>166</v>
      </c>
      <c r="H10" s="366" t="s">
        <v>403</v>
      </c>
      <c r="I10" s="367"/>
    </row>
    <row r="11" spans="1:9" ht="21" customHeight="1">
      <c r="A11" s="365"/>
      <c r="B11" s="365"/>
      <c r="C11" s="365"/>
      <c r="D11" s="365"/>
      <c r="E11" s="365"/>
      <c r="F11" s="365"/>
      <c r="G11" s="365"/>
      <c r="H11" s="179" t="s">
        <v>487</v>
      </c>
      <c r="I11" s="96" t="s">
        <v>503</v>
      </c>
    </row>
    <row r="12" spans="1:9" ht="12.75">
      <c r="A12" s="97" t="s">
        <v>167</v>
      </c>
      <c r="B12" s="98" t="s">
        <v>168</v>
      </c>
      <c r="C12" s="97" t="s">
        <v>169</v>
      </c>
      <c r="D12" s="98" t="s">
        <v>170</v>
      </c>
      <c r="E12" s="97" t="s">
        <v>171</v>
      </c>
      <c r="F12" s="98" t="s">
        <v>172</v>
      </c>
      <c r="G12" s="97" t="s">
        <v>173</v>
      </c>
      <c r="H12" s="98" t="s">
        <v>174</v>
      </c>
      <c r="I12" s="98" t="s">
        <v>174</v>
      </c>
    </row>
    <row r="13" spans="1:9" ht="30" customHeight="1">
      <c r="A13" s="176">
        <v>1</v>
      </c>
      <c r="B13" s="101" t="s">
        <v>175</v>
      </c>
      <c r="C13" s="102"/>
      <c r="D13" s="102"/>
      <c r="E13" s="102"/>
      <c r="F13" s="102"/>
      <c r="G13" s="103"/>
      <c r="H13" s="104"/>
      <c r="I13" s="104"/>
    </row>
    <row r="14" spans="1:9" ht="47.25" customHeight="1">
      <c r="A14" s="176"/>
      <c r="B14" s="102"/>
      <c r="C14" s="98" t="s">
        <v>56</v>
      </c>
      <c r="D14" s="98" t="s">
        <v>34</v>
      </c>
      <c r="E14" s="98" t="s">
        <v>431</v>
      </c>
      <c r="F14" s="98" t="s">
        <v>185</v>
      </c>
      <c r="G14" s="107" t="s">
        <v>178</v>
      </c>
      <c r="H14" s="108">
        <v>136.7</v>
      </c>
      <c r="I14" s="108">
        <v>135.6</v>
      </c>
    </row>
    <row r="15" spans="1:9" ht="55.5" customHeight="1">
      <c r="A15" s="176"/>
      <c r="B15" s="109"/>
      <c r="C15" s="98" t="s">
        <v>56</v>
      </c>
      <c r="D15" s="98" t="s">
        <v>34</v>
      </c>
      <c r="E15" s="98" t="s">
        <v>464</v>
      </c>
      <c r="F15" s="98" t="s">
        <v>185</v>
      </c>
      <c r="G15" s="177" t="s">
        <v>432</v>
      </c>
      <c r="H15" s="111">
        <v>75.1</v>
      </c>
      <c r="I15" s="111">
        <v>74.5</v>
      </c>
    </row>
    <row r="16" spans="1:9" ht="15" customHeight="1">
      <c r="A16" s="176"/>
      <c r="B16" s="102"/>
      <c r="C16" s="98" t="s">
        <v>56</v>
      </c>
      <c r="D16" s="98" t="s">
        <v>34</v>
      </c>
      <c r="E16" s="98" t="s">
        <v>433</v>
      </c>
      <c r="F16" s="98" t="s">
        <v>185</v>
      </c>
      <c r="G16" s="107" t="s">
        <v>138</v>
      </c>
      <c r="H16" s="108">
        <v>6706.5</v>
      </c>
      <c r="I16" s="108">
        <v>6654.2</v>
      </c>
    </row>
    <row r="17" spans="1:9" ht="42" customHeight="1">
      <c r="A17" s="176"/>
      <c r="B17" s="109"/>
      <c r="C17" s="98" t="s">
        <v>56</v>
      </c>
      <c r="D17" s="98" t="s">
        <v>34</v>
      </c>
      <c r="E17" s="98" t="s">
        <v>434</v>
      </c>
      <c r="F17" s="98" t="s">
        <v>185</v>
      </c>
      <c r="G17" s="110" t="s">
        <v>180</v>
      </c>
      <c r="H17" s="111">
        <v>3138.8</v>
      </c>
      <c r="I17" s="111">
        <v>3114.3</v>
      </c>
    </row>
    <row r="18" spans="1:9" ht="89.25">
      <c r="A18" s="176"/>
      <c r="B18" s="109"/>
      <c r="C18" s="98" t="s">
        <v>56</v>
      </c>
      <c r="D18" s="98" t="s">
        <v>55</v>
      </c>
      <c r="E18" s="98" t="s">
        <v>435</v>
      </c>
      <c r="F18" s="98" t="s">
        <v>185</v>
      </c>
      <c r="G18" s="88" t="s">
        <v>184</v>
      </c>
      <c r="H18" s="111">
        <v>28390.5</v>
      </c>
      <c r="I18" s="111">
        <v>29519.2</v>
      </c>
    </row>
    <row r="19" spans="1:9" ht="89.25" customHeight="1">
      <c r="A19" s="176"/>
      <c r="B19" s="109"/>
      <c r="C19" s="98" t="s">
        <v>56</v>
      </c>
      <c r="D19" s="98" t="s">
        <v>55</v>
      </c>
      <c r="E19" s="98" t="s">
        <v>565</v>
      </c>
      <c r="F19" s="98" t="s">
        <v>185</v>
      </c>
      <c r="G19" s="177" t="s">
        <v>436</v>
      </c>
      <c r="H19" s="111">
        <v>24678.7</v>
      </c>
      <c r="I19" s="111">
        <v>24900.8</v>
      </c>
    </row>
    <row r="20" spans="1:9" ht="75.75" customHeight="1">
      <c r="A20" s="100"/>
      <c r="B20" s="113"/>
      <c r="C20" s="98" t="s">
        <v>56</v>
      </c>
      <c r="D20" s="98" t="s">
        <v>55</v>
      </c>
      <c r="E20" s="98" t="s">
        <v>561</v>
      </c>
      <c r="F20" s="98" t="s">
        <v>185</v>
      </c>
      <c r="G20" s="244" t="s">
        <v>562</v>
      </c>
      <c r="H20" s="245">
        <v>0</v>
      </c>
      <c r="I20" s="111">
        <v>0</v>
      </c>
    </row>
    <row r="21" spans="1:9" ht="80.25" customHeight="1">
      <c r="A21" s="100"/>
      <c r="B21" s="113"/>
      <c r="C21" s="98" t="s">
        <v>56</v>
      </c>
      <c r="D21" s="98" t="s">
        <v>55</v>
      </c>
      <c r="E21" s="98" t="s">
        <v>563</v>
      </c>
      <c r="F21" s="98" t="s">
        <v>185</v>
      </c>
      <c r="G21" s="246" t="s">
        <v>564</v>
      </c>
      <c r="H21" s="245">
        <v>0</v>
      </c>
      <c r="I21" s="108">
        <v>0</v>
      </c>
    </row>
    <row r="22" spans="1:9" ht="76.5">
      <c r="A22" s="176">
        <v>2</v>
      </c>
      <c r="B22" s="112" t="s">
        <v>437</v>
      </c>
      <c r="C22" s="98" t="s">
        <v>56</v>
      </c>
      <c r="D22" s="98" t="s">
        <v>55</v>
      </c>
      <c r="E22" s="98" t="s">
        <v>438</v>
      </c>
      <c r="F22" s="98" t="s">
        <v>185</v>
      </c>
      <c r="G22" s="107" t="s">
        <v>182</v>
      </c>
      <c r="H22" s="108">
        <v>2454.8</v>
      </c>
      <c r="I22" s="108">
        <v>2435.6</v>
      </c>
    </row>
    <row r="23" spans="1:9" ht="12.75">
      <c r="A23" s="100"/>
      <c r="B23" s="113" t="s">
        <v>16</v>
      </c>
      <c r="C23" s="114"/>
      <c r="D23" s="114"/>
      <c r="E23" s="114"/>
      <c r="F23" s="115"/>
      <c r="G23" s="116"/>
      <c r="H23" s="117">
        <f>H22+H17+H16+++H14+H18+H15+H19+H20+H21</f>
        <v>65581.1</v>
      </c>
      <c r="I23" s="117">
        <f>I22+I17+I16+++I14+I18+I15+I19+I20+I21</f>
        <v>66834.2</v>
      </c>
    </row>
  </sheetData>
  <sheetProtection/>
  <mergeCells count="11">
    <mergeCell ref="F10:F11"/>
    <mergeCell ref="G10:G11"/>
    <mergeCell ref="H10:I10"/>
    <mergeCell ref="H5:I5"/>
    <mergeCell ref="A6:I6"/>
    <mergeCell ref="A7:I7"/>
    <mergeCell ref="A10:A11"/>
    <mergeCell ref="B10:B11"/>
    <mergeCell ref="C10:C11"/>
    <mergeCell ref="D10:D11"/>
    <mergeCell ref="E10:E11"/>
  </mergeCells>
  <printOptions/>
  <pageMargins left="0.18" right="0.15" top="0.35" bottom="0.14" header="0.3" footer="0.1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Куулар</cp:lastModifiedBy>
  <cp:lastPrinted>2021-01-11T09:56:39Z</cp:lastPrinted>
  <dcterms:created xsi:type="dcterms:W3CDTF">2004-12-03T09:36:36Z</dcterms:created>
  <dcterms:modified xsi:type="dcterms:W3CDTF">2021-01-11T10:07:35Z</dcterms:modified>
  <cp:category/>
  <cp:version/>
  <cp:contentType/>
  <cp:contentStatus/>
</cp:coreProperties>
</file>