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20" windowWidth="19020" windowHeight="9555"/>
  </bookViews>
  <sheets>
    <sheet name="расходы" sheetId="9" r:id="rId1"/>
    <sheet name="Доходы" sheetId="2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M29" i="9" l="1"/>
  <c r="M17" i="9"/>
  <c r="M20" i="9"/>
  <c r="Q20" i="9" s="1"/>
  <c r="N22" i="9"/>
  <c r="O22" i="9"/>
  <c r="M22" i="9"/>
  <c r="Q22" i="9" s="1"/>
  <c r="P17" i="9"/>
  <c r="R17" i="9" s="1"/>
  <c r="P20" i="9"/>
  <c r="R20" i="9" s="1"/>
  <c r="P22" i="9"/>
  <c r="S41" i="9"/>
  <c r="R41" i="9"/>
  <c r="Q41" i="9"/>
  <c r="S40" i="9"/>
  <c r="R40" i="9"/>
  <c r="Q40" i="9"/>
  <c r="S39" i="9"/>
  <c r="R39" i="9"/>
  <c r="Q39" i="9"/>
  <c r="S38" i="9"/>
  <c r="R38" i="9"/>
  <c r="Q38" i="9"/>
  <c r="P37" i="9"/>
  <c r="O37" i="9"/>
  <c r="N37" i="9"/>
  <c r="M37" i="9"/>
  <c r="P36" i="9"/>
  <c r="O36" i="9"/>
  <c r="N36" i="9"/>
  <c r="M36" i="9"/>
  <c r="S35" i="9"/>
  <c r="R35" i="9"/>
  <c r="Q35" i="9"/>
  <c r="P34" i="9"/>
  <c r="O34" i="9"/>
  <c r="N34" i="9"/>
  <c r="M34" i="9"/>
  <c r="R33" i="9"/>
  <c r="S33" i="9"/>
  <c r="Q32" i="9"/>
  <c r="P31" i="9"/>
  <c r="O31" i="9"/>
  <c r="N31" i="9"/>
  <c r="M31" i="9"/>
  <c r="Q31" i="9" s="1"/>
  <c r="Q30" i="9"/>
  <c r="P29" i="9"/>
  <c r="O29" i="9"/>
  <c r="R29" i="9" s="1"/>
  <c r="N29" i="9"/>
  <c r="S29" i="9" s="1"/>
  <c r="Q28" i="9"/>
  <c r="P27" i="9"/>
  <c r="O27" i="9"/>
  <c r="N27" i="9"/>
  <c r="M27" i="9"/>
  <c r="Q27" i="9" s="1"/>
  <c r="R26" i="9"/>
  <c r="S26" i="9"/>
  <c r="S24" i="9"/>
  <c r="S23" i="9"/>
  <c r="R23" i="9"/>
  <c r="Q23" i="9"/>
  <c r="O21" i="9"/>
  <c r="S20" i="9"/>
  <c r="P18" i="9"/>
  <c r="O18" i="9"/>
  <c r="N18" i="9"/>
  <c r="S18" i="9" s="1"/>
  <c r="M18" i="9"/>
  <c r="S17" i="9"/>
  <c r="S16" i="9"/>
  <c r="R16" i="9"/>
  <c r="Q16" i="9"/>
  <c r="O15" i="9"/>
  <c r="S36" i="9" l="1"/>
  <c r="S37" i="9"/>
  <c r="M15" i="9"/>
  <c r="Q17" i="9"/>
  <c r="Q14" i="9" s="1"/>
  <c r="G19" i="4" s="1"/>
  <c r="G17" i="4" s="1"/>
  <c r="R18" i="9"/>
  <c r="S27" i="9"/>
  <c r="Q18" i="9"/>
  <c r="Q36" i="9"/>
  <c r="Q37" i="9"/>
  <c r="Q34" i="9"/>
  <c r="S34" i="9"/>
  <c r="R31" i="9"/>
  <c r="M21" i="9"/>
  <c r="O14" i="9"/>
  <c r="N15" i="9"/>
  <c r="P15" i="9"/>
  <c r="N21" i="9"/>
  <c r="P21" i="9"/>
  <c r="R21" i="9" s="1"/>
  <c r="S22" i="9"/>
  <c r="Q24" i="9"/>
  <c r="Q26" i="9"/>
  <c r="R27" i="9"/>
  <c r="S31" i="9"/>
  <c r="R34" i="9"/>
  <c r="R36" i="9"/>
  <c r="R37" i="9"/>
  <c r="R22" i="9"/>
  <c r="R24" i="9"/>
  <c r="Q33" i="9"/>
  <c r="M14" i="9" l="1"/>
  <c r="Q15" i="9"/>
  <c r="P14" i="9"/>
  <c r="R14" i="9" s="1"/>
  <c r="S15" i="9"/>
  <c r="N14" i="9"/>
  <c r="S14" i="9" s="1"/>
  <c r="R15" i="9"/>
  <c r="J17" i="4" l="1"/>
</calcChain>
</file>

<file path=xl/sharedStrings.xml><?xml version="1.0" encoding="utf-8"?>
<sst xmlns="http://schemas.openxmlformats.org/spreadsheetml/2006/main" count="283" uniqueCount="165">
  <si>
    <t>ERROR: Неизвестный идентификатор "Наименование"</t>
  </si>
  <si>
    <t>~#85000000000000000</t>
  </si>
  <si>
    <t>~</t>
  </si>
  <si>
    <t>пропустить,пусто</t>
  </si>
  <si>
    <t xml:space="preserve">  в том числе:</t>
  </si>
  <si>
    <t>85000000000000000</t>
  </si>
  <si>
    <t>000</t>
  </si>
  <si>
    <t>х</t>
  </si>
  <si>
    <t>Доходы бюджета - всего</t>
  </si>
  <si>
    <t>Неисполненные назначения</t>
  </si>
  <si>
    <t>итого</t>
  </si>
  <si>
    <t>некассовые операции</t>
  </si>
  <si>
    <t>через банковские счета</t>
  </si>
  <si>
    <t>через финансовые органы</t>
  </si>
  <si>
    <t>Утвержденные бюджетные назначения</t>
  </si>
  <si>
    <t>Код дохода по бюджетной классификации</t>
  </si>
  <si>
    <t>Код строки</t>
  </si>
  <si>
    <t>Наименование показателя</t>
  </si>
  <si>
    <t>Исполнено</t>
  </si>
  <si>
    <t>1. Доходы бюджета</t>
  </si>
  <si>
    <t>383</t>
  </si>
  <si>
    <t>по ОКЕИ</t>
  </si>
  <si>
    <t xml:space="preserve">Единица измерения:  руб </t>
  </si>
  <si>
    <t>Периодичность:  месячная</t>
  </si>
  <si>
    <t>Бюджет муниципального района "Бай-Тайгинский кожуун Республики Тыва"</t>
  </si>
  <si>
    <t xml:space="preserve">Наименование бюджета:   </t>
  </si>
  <si>
    <t>глава по БК</t>
  </si>
  <si>
    <t xml:space="preserve">финансирования дефицита бюджета: </t>
  </si>
  <si>
    <t>по ОКПО</t>
  </si>
  <si>
    <t>главный администратор, администратор источников</t>
  </si>
  <si>
    <t>главный администратор, администратор доходов бюджета,</t>
  </si>
  <si>
    <t>Главный распорядитель, распорядитель, получатель бюджетных средств,</t>
  </si>
  <si>
    <t>Дата</t>
  </si>
  <si>
    <t>на  1 января 2015 г.</t>
  </si>
  <si>
    <t>0503127</t>
  </si>
  <si>
    <t>КОДЫ</t>
  </si>
  <si>
    <t xml:space="preserve"> ГЛАВНОГО АДМИНИСТРАТОРА, АДМИНИСТРАТОРА ДОХОДОВ БЮДЖЕТА</t>
  </si>
  <si>
    <t xml:space="preserve"> ГЛАВНОГО АДМИНИСТРАТОРА, АДМИНИСТРАТОРА ИСТОЧНИКОВ ФИНАНСИРОВАНИЯ ДЕФИЦИТА БЮДЖЕТА,</t>
  </si>
  <si>
    <t>ГЛАВНОГО РАСПОРЯДИТЕЛЯ, РАСПОРЯДИТЕЛЯ, ПОЛУЧАТЕЛЯ БЮДЖЕТНЫХ СРЕДСТВ,</t>
  </si>
  <si>
    <t xml:space="preserve">ОТЧЕТ ОБ ИСПОЛНЕНИИ БЮДЖЕТА </t>
  </si>
  <si>
    <t xml:space="preserve"> </t>
  </si>
  <si>
    <t>213.01.00</t>
  </si>
  <si>
    <t>213</t>
  </si>
  <si>
    <t>Начисления на выплаты по оплате труда</t>
  </si>
  <si>
    <t>211.01.00</t>
  </si>
  <si>
    <t>Заработная плата</t>
  </si>
  <si>
    <t>121</t>
  </si>
  <si>
    <t>Остаток на ГРБС (5-6)</t>
  </si>
  <si>
    <t>Неиспользованные ПОФ (6-7)</t>
  </si>
  <si>
    <t>Неиспользованные БА (4-5)</t>
  </si>
  <si>
    <t>Расход ПБС</t>
  </si>
  <si>
    <t>Распределено ПОФ по ПБС</t>
  </si>
  <si>
    <t>Доведено ПОФ до ГРБС</t>
  </si>
  <si>
    <t>Тип средств</t>
  </si>
  <si>
    <t>Суб. КОСГУ</t>
  </si>
  <si>
    <t>ЭКР</t>
  </si>
  <si>
    <t>КВР</t>
  </si>
  <si>
    <t>КЦСР</t>
  </si>
  <si>
    <t>КФСР</t>
  </si>
  <si>
    <t>КВСР</t>
  </si>
  <si>
    <t>2. Расходы бюджета</t>
  </si>
  <si>
    <t xml:space="preserve">Единица измерения: </t>
  </si>
  <si>
    <t>Периодичность: произвольная</t>
  </si>
  <si>
    <t>Наименование ГРБС</t>
  </si>
  <si>
    <t>Наименование публично-правового образования</t>
  </si>
  <si>
    <t>17.02.2015</t>
  </si>
  <si>
    <t>0503127G</t>
  </si>
  <si>
    <t>Форма по ОКУД</t>
  </si>
  <si>
    <t>ОТЧЕТ ОБ ИСПОЛНЕНИИ РАСХОДНОЙ ЧАСТИ БЮДЖЕТА ГРБС с учетом доп.БК (ф.127G)</t>
  </si>
  <si>
    <t>(расшифровка подписи)</t>
  </si>
  <si>
    <t xml:space="preserve">                                             (подпись)</t>
  </si>
  <si>
    <t>Главный бухгалтер    ________________</t>
  </si>
  <si>
    <t xml:space="preserve">                        (подпись)                       (расшифровка подписи)</t>
  </si>
  <si>
    <t>экономической службы        ____________________      __________________________</t>
  </si>
  <si>
    <t xml:space="preserve">                                     (подпись)</t>
  </si>
  <si>
    <t>Руководитель финансово-</t>
  </si>
  <si>
    <t>__________________________</t>
  </si>
  <si>
    <t xml:space="preserve"> Руководитель   __________________</t>
  </si>
  <si>
    <t>x</t>
  </si>
  <si>
    <t>000.00.00.00.00.00.0000.000</t>
  </si>
  <si>
    <t xml:space="preserve">уменьшение остатков по внутренним расчетам </t>
  </si>
  <si>
    <t>увеличение остатков по внутренним расчетам</t>
  </si>
  <si>
    <t>пропустить</t>
  </si>
  <si>
    <t xml:space="preserve">      в том числе:</t>
  </si>
  <si>
    <t>Изменение остатков по внутренним расчетам (стр.821 + стр. 822)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</si>
  <si>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</si>
  <si>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</si>
  <si>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 xml:space="preserve">       из них:</t>
  </si>
  <si>
    <t>изменение остатков по расчетам с органами, организующими исполнение бюджета       (стр.811 + 812)</t>
  </si>
  <si>
    <t>Изменение остатков по расчетам                       (стр.810 + 820)</t>
  </si>
  <si>
    <t>уменьшение остатков средств</t>
  </si>
  <si>
    <t>увеличение остатков средств</t>
  </si>
  <si>
    <t>Изменение остатков средств</t>
  </si>
  <si>
    <t>000.02.00.00.00.00.0000.000</t>
  </si>
  <si>
    <t>источники внешнего финансирования бюджета</t>
  </si>
  <si>
    <t>000.01.00.00.00.00.0000.000</t>
  </si>
  <si>
    <t>источники внутреннего финансирования бюджета</t>
  </si>
  <si>
    <t>000.90.00.00.00.00.0000.000</t>
  </si>
  <si>
    <t>Источники финансирования дефицита бюджета - всего</t>
  </si>
  <si>
    <t>Код источника финансирования по бюджетной классификации</t>
  </si>
  <si>
    <t xml:space="preserve"> Наименование показателя</t>
  </si>
  <si>
    <t xml:space="preserve"> 3. Источники финансирования дефицита бюджета</t>
  </si>
  <si>
    <t>Форма 0503127  с.3</t>
  </si>
  <si>
    <t>026</t>
  </si>
  <si>
    <t>Контрольно-счетная палата  муниципального района "Бай-Тайгинский кожуун республики Тыва"</t>
  </si>
  <si>
    <t>Расходы бюджета — всего</t>
  </si>
  <si>
    <t>01.06</t>
  </si>
  <si>
    <t>79.8.0000</t>
  </si>
  <si>
    <t>Прочие выплаты</t>
  </si>
  <si>
    <t>79.8.0011</t>
  </si>
  <si>
    <t>212.01.00</t>
  </si>
  <si>
    <t>Абонентская плата</t>
  </si>
  <si>
    <t>79.8.0019</t>
  </si>
  <si>
    <t>Услуги электронной связи (Интернет)</t>
  </si>
  <si>
    <t>211.00.00</t>
  </si>
  <si>
    <t>221.03.00</t>
  </si>
  <si>
    <t>221.01.00</t>
  </si>
  <si>
    <t xml:space="preserve"> Услуги телефонно-телеграфной, факсимильной, сотовой, пейджинговой связи, радиосвязи, интернет-провайдеров</t>
  </si>
  <si>
    <t>221.10.00</t>
  </si>
  <si>
    <t>Услуги связи, в том числе:</t>
  </si>
  <si>
    <t>в том числе:</t>
  </si>
  <si>
    <t>222.02.00</t>
  </si>
  <si>
    <t>222</t>
  </si>
  <si>
    <t>244</t>
  </si>
  <si>
    <t>225.23.00</t>
  </si>
  <si>
    <t>01.07</t>
  </si>
  <si>
    <t>226.35.00</t>
  </si>
  <si>
    <t>851</t>
  </si>
  <si>
    <t>290.01.00</t>
  </si>
  <si>
    <t>340.00.00</t>
  </si>
  <si>
    <t>340.02.00</t>
  </si>
  <si>
    <t>Увеличение стоимости материальных запасов, в том числе</t>
  </si>
  <si>
    <t xml:space="preserve"> Канцелярские принадлежности, бумага</t>
  </si>
  <si>
    <t xml:space="preserve"> Строительные материалы</t>
  </si>
  <si>
    <t>340.03.00</t>
  </si>
  <si>
    <t xml:space="preserve"> Поступление нефинансовых  активов</t>
  </si>
  <si>
    <t>300.00.00</t>
  </si>
  <si>
    <t>340.05.00</t>
  </si>
  <si>
    <t>приобретение запасных частей ко всем видам вычислительной техники</t>
  </si>
  <si>
    <t>226.00.00</t>
  </si>
  <si>
    <t>Прочие расходы, в том числе</t>
  </si>
  <si>
    <t>Налог на имущество</t>
  </si>
  <si>
    <t>290.00.00</t>
  </si>
  <si>
    <t>79.8.0001</t>
  </si>
  <si>
    <t>Оплата труда и начисления на выплаты по оплате труда</t>
  </si>
  <si>
    <t xml:space="preserve">Прочие работы, услуги, в том числе: </t>
  </si>
  <si>
    <t xml:space="preserve"> 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</si>
  <si>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С.С. Монгуш</t>
  </si>
  <si>
    <t>Д.Ч.Кадыр-оол</t>
  </si>
  <si>
    <t>Оплата проезда при служебных командировках</t>
  </si>
  <si>
    <t>Транспортные услуги в том числе:</t>
  </si>
  <si>
    <t xml:space="preserve"> Заправка картриджей</t>
  </si>
  <si>
    <t>222.00.00</t>
  </si>
  <si>
    <t xml:space="preserve">Работы, услуги по содержанию имущества </t>
  </si>
  <si>
    <t>225.00.00</t>
  </si>
  <si>
    <t>12.01.01</t>
  </si>
  <si>
    <t>по ОКТМО</t>
  </si>
  <si>
    <t>226.02.00</t>
  </si>
  <si>
    <t>Найм жилых помещений при служебных командировках</t>
  </si>
  <si>
    <t>212.00.00</t>
  </si>
  <si>
    <t>Суточные при служебных командировках</t>
  </si>
  <si>
    <t>Приобретение услуг</t>
  </si>
  <si>
    <t>на  1 января 2016 г.</t>
  </si>
  <si>
    <t>12.01.2016г.</t>
  </si>
  <si>
    <t>Другие аналогичные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</si>
</sst>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0;[Red]\-#,##0.00;\ "/>
    <numFmt numFmtId="165" formatCode="000"/>
    <numFmt numFmtId="166" formatCode="#,##0.00;[Red]\-#,##0.00;0.00"/>
    <numFmt numFmtId="167" formatCode="000.\0.\00.\00000.\00.\0000.\000"/>
    <numFmt numFmtId="168" formatCode="#,##0.00;[Red]\-#,##0.00;"/>
    <numFmt numFmtId="169" formatCode="00\.00\.00"/>
    <numFmt numFmtId="170" formatCode="\&gt;\A\A\A.\A\A.\A\A"/>
    <numFmt numFmtId="171" formatCode="\&gt;\A\A\A"/>
    <numFmt numFmtId="172" formatCode="\&gt;\A\A.\A.\A\A\A\A"/>
    <numFmt numFmtId="173" formatCode="000\.00\.000\.0"/>
    <numFmt numFmtId="174" formatCode="0\.0"/>
    <numFmt numFmtId="175" formatCode="0.\00.\00000.\00.\0000.\000"/>
    <numFmt numFmtId="176" formatCode="#,##0.00_ ;[Red]\-#,##0.00\ 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5"/>
      <name val="Arial"/>
      <family val="2"/>
      <charset val="204"/>
    </font>
    <font>
      <b/>
      <sz val="5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7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7"/>
      <name val="Times New Roman"/>
      <family val="1"/>
      <charset val="204"/>
    </font>
    <font>
      <sz val="7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1" fillId="0" borderId="0" xfId="1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Fill="1" applyAlignment="1" applyProtection="1">
      <alignment wrapText="1"/>
      <protection hidden="1"/>
    </xf>
    <xf numFmtId="0" fontId="2" fillId="0" borderId="3" xfId="1" applyFont="1" applyFill="1" applyBorder="1" applyAlignment="1" applyProtection="1">
      <protection hidden="1"/>
    </xf>
    <xf numFmtId="166" fontId="3" fillId="0" borderId="0" xfId="1" applyNumberFormat="1" applyFont="1" applyFill="1" applyAlignment="1" applyProtection="1">
      <protection hidden="1"/>
    </xf>
    <xf numFmtId="166" fontId="4" fillId="0" borderId="0" xfId="1" applyNumberFormat="1" applyFont="1" applyFill="1" applyAlignment="1" applyProtection="1">
      <alignment horizontal="right" vertical="center"/>
      <protection hidden="1"/>
    </xf>
    <xf numFmtId="49" fontId="4" fillId="0" borderId="0" xfId="1" applyNumberFormat="1" applyFont="1" applyFill="1" applyAlignment="1" applyProtection="1">
      <alignment horizontal="center" vertical="center"/>
      <protection hidden="1"/>
    </xf>
    <xf numFmtId="1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166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protection hidden="1"/>
    </xf>
    <xf numFmtId="1" fontId="2" fillId="0" borderId="0" xfId="1" applyNumberFormat="1" applyFont="1" applyFill="1" applyAlignment="1" applyProtection="1">
      <alignment horizontal="center" vertical="center" wrapText="1"/>
      <protection hidden="1"/>
    </xf>
    <xf numFmtId="1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2" fillId="0" borderId="18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alignment horizontal="center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7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Continuous" vertical="center"/>
      <protection hidden="1"/>
    </xf>
    <xf numFmtId="49" fontId="2" fillId="0" borderId="17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Border="1" applyProtection="1">
      <protection hidden="1"/>
    </xf>
    <xf numFmtId="0" fontId="4" fillId="0" borderId="0" xfId="1" applyFont="1" applyBorder="1" applyProtection="1">
      <protection hidden="1"/>
    </xf>
    <xf numFmtId="49" fontId="1" fillId="0" borderId="0" xfId="1" applyNumberFormat="1" applyBorder="1" applyProtection="1">
      <protection hidden="1"/>
    </xf>
    <xf numFmtId="0" fontId="4" fillId="0" borderId="0" xfId="1" applyFont="1" applyBorder="1" applyAlignment="1" applyProtection="1">
      <alignment horizontal="left"/>
      <protection hidden="1"/>
    </xf>
    <xf numFmtId="0" fontId="4" fillId="0" borderId="0" xfId="1" applyFont="1" applyAlignment="1" applyProtection="1">
      <alignment horizontal="left"/>
      <protection hidden="1"/>
    </xf>
    <xf numFmtId="0" fontId="4" fillId="0" borderId="0" xfId="1" applyFont="1" applyProtection="1">
      <protection hidden="1"/>
    </xf>
    <xf numFmtId="49" fontId="4" fillId="0" borderId="0" xfId="1" applyNumberFormat="1" applyFont="1" applyProtection="1">
      <protection hidden="1"/>
    </xf>
    <xf numFmtId="0" fontId="1" fillId="0" borderId="22" xfId="1" applyBorder="1" applyProtection="1">
      <protection hidden="1"/>
    </xf>
    <xf numFmtId="0" fontId="1" fillId="0" borderId="23" xfId="1" applyBorder="1" applyProtection="1">
      <protection hidden="1"/>
    </xf>
    <xf numFmtId="0" fontId="1" fillId="0" borderId="14" xfId="1" applyBorder="1" applyProtection="1">
      <protection hidden="1"/>
    </xf>
    <xf numFmtId="166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3" xfId="1" applyBorder="1" applyProtection="1">
      <protection hidden="1"/>
    </xf>
    <xf numFmtId="49" fontId="4" fillId="0" borderId="0" xfId="1" applyNumberFormat="1" applyFont="1" applyAlignment="1" applyProtection="1">
      <alignment horizontal="center" vertical="center"/>
      <protection hidden="1"/>
    </xf>
    <xf numFmtId="1" fontId="4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25" xfId="1" applyBorder="1" applyProtection="1">
      <protection hidden="1"/>
    </xf>
    <xf numFmtId="0" fontId="9" fillId="0" borderId="0" xfId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Font="1" applyFill="1" applyAlignment="1" applyProtection="1">
      <alignment horizontal="centerContinuous"/>
      <protection hidden="1"/>
    </xf>
    <xf numFmtId="0" fontId="9" fillId="0" borderId="20" xfId="1" applyFont="1" applyFill="1" applyBorder="1" applyAlignment="1" applyProtection="1">
      <alignment horizontal="center"/>
      <protection hidden="1"/>
    </xf>
    <xf numFmtId="49" fontId="9" fillId="0" borderId="19" xfId="1" applyNumberFormat="1" applyFont="1" applyFill="1" applyBorder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0" fontId="9" fillId="0" borderId="0" xfId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0" fontId="9" fillId="0" borderId="14" xfId="1" applyNumberFormat="1" applyFont="1" applyFill="1" applyBorder="1" applyAlignment="1" applyProtection="1">
      <alignment horizontal="right"/>
      <protection hidden="1"/>
    </xf>
    <xf numFmtId="49" fontId="9" fillId="0" borderId="14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 applyAlignment="1" applyProtection="1">
      <alignment horizontal="left"/>
      <protection hidden="1"/>
    </xf>
    <xf numFmtId="49" fontId="9" fillId="0" borderId="0" xfId="1" applyNumberFormat="1" applyFont="1" applyFill="1" applyAlignment="1" applyProtection="1">
      <protection hidden="1"/>
    </xf>
    <xf numFmtId="49" fontId="9" fillId="0" borderId="18" xfId="1" applyNumberFormat="1" applyFont="1" applyFill="1" applyBorder="1" applyAlignment="1" applyProtection="1">
      <protection hidden="1"/>
    </xf>
    <xf numFmtId="49" fontId="9" fillId="0" borderId="0" xfId="1" applyNumberFormat="1" applyFont="1" applyFill="1" applyAlignment="1" applyProtection="1">
      <alignment horizontal="right"/>
      <protection hidden="1"/>
    </xf>
    <xf numFmtId="49" fontId="9" fillId="0" borderId="14" xfId="1" applyNumberFormat="1" applyFont="1" applyFill="1" applyBorder="1" applyAlignment="1" applyProtection="1">
      <alignment horizontal="right"/>
      <protection hidden="1"/>
    </xf>
    <xf numFmtId="49" fontId="9" fillId="0" borderId="15" xfId="1" applyNumberFormat="1" applyFont="1" applyFill="1" applyBorder="1" applyAlignment="1" applyProtection="1">
      <alignment horizontal="centerContinuous"/>
      <protection hidden="1"/>
    </xf>
    <xf numFmtId="49" fontId="9" fillId="0" borderId="13" xfId="1" applyNumberFormat="1" applyFont="1" applyFill="1" applyBorder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12" xfId="1" applyFont="1" applyFill="1" applyBorder="1" applyAlignment="1" applyProtection="1">
      <alignment horizontal="left"/>
      <protection hidden="1"/>
    </xf>
    <xf numFmtId="0" fontId="9" fillId="0" borderId="12" xfId="1" applyNumberFormat="1" applyFont="1" applyFill="1" applyBorder="1" applyAlignment="1" applyProtection="1">
      <protection hidden="1"/>
    </xf>
    <xf numFmtId="0" fontId="9" fillId="0" borderId="7" xfId="1" applyNumberFormat="1" applyFont="1" applyFill="1" applyBorder="1" applyAlignment="1" applyProtection="1">
      <alignment horizontal="left"/>
      <protection hidden="1"/>
    </xf>
    <xf numFmtId="49" fontId="9" fillId="0" borderId="11" xfId="1" applyNumberFormat="1" applyFont="1" applyFill="1" applyBorder="1" applyAlignment="1" applyProtection="1">
      <protection hidden="1"/>
    </xf>
    <xf numFmtId="49" fontId="9" fillId="0" borderId="12" xfId="1" applyNumberFormat="1" applyFont="1" applyFill="1" applyBorder="1" applyAlignment="1" applyProtection="1">
      <alignment horizontal="centerContinuous" vertical="center"/>
      <protection hidden="1"/>
    </xf>
    <xf numFmtId="49" fontId="9" fillId="0" borderId="11" xfId="1" applyNumberFormat="1" applyFont="1" applyFill="1" applyBorder="1" applyAlignment="1" applyProtection="1">
      <alignment horizontal="centerContinuous" vertical="center"/>
      <protection hidden="1"/>
    </xf>
    <xf numFmtId="49" fontId="9" fillId="0" borderId="6" xfId="1" applyNumberFormat="1" applyFont="1" applyFill="1" applyBorder="1" applyAlignment="1" applyProtection="1">
      <alignment horizontal="centerContinuous" vertical="center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top" wrapText="1"/>
      <protection hidden="1"/>
    </xf>
    <xf numFmtId="0" fontId="9" fillId="0" borderId="4" xfId="1" applyNumberFormat="1" applyFont="1" applyFill="1" applyBorder="1" applyAlignment="1" applyProtection="1">
      <alignment horizontal="center" vertical="top" wrapText="1"/>
      <protection hidden="1"/>
    </xf>
    <xf numFmtId="0" fontId="9" fillId="0" borderId="5" xfId="1" applyNumberFormat="1" applyFont="1" applyFill="1" applyBorder="1" applyAlignment="1" applyProtection="1">
      <alignment horizontal="center" vertical="top" wrapText="1"/>
      <protection hidden="1"/>
    </xf>
    <xf numFmtId="49" fontId="9" fillId="0" borderId="0" xfId="1" applyNumberFormat="1" applyFont="1" applyFill="1" applyAlignment="1" applyProtection="1">
      <alignment horizontal="center" vertical="top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top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8" xfId="1" applyNumberFormat="1" applyFont="1" applyFill="1" applyBorder="1" applyAlignment="1" applyProtection="1">
      <alignment horizontal="center" vertical="center"/>
      <protection hidden="1"/>
    </xf>
    <xf numFmtId="0" fontId="9" fillId="0" borderId="4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NumberFormat="1" applyFont="1" applyFill="1" applyBorder="1" applyAlignment="1" applyProtection="1">
      <alignment horizontal="center" vertical="center"/>
      <protection hidden="1"/>
    </xf>
    <xf numFmtId="1" fontId="9" fillId="0" borderId="7" xfId="1" applyNumberFormat="1" applyFont="1" applyFill="1" applyBorder="1" applyAlignment="1" applyProtection="1">
      <alignment horizontal="center" vertical="center"/>
      <protection hidden="1"/>
    </xf>
    <xf numFmtId="1" fontId="9" fillId="0" borderId="3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0" fontId="9" fillId="0" borderId="4" xfId="1" applyNumberFormat="1" applyFont="1" applyFill="1" applyBorder="1" applyAlignment="1" applyProtection="1">
      <alignment horizontal="left" vertical="center" wrapText="1"/>
      <protection hidden="1"/>
    </xf>
    <xf numFmtId="0" fontId="9" fillId="0" borderId="5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4" xfId="1" applyNumberFormat="1" applyFont="1" applyFill="1" applyBorder="1" applyAlignment="1" applyProtection="1">
      <alignment horizontal="center" vertical="center"/>
      <protection hidden="1"/>
    </xf>
    <xf numFmtId="167" fontId="9" fillId="0" borderId="4" xfId="1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1" xfId="1" applyNumberFormat="1" applyFont="1" applyFill="1" applyBorder="1" applyAlignment="1" applyProtection="1">
      <alignment horizontal="right" vertical="center"/>
      <protection hidden="1"/>
    </xf>
    <xf numFmtId="0" fontId="9" fillId="0" borderId="2" xfId="1" applyNumberFormat="1" applyFont="1" applyFill="1" applyBorder="1" applyAlignment="1" applyProtection="1">
      <alignment horizontal="left"/>
      <protection hidden="1"/>
    </xf>
    <xf numFmtId="0" fontId="9" fillId="0" borderId="1" xfId="1" applyNumberFormat="1" applyFont="1" applyFill="1" applyBorder="1" applyAlignment="1" applyProtection="1">
      <alignment horizontal="left"/>
      <protection hidden="1"/>
    </xf>
    <xf numFmtId="165" fontId="9" fillId="0" borderId="2" xfId="1" applyNumberFormat="1" applyFont="1" applyFill="1" applyBorder="1" applyAlignment="1" applyProtection="1">
      <alignment horizontal="center"/>
      <protection hidden="1"/>
    </xf>
    <xf numFmtId="0" fontId="9" fillId="0" borderId="2" xfId="1" applyFont="1" applyFill="1" applyBorder="1" applyAlignment="1" applyProtection="1">
      <alignment horizontal="center"/>
      <protection hidden="1"/>
    </xf>
    <xf numFmtId="164" fontId="9" fillId="0" borderId="1" xfId="1" applyNumberFormat="1" applyFont="1" applyFill="1" applyBorder="1" applyAlignment="1" applyProtection="1">
      <protection hidden="1"/>
    </xf>
    <xf numFmtId="0" fontId="9" fillId="0" borderId="2" xfId="1" applyFont="1" applyFill="1" applyBorder="1" applyAlignment="1" applyProtection="1">
      <alignment horizontal="center" wrapText="1"/>
      <protection hidden="1"/>
    </xf>
    <xf numFmtId="49" fontId="9" fillId="0" borderId="16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" xfId="1" applyBorder="1" applyProtection="1">
      <protection hidden="1"/>
    </xf>
    <xf numFmtId="0" fontId="1" fillId="0" borderId="1" xfId="1" applyBorder="1"/>
    <xf numFmtId="0" fontId="1" fillId="0" borderId="0" xfId="1" applyFo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1" xfId="0" applyNumberFormat="1" applyFont="1" applyFill="1" applyBorder="1" applyAlignment="1">
      <alignment vertical="top"/>
    </xf>
    <xf numFmtId="172" fontId="9" fillId="0" borderId="2" xfId="1" applyNumberFormat="1" applyFont="1" applyFill="1" applyBorder="1" applyAlignment="1" applyProtection="1">
      <alignment horizontal="center" vertical="center"/>
      <protection hidden="1"/>
    </xf>
    <xf numFmtId="171" fontId="9" fillId="0" borderId="2" xfId="1" applyNumberFormat="1" applyFont="1" applyFill="1" applyBorder="1" applyAlignment="1" applyProtection="1">
      <alignment horizontal="center" vertical="center"/>
      <protection hidden="1"/>
    </xf>
    <xf numFmtId="170" fontId="9" fillId="0" borderId="1" xfId="1" applyNumberFormat="1" applyFont="1" applyFill="1" applyBorder="1" applyAlignment="1" applyProtection="1">
      <alignment horizontal="center" vertical="center"/>
      <protection hidden="1"/>
    </xf>
    <xf numFmtId="169" fontId="9" fillId="0" borderId="8" xfId="1" applyNumberFormat="1" applyFont="1" applyFill="1" applyBorder="1" applyAlignment="1" applyProtection="1">
      <alignment horizontal="center" vertical="center"/>
      <protection hidden="1"/>
    </xf>
    <xf numFmtId="168" fontId="9" fillId="0" borderId="1" xfId="1" applyNumberFormat="1" applyFont="1" applyFill="1" applyBorder="1" applyAlignment="1" applyProtection="1">
      <alignment horizontal="right" vertical="center"/>
      <protection hidden="1"/>
    </xf>
    <xf numFmtId="166" fontId="9" fillId="0" borderId="1" xfId="1" applyNumberFormat="1" applyFont="1" applyFill="1" applyBorder="1" applyAlignment="1" applyProtection="1">
      <alignment horizontal="right" vertical="center"/>
      <protection hidden="1"/>
    </xf>
    <xf numFmtId="0" fontId="16" fillId="2" borderId="1" xfId="0" applyNumberFormat="1" applyFont="1" applyFill="1" applyBorder="1" applyAlignment="1">
      <alignment vertical="top" wrapText="1"/>
    </xf>
    <xf numFmtId="171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173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1" xfId="1" applyFont="1" applyBorder="1" applyProtection="1">
      <protection hidden="1"/>
    </xf>
    <xf numFmtId="168" fontId="10" fillId="0" borderId="1" xfId="1" applyNumberFormat="1" applyFont="1" applyFill="1" applyBorder="1" applyAlignment="1" applyProtection="1">
      <alignment horizontal="right" vertical="center"/>
      <protection hidden="1"/>
    </xf>
    <xf numFmtId="0" fontId="15" fillId="0" borderId="1" xfId="1" applyFont="1" applyBorder="1"/>
    <xf numFmtId="49" fontId="9" fillId="3" borderId="1" xfId="0" applyNumberFormat="1" applyFont="1" applyFill="1" applyBorder="1" applyAlignment="1">
      <alignment horizontal="center" vertical="top"/>
    </xf>
    <xf numFmtId="172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Protection="1">
      <protection hidden="1"/>
    </xf>
    <xf numFmtId="0" fontId="9" fillId="0" borderId="1" xfId="1" applyFont="1" applyBorder="1" applyAlignment="1">
      <alignment horizontal="center"/>
    </xf>
    <xf numFmtId="0" fontId="17" fillId="2" borderId="1" xfId="0" applyNumberFormat="1" applyFont="1" applyFill="1" applyBorder="1" applyAlignment="1">
      <alignment vertical="top"/>
    </xf>
    <xf numFmtId="0" fontId="10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Border="1" applyProtection="1">
      <protection hidden="1"/>
    </xf>
    <xf numFmtId="0" fontId="1" fillId="0" borderId="2" xfId="1" applyBorder="1"/>
    <xf numFmtId="0" fontId="1" fillId="0" borderId="8" xfId="1" applyBorder="1"/>
    <xf numFmtId="0" fontId="9" fillId="0" borderId="1" xfId="1" applyNumberFormat="1" applyFont="1" applyFill="1" applyBorder="1" applyAlignment="1" applyProtection="1">
      <protection hidden="1"/>
    </xf>
    <xf numFmtId="0" fontId="12" fillId="0" borderId="1" xfId="1" applyNumberFormat="1" applyFont="1" applyFill="1" applyBorder="1" applyAlignment="1" applyProtection="1">
      <alignment horizontal="centerContinuous"/>
      <protection hidden="1"/>
    </xf>
    <xf numFmtId="0" fontId="9" fillId="0" borderId="1" xfId="1" applyNumberFormat="1" applyFont="1" applyFill="1" applyBorder="1" applyAlignment="1" applyProtection="1">
      <alignment horizontal="centerContinuous"/>
      <protection hidden="1"/>
    </xf>
    <xf numFmtId="0" fontId="14" fillId="0" borderId="1" xfId="1" applyNumberFormat="1" applyFont="1" applyFill="1" applyBorder="1" applyAlignment="1" applyProtection="1">
      <alignment horizontal="centerContinuous"/>
      <protection hidden="1"/>
    </xf>
    <xf numFmtId="0" fontId="15" fillId="0" borderId="1" xfId="1" applyNumberFormat="1" applyFont="1" applyFill="1" applyBorder="1" applyAlignment="1" applyProtection="1">
      <alignment horizontal="centerContinuous"/>
      <protection hidden="1"/>
    </xf>
    <xf numFmtId="0" fontId="14" fillId="0" borderId="1" xfId="1" applyNumberFormat="1" applyFont="1" applyFill="1" applyBorder="1" applyAlignment="1" applyProtection="1">
      <protection hidden="1"/>
    </xf>
    <xf numFmtId="1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7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9" fillId="0" borderId="1" xfId="1" applyNumberFormat="1" applyFont="1" applyFill="1" applyBorder="1" applyAlignment="1" applyProtection="1">
      <alignment horizontal="center" vertical="center"/>
      <protection hidden="1"/>
    </xf>
    <xf numFmtId="1" fontId="9" fillId="0" borderId="1" xfId="1" applyNumberFormat="1" applyFont="1" applyFill="1" applyBorder="1" applyAlignment="1" applyProtection="1">
      <alignment horizontal="center" vertical="center"/>
      <protection hidden="1"/>
    </xf>
    <xf numFmtId="2" fontId="9" fillId="0" borderId="1" xfId="1" applyNumberFormat="1" applyFont="1" applyFill="1" applyBorder="1" applyAlignment="1" applyProtection="1">
      <alignment horizontal="center" vertical="center"/>
      <protection hidden="1"/>
    </xf>
    <xf numFmtId="0" fontId="17" fillId="2" borderId="1" xfId="0" applyNumberFormat="1" applyFont="1" applyFill="1" applyBorder="1" applyAlignment="1">
      <alignment vertical="top" wrapText="1"/>
    </xf>
    <xf numFmtId="49" fontId="10" fillId="0" borderId="1" xfId="1" applyNumberFormat="1" applyFont="1" applyFill="1" applyBorder="1" applyAlignment="1" applyProtection="1">
      <alignment horizontal="center" vertical="center"/>
      <protection hidden="1"/>
    </xf>
    <xf numFmtId="49" fontId="10" fillId="3" borderId="1" xfId="0" applyNumberFormat="1" applyFont="1" applyFill="1" applyBorder="1" applyAlignment="1">
      <alignment horizontal="center" vertical="top"/>
    </xf>
    <xf numFmtId="172" fontId="10" fillId="0" borderId="1" xfId="1" applyNumberFormat="1" applyFont="1" applyFill="1" applyBorder="1" applyAlignment="1" applyProtection="1">
      <alignment horizontal="center" vertical="center"/>
      <protection hidden="1"/>
    </xf>
    <xf numFmtId="171" fontId="10" fillId="0" borderId="1" xfId="1" applyNumberFormat="1" applyFont="1" applyFill="1" applyBorder="1" applyAlignment="1" applyProtection="1">
      <alignment horizontal="center" vertical="center"/>
      <protection hidden="1"/>
    </xf>
    <xf numFmtId="1" fontId="10" fillId="0" borderId="1" xfId="1" applyNumberFormat="1" applyFont="1" applyFill="1" applyBorder="1" applyAlignment="1" applyProtection="1">
      <alignment horizontal="center" vertical="center"/>
      <protection hidden="1"/>
    </xf>
    <xf numFmtId="170" fontId="10" fillId="0" borderId="1" xfId="1" applyNumberFormat="1" applyFont="1" applyFill="1" applyBorder="1" applyAlignment="1" applyProtection="1">
      <alignment horizontal="center" vertical="center"/>
      <protection hidden="1"/>
    </xf>
    <xf numFmtId="169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1" xfId="1" applyFont="1" applyBorder="1" applyProtection="1">
      <protection hidden="1"/>
    </xf>
    <xf numFmtId="0" fontId="12" fillId="0" borderId="1" xfId="1" applyFont="1" applyBorder="1" applyProtection="1">
      <protection hidden="1"/>
    </xf>
    <xf numFmtId="0" fontId="9" fillId="0" borderId="0" xfId="1" applyFont="1" applyProtection="1">
      <protection hidden="1"/>
    </xf>
    <xf numFmtId="0" fontId="9" fillId="0" borderId="11" xfId="1" applyFont="1" applyFill="1" applyBorder="1" applyAlignment="1" applyProtection="1">
      <alignment horizontal="centerContinuous" vertical="center"/>
      <protection hidden="1"/>
    </xf>
    <xf numFmtId="49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1" applyNumberFormat="1" applyFont="1" applyFill="1" applyBorder="1" applyAlignment="1" applyProtection="1">
      <alignment horizontal="center" vertical="center"/>
      <protection hidden="1"/>
    </xf>
    <xf numFmtId="0" fontId="9" fillId="0" borderId="10" xfId="1" applyNumberFormat="1" applyFont="1" applyFill="1" applyBorder="1" applyAlignment="1" applyProtection="1">
      <alignment horizontal="center" vertical="center"/>
      <protection hidden="1"/>
    </xf>
    <xf numFmtId="1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" fontId="9" fillId="0" borderId="0" xfId="1" applyNumberFormat="1" applyFont="1" applyFill="1" applyAlignment="1" applyProtection="1">
      <alignment horizontal="center" vertical="center" wrapText="1"/>
      <protection hidden="1"/>
    </xf>
    <xf numFmtId="175" fontId="9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2" xfId="1" applyNumberFormat="1" applyFont="1" applyFill="1" applyBorder="1" applyAlignment="1" applyProtection="1">
      <alignment horizontal="right" vertical="center"/>
      <protection hidden="1"/>
    </xf>
    <xf numFmtId="166" fontId="9" fillId="0" borderId="2" xfId="1" applyNumberFormat="1" applyFont="1" applyFill="1" applyBorder="1" applyAlignment="1" applyProtection="1">
      <alignment horizontal="right" vertical="center"/>
      <protection hidden="1"/>
    </xf>
    <xf numFmtId="166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left" vertical="center" wrapText="1"/>
      <protection hidden="1"/>
    </xf>
    <xf numFmtId="0" fontId="9" fillId="0" borderId="0" xfId="1" applyNumberFormat="1" applyFont="1" applyAlignment="1" applyProtection="1">
      <alignment horizontal="center" vertical="center"/>
      <protection hidden="1"/>
    </xf>
    <xf numFmtId="166" fontId="9" fillId="0" borderId="0" xfId="1" applyNumberFormat="1" applyFont="1" applyFill="1" applyAlignment="1" applyProtection="1">
      <alignment horizontal="right" vertical="center"/>
      <protection hidden="1"/>
    </xf>
    <xf numFmtId="166" fontId="10" fillId="0" borderId="10" xfId="1" applyNumberFormat="1" applyFont="1" applyFill="1" applyBorder="1" applyAlignment="1" applyProtection="1">
      <alignment horizontal="right" vertical="center"/>
      <protection hidden="1"/>
    </xf>
    <xf numFmtId="166" fontId="10" fillId="0" borderId="24" xfId="1" applyNumberFormat="1" applyFont="1" applyFill="1" applyBorder="1" applyAlignment="1" applyProtection="1">
      <alignment horizontal="right" vertical="center"/>
      <protection hidden="1"/>
    </xf>
    <xf numFmtId="49" fontId="9" fillId="0" borderId="0" xfId="1" applyNumberFormat="1" applyFont="1" applyAlignment="1" applyProtection="1">
      <alignment horizontal="left"/>
      <protection hidden="1"/>
    </xf>
    <xf numFmtId="0" fontId="11" fillId="0" borderId="0" xfId="1" applyNumberFormat="1" applyFont="1" applyFill="1" applyAlignment="1" applyProtection="1">
      <alignment horizontal="left"/>
      <protection hidden="1"/>
    </xf>
    <xf numFmtId="49" fontId="9" fillId="0" borderId="0" xfId="1" applyNumberFormat="1" applyFont="1" applyAlignment="1" applyProtection="1">
      <alignment horizontal="center"/>
      <protection hidden="1"/>
    </xf>
    <xf numFmtId="49" fontId="9" fillId="0" borderId="0" xfId="1" applyNumberFormat="1" applyFont="1" applyFill="1" applyAlignment="1" applyProtection="1">
      <alignment horizontal="left"/>
      <protection hidden="1"/>
    </xf>
    <xf numFmtId="49" fontId="9" fillId="0" borderId="0" xfId="1" applyNumberFormat="1" applyFont="1" applyBorder="1" applyAlignment="1" applyProtection="1">
      <alignment horizontal="center"/>
      <protection hidden="1"/>
    </xf>
    <xf numFmtId="0" fontId="9" fillId="0" borderId="0" xfId="1" applyFont="1" applyAlignment="1" applyProtection="1">
      <alignment horizontal="left"/>
      <protection hidden="1"/>
    </xf>
    <xf numFmtId="49" fontId="9" fillId="0" borderId="0" xfId="1" applyNumberFormat="1" applyFont="1" applyProtection="1">
      <protection hidden="1"/>
    </xf>
    <xf numFmtId="0" fontId="9" fillId="0" borderId="0" xfId="1" applyFont="1" applyBorder="1" applyProtection="1">
      <protection hidden="1"/>
    </xf>
    <xf numFmtId="0" fontId="9" fillId="0" borderId="0" xfId="1" applyFont="1"/>
    <xf numFmtId="3" fontId="9" fillId="3" borderId="1" xfId="0" applyNumberFormat="1" applyFont="1" applyFill="1" applyBorder="1" applyAlignment="1">
      <alignment horizontal="center"/>
    </xf>
    <xf numFmtId="0" fontId="18" fillId="0" borderId="1" xfId="1" applyFont="1" applyBorder="1"/>
    <xf numFmtId="176" fontId="9" fillId="0" borderId="1" xfId="1" applyNumberFormat="1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Protection="1">
      <protection hidden="1"/>
    </xf>
    <xf numFmtId="0" fontId="9" fillId="0" borderId="1" xfId="0" applyFont="1" applyFill="1" applyBorder="1" applyAlignment="1" applyProtection="1">
      <alignment vertical="top" wrapText="1"/>
      <protection hidden="1"/>
    </xf>
    <xf numFmtId="0" fontId="21" fillId="0" borderId="1" xfId="0" applyFont="1" applyBorder="1"/>
    <xf numFmtId="176" fontId="1" fillId="0" borderId="0" xfId="1" applyNumberFormat="1" applyBorder="1"/>
    <xf numFmtId="0" fontId="1" fillId="0" borderId="0" xfId="1" applyBorder="1"/>
    <xf numFmtId="176" fontId="20" fillId="5" borderId="0" xfId="0" applyNumberFormat="1" applyFont="1" applyFill="1" applyBorder="1"/>
    <xf numFmtId="0" fontId="1" fillId="0" borderId="0" xfId="1" applyFont="1" applyBorder="1"/>
    <xf numFmtId="176" fontId="2" fillId="0" borderId="0" xfId="1" applyNumberFormat="1" applyFont="1" applyBorder="1"/>
    <xf numFmtId="0" fontId="22" fillId="4" borderId="0" xfId="0" applyFont="1" applyFill="1" applyBorder="1" applyAlignment="1">
      <alignment vertical="center" wrapText="1"/>
    </xf>
    <xf numFmtId="0" fontId="15" fillId="0" borderId="1" xfId="1" applyFont="1" applyFill="1" applyBorder="1" applyProtection="1">
      <protection hidden="1"/>
    </xf>
    <xf numFmtId="0" fontId="9" fillId="0" borderId="1" xfId="1" applyFont="1" applyFill="1" applyBorder="1"/>
    <xf numFmtId="0" fontId="1" fillId="0" borderId="0" xfId="1" applyFont="1" applyFill="1"/>
    <xf numFmtId="176" fontId="1" fillId="0" borderId="0" xfId="1" applyNumberFormat="1"/>
    <xf numFmtId="176" fontId="7" fillId="6" borderId="0" xfId="1" applyNumberFormat="1" applyFont="1" applyFill="1"/>
    <xf numFmtId="0" fontId="1" fillId="0" borderId="0" xfId="1" applyFont="1" applyProtection="1">
      <protection hidden="1"/>
    </xf>
    <xf numFmtId="176" fontId="1" fillId="0" borderId="0" xfId="1" applyNumberFormat="1" applyFont="1" applyBorder="1"/>
    <xf numFmtId="0" fontId="23" fillId="4" borderId="0" xfId="0" applyFont="1" applyFill="1" applyBorder="1" applyAlignment="1">
      <alignment horizontal="right" vertical="center" wrapText="1"/>
    </xf>
    <xf numFmtId="168" fontId="19" fillId="0" borderId="1" xfId="1" applyNumberFormat="1" applyFont="1" applyFill="1" applyBorder="1" applyAlignment="1" applyProtection="1">
      <alignment horizontal="right" vertical="center"/>
      <protection hidden="1"/>
    </xf>
    <xf numFmtId="168" fontId="18" fillId="0" borderId="1" xfId="1" applyNumberFormat="1" applyFont="1" applyFill="1" applyBorder="1" applyAlignment="1" applyProtection="1">
      <alignment horizontal="right" vertical="center"/>
      <protection hidden="1"/>
    </xf>
    <xf numFmtId="176" fontId="1" fillId="0" borderId="0" xfId="1" applyNumberFormat="1" applyFont="1"/>
    <xf numFmtId="166" fontId="3" fillId="0" borderId="0" xfId="1" applyNumberFormat="1" applyFont="1" applyFill="1" applyAlignment="1" applyProtection="1">
      <alignment horizontal="right" vertical="center"/>
      <protection hidden="1"/>
    </xf>
    <xf numFmtId="0" fontId="8" fillId="0" borderId="0" xfId="1" applyNumberFormat="1" applyFont="1" applyFill="1" applyAlignment="1" applyProtection="1">
      <alignment vertical="top"/>
      <protection hidden="1"/>
    </xf>
    <xf numFmtId="0" fontId="11" fillId="0" borderId="0" xfId="1" applyNumberFormat="1" applyFont="1" applyFill="1" applyAlignment="1" applyProtection="1">
      <alignment horizontal="left" wrapText="1"/>
      <protection hidden="1"/>
    </xf>
    <xf numFmtId="0" fontId="13" fillId="2" borderId="15" xfId="0" applyNumberFormat="1" applyFont="1" applyFill="1" applyBorder="1" applyAlignment="1">
      <alignment horizontal="center"/>
    </xf>
    <xf numFmtId="0" fontId="13" fillId="2" borderId="17" xfId="0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0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76" fontId="1" fillId="0" borderId="0" xfId="1" applyNumberFormat="1" applyBorder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showGridLines="0" tabSelected="1" topLeftCell="A10" zoomScale="120" zoomScaleNormal="120" workbookViewId="0">
      <selection activeCell="V37" sqref="V37"/>
    </sheetView>
  </sheetViews>
  <sheetFormatPr defaultColWidth="9.140625" defaultRowHeight="12.75" x14ac:dyDescent="0.2"/>
  <cols>
    <col min="1" max="1" width="0.5703125" style="1" customWidth="1"/>
    <col min="2" max="2" width="2.28515625" style="1" hidden="1" customWidth="1"/>
    <col min="3" max="3" width="5.28515625" style="1" hidden="1" customWidth="1"/>
    <col min="4" max="4" width="5.140625" style="113" customWidth="1"/>
    <col min="5" max="5" width="42.85546875" style="113" customWidth="1"/>
    <col min="6" max="6" width="4.28515625" style="113" customWidth="1"/>
    <col min="7" max="7" width="5.7109375" style="113" customWidth="1"/>
    <col min="8" max="8" width="7.85546875" style="113" customWidth="1"/>
    <col min="9" max="10" width="4.28515625" style="113" customWidth="1"/>
    <col min="11" max="11" width="7.28515625" style="113" customWidth="1"/>
    <col min="12" max="12" width="6.7109375" style="113" customWidth="1"/>
    <col min="13" max="13" width="11.42578125" style="113" customWidth="1"/>
    <col min="14" max="16" width="10.7109375" style="113" customWidth="1"/>
    <col min="17" max="17" width="10" style="205" customWidth="1"/>
    <col min="18" max="19" width="10" style="113" customWidth="1"/>
    <col min="20" max="20" width="11.28515625" style="1" customWidth="1"/>
    <col min="21" max="22" width="7.42578125" style="1" customWidth="1"/>
    <col min="23" max="23" width="9.28515625" style="1" customWidth="1"/>
    <col min="24" max="24" width="9.140625" style="1" customWidth="1"/>
    <col min="25" max="26" width="11.7109375" style="1" customWidth="1"/>
    <col min="27" max="257" width="9.140625" style="1" customWidth="1"/>
    <col min="258" max="16384" width="9.140625" style="1"/>
  </cols>
  <sheetData>
    <row r="1" spans="1:28" ht="409.6" hidden="1" customHeight="1" x14ac:dyDescent="0.2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4"/>
      <c r="R1" s="24"/>
      <c r="S1" s="208"/>
      <c r="T1" s="11"/>
      <c r="U1" s="11"/>
      <c r="V1" s="11"/>
      <c r="W1" s="11"/>
    </row>
    <row r="2" spans="1:28" ht="409.6" hidden="1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9"/>
      <c r="R2" s="37" t="s">
        <v>35</v>
      </c>
      <c r="S2" s="12"/>
      <c r="T2" s="11"/>
      <c r="U2" s="11"/>
      <c r="V2" s="11"/>
      <c r="W2" s="11"/>
    </row>
    <row r="3" spans="1:28" ht="409.6" hidden="1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2" t="s">
        <v>67</v>
      </c>
      <c r="R3" s="35" t="s">
        <v>66</v>
      </c>
      <c r="S3" s="12"/>
      <c r="T3" s="11"/>
      <c r="U3" s="11"/>
      <c r="V3" s="11"/>
      <c r="W3" s="11"/>
    </row>
    <row r="4" spans="1:28" ht="409.6" hidden="1" customHeight="1" x14ac:dyDescent="0.2">
      <c r="A4" s="10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 t="s">
        <v>32</v>
      </c>
      <c r="R4" s="33" t="s">
        <v>65</v>
      </c>
      <c r="S4" s="12"/>
      <c r="T4" s="11"/>
      <c r="U4" s="11"/>
      <c r="V4" s="11"/>
      <c r="W4" s="11"/>
    </row>
    <row r="5" spans="1:28" ht="409.6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32"/>
      <c r="R5" s="28"/>
      <c r="S5" s="12"/>
      <c r="T5" s="11"/>
      <c r="U5" s="11"/>
      <c r="V5" s="11"/>
      <c r="W5" s="11"/>
    </row>
    <row r="6" spans="1:28" ht="409.6" hidden="1" customHeight="1" x14ac:dyDescent="0.2">
      <c r="A6" s="31" t="s">
        <v>64</v>
      </c>
      <c r="B6" s="31"/>
      <c r="C6" s="31"/>
      <c r="D6" s="31"/>
      <c r="E6" s="31"/>
      <c r="F6" s="215" t="s">
        <v>40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30"/>
      <c r="R6" s="29"/>
      <c r="S6" s="12"/>
      <c r="T6" s="11"/>
      <c r="U6" s="11"/>
      <c r="V6" s="11"/>
      <c r="W6" s="11"/>
    </row>
    <row r="7" spans="1:28" ht="409.6" hidden="1" customHeight="1" x14ac:dyDescent="0.2">
      <c r="A7" s="31" t="s">
        <v>63</v>
      </c>
      <c r="B7" s="31"/>
      <c r="C7" s="31"/>
      <c r="D7" s="31"/>
      <c r="E7" s="31"/>
      <c r="F7" s="215" t="s">
        <v>40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0"/>
      <c r="R7" s="29"/>
      <c r="S7" s="12"/>
      <c r="T7" s="11"/>
      <c r="U7" s="11"/>
      <c r="V7" s="11"/>
      <c r="W7" s="11"/>
    </row>
    <row r="8" spans="1:28" ht="409.6" hidden="1" customHeight="1" x14ac:dyDescent="0.2">
      <c r="A8" s="19" t="s">
        <v>62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8"/>
      <c r="S8" s="12"/>
      <c r="T8" s="11"/>
      <c r="U8" s="11"/>
      <c r="V8" s="11"/>
      <c r="W8" s="11"/>
    </row>
    <row r="9" spans="1:28" ht="409.6" hidden="1" customHeight="1" x14ac:dyDescent="0.2">
      <c r="A9" s="19" t="s">
        <v>61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7">
        <v>383</v>
      </c>
      <c r="S9" s="12"/>
      <c r="T9" s="11"/>
      <c r="U9" s="11"/>
      <c r="V9" s="11"/>
      <c r="W9" s="11"/>
    </row>
    <row r="10" spans="1:28" ht="15" customHeight="1" x14ac:dyDescent="0.2">
      <c r="A10" s="19"/>
      <c r="B10" s="19"/>
      <c r="C10" s="19"/>
      <c r="D10" s="145"/>
      <c r="E10" s="146" t="s">
        <v>60</v>
      </c>
      <c r="F10" s="146"/>
      <c r="G10" s="146"/>
      <c r="H10" s="146"/>
      <c r="I10" s="146"/>
      <c r="J10" s="146"/>
      <c r="K10" s="146"/>
      <c r="L10" s="146"/>
      <c r="M10" s="147"/>
      <c r="N10" s="147"/>
      <c r="O10" s="147"/>
      <c r="P10" s="148"/>
      <c r="Q10" s="149"/>
      <c r="R10" s="149"/>
      <c r="S10" s="149"/>
      <c r="T10" s="11"/>
      <c r="U10" s="11"/>
      <c r="V10" s="11"/>
      <c r="W10" s="11"/>
    </row>
    <row r="11" spans="1:28" ht="7.5" customHeight="1" x14ac:dyDescent="0.2">
      <c r="A11" s="19"/>
      <c r="B11" s="19"/>
      <c r="C11" s="19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50"/>
      <c r="Q11" s="203"/>
      <c r="R11" s="130"/>
      <c r="S11" s="130"/>
      <c r="T11" s="11"/>
      <c r="U11" s="11"/>
      <c r="V11" s="11"/>
      <c r="W11" s="11"/>
    </row>
    <row r="12" spans="1:28" ht="46.5" customHeight="1" x14ac:dyDescent="0.2">
      <c r="A12" s="23"/>
      <c r="B12" s="22"/>
      <c r="C12" s="141"/>
      <c r="D12" s="116"/>
      <c r="E12" s="116" t="s">
        <v>17</v>
      </c>
      <c r="F12" s="116" t="s">
        <v>59</v>
      </c>
      <c r="G12" s="116" t="s">
        <v>58</v>
      </c>
      <c r="H12" s="116" t="s">
        <v>57</v>
      </c>
      <c r="I12" s="116" t="s">
        <v>56</v>
      </c>
      <c r="J12" s="116" t="s">
        <v>55</v>
      </c>
      <c r="K12" s="116" t="s">
        <v>54</v>
      </c>
      <c r="L12" s="116" t="s">
        <v>53</v>
      </c>
      <c r="M12" s="116" t="s">
        <v>14</v>
      </c>
      <c r="N12" s="116" t="s">
        <v>52</v>
      </c>
      <c r="O12" s="116" t="s">
        <v>51</v>
      </c>
      <c r="P12" s="116" t="s">
        <v>50</v>
      </c>
      <c r="Q12" s="116" t="s">
        <v>49</v>
      </c>
      <c r="R12" s="116" t="s">
        <v>48</v>
      </c>
      <c r="S12" s="116" t="s">
        <v>47</v>
      </c>
      <c r="T12" s="21"/>
      <c r="U12" s="21"/>
      <c r="V12" s="20"/>
      <c r="W12" s="20"/>
      <c r="Y12" s="206"/>
    </row>
    <row r="13" spans="1:28" ht="11.25" customHeight="1" x14ac:dyDescent="0.2">
      <c r="A13" s="19"/>
      <c r="B13" s="18"/>
      <c r="C13" s="18"/>
      <c r="D13" s="151"/>
      <c r="E13" s="151">
        <v>1</v>
      </c>
      <c r="F13" s="152">
        <v>31</v>
      </c>
      <c r="G13" s="152">
        <v>32</v>
      </c>
      <c r="H13" s="152">
        <v>33</v>
      </c>
      <c r="I13" s="152">
        <v>34</v>
      </c>
      <c r="J13" s="152">
        <v>35</v>
      </c>
      <c r="K13" s="152">
        <v>36</v>
      </c>
      <c r="L13" s="152">
        <v>37</v>
      </c>
      <c r="M13" s="151">
        <v>4</v>
      </c>
      <c r="N13" s="151">
        <v>5</v>
      </c>
      <c r="O13" s="151">
        <v>6</v>
      </c>
      <c r="P13" s="151">
        <v>7</v>
      </c>
      <c r="Q13" s="151">
        <v>8</v>
      </c>
      <c r="R13" s="151">
        <v>9</v>
      </c>
      <c r="S13" s="151">
        <v>10</v>
      </c>
      <c r="T13" s="17"/>
      <c r="U13" s="17"/>
      <c r="V13" s="12"/>
      <c r="W13" s="12"/>
      <c r="Y13" s="207"/>
    </row>
    <row r="14" spans="1:28" ht="18.75" customHeight="1" x14ac:dyDescent="0.25">
      <c r="A14" s="16"/>
      <c r="B14" s="14"/>
      <c r="C14" s="15"/>
      <c r="D14" s="128"/>
      <c r="E14" s="139" t="s">
        <v>105</v>
      </c>
      <c r="F14" s="117"/>
      <c r="G14" s="133" t="s">
        <v>106</v>
      </c>
      <c r="H14" s="134" t="s">
        <v>107</v>
      </c>
      <c r="I14" s="125"/>
      <c r="J14" s="125"/>
      <c r="K14" s="120"/>
      <c r="L14" s="153"/>
      <c r="M14" s="131">
        <f>M15+M21+M34</f>
        <v>1792860</v>
      </c>
      <c r="N14" s="131">
        <f>N15+N21+N34</f>
        <v>1792620.08</v>
      </c>
      <c r="O14" s="131">
        <f>O15+O21+O34</f>
        <v>1792620.08</v>
      </c>
      <c r="P14" s="131">
        <f>P15+P21+P34</f>
        <v>1792620.08</v>
      </c>
      <c r="Q14" s="214">
        <f>Q17+Q20+Q22+Q36</f>
        <v>239.91999999999825</v>
      </c>
      <c r="R14" s="131">
        <f>O14-P14</f>
        <v>0</v>
      </c>
      <c r="S14" s="123">
        <f>N14-O14</f>
        <v>0</v>
      </c>
      <c r="T14" s="13"/>
      <c r="U14" s="13"/>
      <c r="V14" s="12"/>
      <c r="W14" s="12"/>
      <c r="X14" s="201"/>
      <c r="Y14" s="199"/>
      <c r="Z14" s="197"/>
      <c r="AA14" s="198"/>
      <c r="AB14" s="198"/>
    </row>
    <row r="15" spans="1:28" ht="25.5" customHeight="1" x14ac:dyDescent="0.2">
      <c r="A15" s="16"/>
      <c r="B15" s="14"/>
      <c r="C15" s="15"/>
      <c r="D15" s="128"/>
      <c r="E15" s="156" t="s">
        <v>144</v>
      </c>
      <c r="F15" s="124"/>
      <c r="G15" s="158" t="s">
        <v>125</v>
      </c>
      <c r="H15" s="159" t="s">
        <v>143</v>
      </c>
      <c r="I15" s="161" t="s">
        <v>46</v>
      </c>
      <c r="J15" s="161">
        <v>211</v>
      </c>
      <c r="K15" s="162" t="s">
        <v>114</v>
      </c>
      <c r="L15" s="163">
        <v>130200</v>
      </c>
      <c r="M15" s="122">
        <f>M17+M18+M20</f>
        <v>1719124</v>
      </c>
      <c r="N15" s="193">
        <f>N17+N18+N20</f>
        <v>1719012</v>
      </c>
      <c r="O15" s="193">
        <f>O17+O18+O20</f>
        <v>1719012</v>
      </c>
      <c r="P15" s="122">
        <f>P17+P18+P20</f>
        <v>1719012</v>
      </c>
      <c r="Q15" s="131">
        <f>M15-N15</f>
        <v>112</v>
      </c>
      <c r="R15" s="122">
        <f>O15-P15</f>
        <v>0</v>
      </c>
      <c r="S15" s="123">
        <f>N15-O15</f>
        <v>0</v>
      </c>
      <c r="T15" s="13"/>
      <c r="U15" s="13"/>
      <c r="V15" s="12"/>
      <c r="W15" s="12"/>
      <c r="X15" s="201"/>
      <c r="Y15" s="198"/>
      <c r="Z15" s="198"/>
      <c r="AA15" s="198"/>
      <c r="AB15" s="198"/>
    </row>
    <row r="16" spans="1:28" ht="11.25" customHeight="1" x14ac:dyDescent="0.2">
      <c r="A16" s="16"/>
      <c r="B16" s="14"/>
      <c r="C16" s="15"/>
      <c r="D16" s="128"/>
      <c r="E16" s="129" t="s">
        <v>120</v>
      </c>
      <c r="F16" s="125"/>
      <c r="G16" s="133"/>
      <c r="H16" s="134"/>
      <c r="I16" s="125"/>
      <c r="J16" s="125"/>
      <c r="K16" s="120"/>
      <c r="L16" s="153"/>
      <c r="M16" s="122"/>
      <c r="N16" s="122"/>
      <c r="O16" s="122"/>
      <c r="P16" s="122"/>
      <c r="Q16" s="122">
        <f t="shared" ref="Q16:Q41" si="0">M16-N16</f>
        <v>0</v>
      </c>
      <c r="R16" s="122">
        <f t="shared" ref="R16:R41" si="1">O16-P16</f>
        <v>0</v>
      </c>
      <c r="S16" s="123">
        <f t="shared" ref="S16:S41" si="2">N16-O16</f>
        <v>0</v>
      </c>
      <c r="T16" s="13"/>
      <c r="U16" s="13"/>
      <c r="V16" s="12"/>
      <c r="W16" s="12"/>
      <c r="X16" s="201"/>
      <c r="Y16" s="198"/>
      <c r="Z16" s="198"/>
      <c r="AA16" s="198"/>
      <c r="AB16" s="198"/>
    </row>
    <row r="17" spans="1:28" ht="12.75" customHeight="1" x14ac:dyDescent="0.2">
      <c r="A17" s="16"/>
      <c r="B17" s="14"/>
      <c r="C17" s="15"/>
      <c r="D17" s="128"/>
      <c r="E17" s="129" t="s">
        <v>45</v>
      </c>
      <c r="F17" s="126"/>
      <c r="G17" s="133" t="s">
        <v>106</v>
      </c>
      <c r="H17" s="134" t="s">
        <v>109</v>
      </c>
      <c r="I17" s="154" t="s">
        <v>46</v>
      </c>
      <c r="J17" s="154">
        <v>211</v>
      </c>
      <c r="K17" s="120" t="s">
        <v>44</v>
      </c>
      <c r="L17" s="153"/>
      <c r="M17" s="122">
        <f>166451+884731+276600</f>
        <v>1327782</v>
      </c>
      <c r="N17" s="122">
        <v>1327767</v>
      </c>
      <c r="O17" s="122">
        <v>1327767</v>
      </c>
      <c r="P17" s="122">
        <f>166451+884731+276585</f>
        <v>1327767</v>
      </c>
      <c r="Q17" s="131">
        <f>M17-N17</f>
        <v>15</v>
      </c>
      <c r="R17" s="122">
        <f t="shared" si="1"/>
        <v>0</v>
      </c>
      <c r="S17" s="123">
        <f t="shared" si="2"/>
        <v>0</v>
      </c>
      <c r="T17" s="13"/>
      <c r="U17" s="13"/>
      <c r="V17" s="12"/>
      <c r="W17" s="12"/>
      <c r="X17" s="201"/>
      <c r="Y17" s="198"/>
      <c r="Z17" s="198"/>
      <c r="AA17" s="198"/>
      <c r="AB17" s="198"/>
    </row>
    <row r="18" spans="1:28" ht="12.75" customHeight="1" x14ac:dyDescent="0.25">
      <c r="A18" s="16"/>
      <c r="B18" s="14"/>
      <c r="C18" s="15"/>
      <c r="D18" s="128"/>
      <c r="E18" s="129" t="s">
        <v>108</v>
      </c>
      <c r="F18" s="126"/>
      <c r="G18" s="133" t="s">
        <v>106</v>
      </c>
      <c r="H18" s="134" t="s">
        <v>109</v>
      </c>
      <c r="I18" s="154">
        <v>122</v>
      </c>
      <c r="J18" s="154">
        <v>212</v>
      </c>
      <c r="K18" s="120" t="s">
        <v>159</v>
      </c>
      <c r="L18" s="153"/>
      <c r="M18" s="196">
        <f>M19</f>
        <v>600</v>
      </c>
      <c r="N18" s="196">
        <f>N19</f>
        <v>600</v>
      </c>
      <c r="O18" s="196">
        <f>O19</f>
        <v>600</v>
      </c>
      <c r="P18" s="196">
        <f>P19</f>
        <v>600</v>
      </c>
      <c r="Q18" s="122">
        <f>M18-N18</f>
        <v>0</v>
      </c>
      <c r="R18" s="122">
        <f t="shared" si="1"/>
        <v>0</v>
      </c>
      <c r="S18" s="123">
        <f t="shared" si="2"/>
        <v>0</v>
      </c>
      <c r="T18" s="13"/>
      <c r="U18" s="13"/>
      <c r="V18" s="12"/>
      <c r="W18" s="12"/>
      <c r="X18" s="201"/>
      <c r="Y18" s="198"/>
      <c r="Z18" s="198"/>
      <c r="AA18" s="198"/>
      <c r="AB18" s="198"/>
    </row>
    <row r="19" spans="1:28" ht="12.75" customHeight="1" x14ac:dyDescent="0.25">
      <c r="A19" s="16"/>
      <c r="B19" s="14"/>
      <c r="C19" s="15"/>
      <c r="D19" s="128"/>
      <c r="E19" s="195" t="s">
        <v>160</v>
      </c>
      <c r="F19" s="126"/>
      <c r="G19" s="133"/>
      <c r="H19" s="134"/>
      <c r="I19" s="154"/>
      <c r="J19" s="154"/>
      <c r="K19" s="120" t="s">
        <v>110</v>
      </c>
      <c r="L19" s="153"/>
      <c r="M19" s="196">
        <v>600</v>
      </c>
      <c r="N19" s="196">
        <v>600</v>
      </c>
      <c r="O19" s="196">
        <v>600</v>
      </c>
      <c r="P19" s="196">
        <v>600</v>
      </c>
      <c r="Q19" s="131"/>
      <c r="R19" s="122"/>
      <c r="S19" s="123"/>
      <c r="T19" s="13"/>
      <c r="U19" s="13"/>
      <c r="V19" s="12"/>
      <c r="W19" s="12"/>
      <c r="X19" s="201"/>
      <c r="Y19" s="198"/>
      <c r="Z19" s="198"/>
      <c r="AA19" s="198"/>
      <c r="AB19" s="198"/>
    </row>
    <row r="20" spans="1:28" ht="12.75" customHeight="1" x14ac:dyDescent="0.2">
      <c r="A20" s="16"/>
      <c r="B20" s="14"/>
      <c r="C20" s="15"/>
      <c r="D20" s="128"/>
      <c r="E20" s="129" t="s">
        <v>43</v>
      </c>
      <c r="F20" s="126"/>
      <c r="G20" s="133" t="s">
        <v>106</v>
      </c>
      <c r="H20" s="134" t="s">
        <v>109</v>
      </c>
      <c r="I20" s="89">
        <v>121</v>
      </c>
      <c r="J20" s="155" t="s">
        <v>42</v>
      </c>
      <c r="K20" s="120" t="s">
        <v>41</v>
      </c>
      <c r="L20" s="153"/>
      <c r="M20" s="122">
        <f>26222+233720+130800</f>
        <v>390742</v>
      </c>
      <c r="N20" s="122">
        <v>390645</v>
      </c>
      <c r="O20" s="122">
        <v>390645</v>
      </c>
      <c r="P20" s="122">
        <f>130703+233720+26222</f>
        <v>390645</v>
      </c>
      <c r="Q20" s="131">
        <f>M20-N20</f>
        <v>97</v>
      </c>
      <c r="R20" s="122">
        <f>O20-P20</f>
        <v>0</v>
      </c>
      <c r="S20" s="123">
        <f>N20-O20</f>
        <v>0</v>
      </c>
      <c r="T20" s="13"/>
      <c r="U20" s="13"/>
      <c r="V20" s="12"/>
      <c r="W20" s="12"/>
      <c r="X20" s="201"/>
      <c r="Y20" s="198"/>
      <c r="Z20" s="198"/>
      <c r="AA20" s="198"/>
      <c r="AB20" s="198"/>
    </row>
    <row r="21" spans="1:28" ht="12.75" customHeight="1" x14ac:dyDescent="0.2">
      <c r="A21" s="16"/>
      <c r="B21" s="14"/>
      <c r="C21" s="15"/>
      <c r="D21" s="128"/>
      <c r="E21" s="140" t="s">
        <v>161</v>
      </c>
      <c r="F21" s="126"/>
      <c r="G21" s="158" t="s">
        <v>106</v>
      </c>
      <c r="H21" s="159" t="s">
        <v>112</v>
      </c>
      <c r="I21" s="161">
        <v>244</v>
      </c>
      <c r="J21" s="161">
        <v>220</v>
      </c>
      <c r="K21" s="162"/>
      <c r="L21" s="163"/>
      <c r="M21" s="131">
        <f>M22+M27+M29+M31+M36</f>
        <v>73736</v>
      </c>
      <c r="N21" s="131">
        <f t="shared" ref="N21" si="3">N22+N27+N29+N31+N36</f>
        <v>73608.08</v>
      </c>
      <c r="O21" s="131">
        <f>O22+O27+O29+O31+O36</f>
        <v>73608.08</v>
      </c>
      <c r="P21" s="131">
        <f>P22+P27+P29+P31+P36</f>
        <v>73608.08</v>
      </c>
      <c r="Q21" s="131"/>
      <c r="R21" s="131">
        <f>O21-P21</f>
        <v>0</v>
      </c>
      <c r="S21" s="123"/>
      <c r="T21" s="13"/>
      <c r="U21" s="13"/>
      <c r="V21" s="12"/>
      <c r="W21" s="12"/>
      <c r="X21" s="201"/>
      <c r="Y21" s="198"/>
      <c r="Z21" s="198"/>
      <c r="AA21" s="198"/>
      <c r="AB21" s="198"/>
    </row>
    <row r="22" spans="1:28" ht="12.75" customHeight="1" x14ac:dyDescent="0.2">
      <c r="A22" s="16"/>
      <c r="B22" s="14"/>
      <c r="C22" s="15"/>
      <c r="D22" s="128"/>
      <c r="E22" s="140" t="s">
        <v>119</v>
      </c>
      <c r="F22" s="126"/>
      <c r="G22" s="158" t="s">
        <v>106</v>
      </c>
      <c r="H22" s="159" t="s">
        <v>112</v>
      </c>
      <c r="I22" s="161">
        <v>244</v>
      </c>
      <c r="J22" s="161">
        <v>221</v>
      </c>
      <c r="K22" s="162" t="s">
        <v>114</v>
      </c>
      <c r="L22" s="157" t="s">
        <v>155</v>
      </c>
      <c r="M22" s="131">
        <f>M23+M24+M26+M25</f>
        <v>37900</v>
      </c>
      <c r="N22" s="131">
        <f t="shared" ref="N22:O22" si="4">N23+N24+N26+N25</f>
        <v>37844.080000000002</v>
      </c>
      <c r="O22" s="131">
        <f t="shared" si="4"/>
        <v>37844.080000000002</v>
      </c>
      <c r="P22" s="131">
        <f>P23+P24+P26+P25</f>
        <v>37844.080000000002</v>
      </c>
      <c r="Q22" s="122">
        <f>M22-N22</f>
        <v>55.919999999998254</v>
      </c>
      <c r="R22" s="122">
        <f t="shared" si="1"/>
        <v>0</v>
      </c>
      <c r="S22" s="123">
        <f t="shared" si="2"/>
        <v>0</v>
      </c>
      <c r="T22" s="13"/>
      <c r="U22" s="13"/>
      <c r="V22" s="12"/>
      <c r="W22" s="12"/>
      <c r="X22" s="201"/>
      <c r="Y22" s="197"/>
      <c r="Z22" s="198"/>
      <c r="AA22" s="198"/>
      <c r="AB22" s="198"/>
    </row>
    <row r="23" spans="1:28" ht="12.75" customHeight="1" x14ac:dyDescent="0.2">
      <c r="A23" s="16"/>
      <c r="B23" s="14"/>
      <c r="C23" s="15"/>
      <c r="D23" s="128"/>
      <c r="E23" s="129" t="s">
        <v>111</v>
      </c>
      <c r="F23" s="126"/>
      <c r="G23" s="133" t="s">
        <v>106</v>
      </c>
      <c r="H23" s="134" t="s">
        <v>112</v>
      </c>
      <c r="I23" s="154">
        <v>244</v>
      </c>
      <c r="J23" s="154">
        <v>221</v>
      </c>
      <c r="K23" s="120" t="s">
        <v>116</v>
      </c>
      <c r="L23" s="153"/>
      <c r="M23" s="122">
        <v>4200</v>
      </c>
      <c r="N23" s="122">
        <v>4194.08</v>
      </c>
      <c r="O23" s="122">
        <v>4194.08</v>
      </c>
      <c r="P23" s="122">
        <v>4194.08</v>
      </c>
      <c r="Q23" s="122">
        <f t="shared" si="0"/>
        <v>5.9200000000000728</v>
      </c>
      <c r="R23" s="122">
        <f t="shared" si="1"/>
        <v>0</v>
      </c>
      <c r="S23" s="123">
        <f t="shared" si="2"/>
        <v>0</v>
      </c>
      <c r="T23" s="13"/>
      <c r="U23" s="13"/>
      <c r="V23" s="12"/>
      <c r="W23" s="12"/>
      <c r="X23" s="201"/>
      <c r="Y23" s="198"/>
      <c r="Z23" s="198"/>
      <c r="AA23" s="198"/>
      <c r="AB23" s="198"/>
    </row>
    <row r="24" spans="1:28" ht="12.75" customHeight="1" x14ac:dyDescent="0.2">
      <c r="A24" s="16"/>
      <c r="B24" s="14"/>
      <c r="C24" s="15"/>
      <c r="D24" s="128"/>
      <c r="E24" s="129" t="s">
        <v>113</v>
      </c>
      <c r="F24" s="126"/>
      <c r="G24" s="133" t="s">
        <v>106</v>
      </c>
      <c r="H24" s="134" t="s">
        <v>112</v>
      </c>
      <c r="I24" s="154">
        <v>244</v>
      </c>
      <c r="J24" s="154">
        <v>221</v>
      </c>
      <c r="K24" s="120" t="s">
        <v>115</v>
      </c>
      <c r="L24" s="153"/>
      <c r="M24" s="122">
        <v>31300</v>
      </c>
      <c r="N24" s="122">
        <v>31264.080000000002</v>
      </c>
      <c r="O24" s="122">
        <v>31264.080000000002</v>
      </c>
      <c r="P24" s="122">
        <v>31264.080000000002</v>
      </c>
      <c r="Q24" s="122">
        <f t="shared" si="0"/>
        <v>35.919999999998254</v>
      </c>
      <c r="R24" s="122">
        <f t="shared" si="1"/>
        <v>0</v>
      </c>
      <c r="S24" s="123">
        <f t="shared" si="2"/>
        <v>0</v>
      </c>
      <c r="T24" s="13"/>
      <c r="U24" s="13"/>
      <c r="V24" s="12"/>
      <c r="W24" s="12"/>
      <c r="X24" s="201"/>
      <c r="Y24" s="197"/>
      <c r="Z24" s="198"/>
      <c r="AA24" s="198"/>
      <c r="AB24" s="198"/>
    </row>
    <row r="25" spans="1:28" ht="12.75" customHeight="1" x14ac:dyDescent="0.2">
      <c r="A25" s="16"/>
      <c r="B25" s="14"/>
      <c r="C25" s="15"/>
      <c r="D25" s="128"/>
      <c r="E25" s="129" t="s">
        <v>164</v>
      </c>
      <c r="F25" s="126"/>
      <c r="G25" s="133"/>
      <c r="H25" s="134"/>
      <c r="I25" s="154"/>
      <c r="J25" s="154"/>
      <c r="K25" s="120"/>
      <c r="L25" s="153"/>
      <c r="M25" s="122">
        <v>300</v>
      </c>
      <c r="N25" s="122">
        <v>300</v>
      </c>
      <c r="O25" s="122">
        <v>300</v>
      </c>
      <c r="P25" s="122">
        <v>300</v>
      </c>
      <c r="Q25" s="122"/>
      <c r="R25" s="122"/>
      <c r="S25" s="123"/>
      <c r="T25" s="13"/>
      <c r="U25" s="13"/>
      <c r="V25" s="12"/>
      <c r="W25" s="12"/>
      <c r="X25" s="201"/>
      <c r="Y25" s="197"/>
      <c r="Z25" s="198"/>
      <c r="AA25" s="198"/>
      <c r="AB25" s="198"/>
    </row>
    <row r="26" spans="1:28" ht="27.75" customHeight="1" x14ac:dyDescent="0.2">
      <c r="A26" s="16"/>
      <c r="B26" s="14"/>
      <c r="C26" s="15"/>
      <c r="D26" s="128"/>
      <c r="E26" s="129" t="s">
        <v>117</v>
      </c>
      <c r="F26" s="126"/>
      <c r="G26" s="133" t="s">
        <v>106</v>
      </c>
      <c r="H26" s="134" t="s">
        <v>112</v>
      </c>
      <c r="I26" s="154">
        <v>244</v>
      </c>
      <c r="J26" s="154">
        <v>221</v>
      </c>
      <c r="K26" s="120" t="s">
        <v>118</v>
      </c>
      <c r="L26" s="153"/>
      <c r="M26" s="122">
        <v>2100</v>
      </c>
      <c r="N26" s="122">
        <v>2085.92</v>
      </c>
      <c r="O26" s="122">
        <v>2085.92</v>
      </c>
      <c r="P26" s="122">
        <v>2085.92</v>
      </c>
      <c r="Q26" s="122">
        <f t="shared" si="0"/>
        <v>14.079999999999927</v>
      </c>
      <c r="R26" s="122">
        <f t="shared" si="1"/>
        <v>0</v>
      </c>
      <c r="S26" s="123">
        <f t="shared" si="2"/>
        <v>0</v>
      </c>
      <c r="T26" s="13"/>
      <c r="U26" s="13"/>
      <c r="V26" s="12"/>
      <c r="W26" s="12"/>
      <c r="X26" s="201"/>
      <c r="Y26" s="201"/>
      <c r="Z26" s="198"/>
      <c r="AA26" s="198"/>
      <c r="AB26" s="198"/>
    </row>
    <row r="27" spans="1:28" ht="16.5" customHeight="1" x14ac:dyDescent="0.2">
      <c r="A27" s="16"/>
      <c r="B27" s="14"/>
      <c r="C27" s="15"/>
      <c r="D27" s="128"/>
      <c r="E27" s="140" t="s">
        <v>150</v>
      </c>
      <c r="F27" s="126"/>
      <c r="G27" s="158" t="s">
        <v>106</v>
      </c>
      <c r="H27" s="159" t="s">
        <v>112</v>
      </c>
      <c r="I27" s="160" t="s">
        <v>123</v>
      </c>
      <c r="J27" s="160" t="s">
        <v>122</v>
      </c>
      <c r="K27" s="162" t="s">
        <v>152</v>
      </c>
      <c r="L27" s="153"/>
      <c r="M27" s="131">
        <f>M28</f>
        <v>4200</v>
      </c>
      <c r="N27" s="131">
        <f>N28</f>
        <v>4200</v>
      </c>
      <c r="O27" s="131">
        <f>O28</f>
        <v>4200</v>
      </c>
      <c r="P27" s="131">
        <f>P28</f>
        <v>4200</v>
      </c>
      <c r="Q27" s="122">
        <f t="shared" si="0"/>
        <v>0</v>
      </c>
      <c r="R27" s="122">
        <f t="shared" si="1"/>
        <v>0</v>
      </c>
      <c r="S27" s="123">
        <f t="shared" si="2"/>
        <v>0</v>
      </c>
      <c r="T27" s="13"/>
      <c r="U27" s="13"/>
      <c r="V27" s="12"/>
      <c r="W27" s="12"/>
      <c r="X27" s="201"/>
      <c r="Y27" s="198"/>
      <c r="Z27" s="198"/>
      <c r="AA27" s="198"/>
      <c r="AB27" s="198"/>
    </row>
    <row r="28" spans="1:28" ht="13.5" customHeight="1" x14ac:dyDescent="0.2">
      <c r="A28" s="16"/>
      <c r="B28" s="14"/>
      <c r="C28" s="15"/>
      <c r="D28" s="128"/>
      <c r="E28" s="129" t="s">
        <v>149</v>
      </c>
      <c r="F28" s="126"/>
      <c r="G28" s="133" t="s">
        <v>106</v>
      </c>
      <c r="H28" s="134" t="s">
        <v>112</v>
      </c>
      <c r="I28" s="125" t="s">
        <v>123</v>
      </c>
      <c r="J28" s="125" t="s">
        <v>122</v>
      </c>
      <c r="K28" s="120" t="s">
        <v>121</v>
      </c>
      <c r="L28" s="153"/>
      <c r="M28" s="131">
        <v>4200</v>
      </c>
      <c r="N28" s="131">
        <v>4200</v>
      </c>
      <c r="O28" s="131">
        <v>4200</v>
      </c>
      <c r="P28" s="131">
        <v>4200</v>
      </c>
      <c r="Q28" s="122">
        <f t="shared" si="0"/>
        <v>0</v>
      </c>
      <c r="R28" s="122"/>
      <c r="S28" s="123"/>
      <c r="T28" s="13"/>
      <c r="U28" s="13"/>
      <c r="V28" s="12"/>
      <c r="W28" s="12"/>
      <c r="X28" s="201"/>
      <c r="Y28" s="198"/>
      <c r="Z28" s="198"/>
      <c r="AA28" s="198"/>
      <c r="AB28" s="198"/>
    </row>
    <row r="29" spans="1:28" ht="15" customHeight="1" x14ac:dyDescent="0.2">
      <c r="A29" s="16"/>
      <c r="B29" s="14"/>
      <c r="C29" s="15"/>
      <c r="D29" s="128"/>
      <c r="E29" s="140" t="s">
        <v>153</v>
      </c>
      <c r="F29" s="126"/>
      <c r="G29" s="158" t="s">
        <v>106</v>
      </c>
      <c r="H29" s="159" t="s">
        <v>112</v>
      </c>
      <c r="I29" s="160" t="s">
        <v>123</v>
      </c>
      <c r="J29" s="161">
        <v>225</v>
      </c>
      <c r="K29" s="162" t="s">
        <v>154</v>
      </c>
      <c r="L29" s="163">
        <v>120100</v>
      </c>
      <c r="M29" s="131">
        <f>M30</f>
        <v>3000</v>
      </c>
      <c r="N29" s="131">
        <f>N30</f>
        <v>3000</v>
      </c>
      <c r="O29" s="131">
        <f>O30</f>
        <v>3000</v>
      </c>
      <c r="P29" s="131">
        <f>P30</f>
        <v>3000</v>
      </c>
      <c r="Q29" s="122"/>
      <c r="R29" s="122">
        <f t="shared" si="1"/>
        <v>0</v>
      </c>
      <c r="S29" s="123">
        <f t="shared" si="2"/>
        <v>0</v>
      </c>
      <c r="T29" s="13"/>
      <c r="U29" s="13"/>
      <c r="V29" s="12"/>
      <c r="W29" s="12"/>
      <c r="X29" s="201"/>
      <c r="Y29" s="198"/>
      <c r="Z29" s="198"/>
      <c r="AA29" s="198"/>
      <c r="AB29" s="198"/>
    </row>
    <row r="30" spans="1:28" ht="12.75" customHeight="1" x14ac:dyDescent="0.2">
      <c r="A30" s="16"/>
      <c r="B30" s="109"/>
      <c r="C30" s="110"/>
      <c r="D30" s="128"/>
      <c r="E30" s="129" t="s">
        <v>151</v>
      </c>
      <c r="F30" s="126"/>
      <c r="G30" s="133" t="s">
        <v>106</v>
      </c>
      <c r="H30" s="134" t="s">
        <v>112</v>
      </c>
      <c r="I30" s="125" t="s">
        <v>123</v>
      </c>
      <c r="J30" s="154">
        <v>225</v>
      </c>
      <c r="K30" s="120" t="s">
        <v>124</v>
      </c>
      <c r="L30" s="153">
        <v>120101</v>
      </c>
      <c r="M30" s="122">
        <v>3000</v>
      </c>
      <c r="N30" s="122">
        <v>3000</v>
      </c>
      <c r="O30" s="122">
        <v>3000</v>
      </c>
      <c r="P30" s="122">
        <v>3000</v>
      </c>
      <c r="Q30" s="122">
        <f t="shared" si="0"/>
        <v>0</v>
      </c>
      <c r="R30" s="122"/>
      <c r="S30" s="123"/>
      <c r="T30" s="13"/>
      <c r="U30" s="13"/>
      <c r="V30" s="12"/>
      <c r="W30" s="12"/>
      <c r="X30" s="201"/>
      <c r="Y30" s="198"/>
      <c r="Z30" s="198"/>
      <c r="AA30" s="198"/>
      <c r="AB30" s="198"/>
    </row>
    <row r="31" spans="1:28" ht="14.25" customHeight="1" x14ac:dyDescent="0.2">
      <c r="A31" s="16"/>
      <c r="B31" s="109"/>
      <c r="C31" s="110"/>
      <c r="D31" s="128"/>
      <c r="E31" s="140" t="s">
        <v>145</v>
      </c>
      <c r="F31" s="157"/>
      <c r="G31" s="158" t="s">
        <v>106</v>
      </c>
      <c r="H31" s="159" t="s">
        <v>112</v>
      </c>
      <c r="I31" s="160" t="s">
        <v>123</v>
      </c>
      <c r="J31" s="161">
        <v>226</v>
      </c>
      <c r="K31" s="162" t="s">
        <v>139</v>
      </c>
      <c r="L31" s="163">
        <v>120100</v>
      </c>
      <c r="M31" s="131">
        <f>M33+M32</f>
        <v>36</v>
      </c>
      <c r="N31" s="131">
        <f>N33+N32</f>
        <v>36</v>
      </c>
      <c r="O31" s="131">
        <f>O33+N32</f>
        <v>36</v>
      </c>
      <c r="P31" s="131">
        <f>P33+O32</f>
        <v>36</v>
      </c>
      <c r="Q31" s="122">
        <f t="shared" si="0"/>
        <v>0</v>
      </c>
      <c r="R31" s="122">
        <f t="shared" si="1"/>
        <v>0</v>
      </c>
      <c r="S31" s="123">
        <f t="shared" si="2"/>
        <v>0</v>
      </c>
      <c r="T31" s="13"/>
      <c r="U31" s="13"/>
      <c r="V31" s="12"/>
      <c r="W31" s="12"/>
      <c r="X31" s="201"/>
      <c r="Y31" s="198"/>
      <c r="Z31" s="198"/>
      <c r="AA31" s="198"/>
      <c r="AB31" s="198"/>
    </row>
    <row r="32" spans="1:28" ht="14.25" customHeight="1" x14ac:dyDescent="0.2">
      <c r="A32" s="16"/>
      <c r="B32" s="109"/>
      <c r="C32" s="110"/>
      <c r="D32" s="128"/>
      <c r="E32" s="195" t="s">
        <v>158</v>
      </c>
      <c r="F32" s="157"/>
      <c r="G32" s="158" t="s">
        <v>106</v>
      </c>
      <c r="H32" s="159" t="s">
        <v>112</v>
      </c>
      <c r="I32" s="160" t="s">
        <v>123</v>
      </c>
      <c r="J32" s="161">
        <v>226</v>
      </c>
      <c r="K32" s="194" t="s">
        <v>157</v>
      </c>
      <c r="L32" s="163"/>
      <c r="M32" s="122">
        <v>36</v>
      </c>
      <c r="N32" s="122">
        <v>36</v>
      </c>
      <c r="O32" s="122">
        <v>36</v>
      </c>
      <c r="P32" s="122">
        <v>36</v>
      </c>
      <c r="Q32" s="122">
        <f t="shared" si="0"/>
        <v>0</v>
      </c>
      <c r="R32" s="122"/>
      <c r="S32" s="123"/>
      <c r="T32" s="13"/>
      <c r="U32" s="13"/>
      <c r="V32" s="12"/>
      <c r="W32" s="12"/>
      <c r="X32" s="201"/>
      <c r="Y32" s="198"/>
      <c r="Z32" s="198"/>
      <c r="AA32" s="198"/>
      <c r="AB32" s="198"/>
    </row>
    <row r="33" spans="1:29" ht="43.5" customHeight="1" x14ac:dyDescent="0.2">
      <c r="A33" s="16"/>
      <c r="B33" s="109"/>
      <c r="C33" s="110"/>
      <c r="D33" s="128"/>
      <c r="E33" s="129" t="s">
        <v>146</v>
      </c>
      <c r="F33" s="125"/>
      <c r="G33" s="133" t="s">
        <v>106</v>
      </c>
      <c r="H33" s="134" t="s">
        <v>112</v>
      </c>
      <c r="I33" s="125" t="s">
        <v>123</v>
      </c>
      <c r="J33" s="154">
        <v>226</v>
      </c>
      <c r="K33" s="120" t="s">
        <v>126</v>
      </c>
      <c r="L33" s="153">
        <v>120101</v>
      </c>
      <c r="M33" s="122"/>
      <c r="N33" s="122"/>
      <c r="O33" s="122"/>
      <c r="P33" s="212"/>
      <c r="Q33" s="122">
        <f t="shared" si="0"/>
        <v>0</v>
      </c>
      <c r="R33" s="122">
        <f t="shared" si="1"/>
        <v>0</v>
      </c>
      <c r="S33" s="123">
        <f t="shared" si="2"/>
        <v>0</v>
      </c>
      <c r="T33" s="13"/>
      <c r="U33" s="13"/>
      <c r="V33" s="12"/>
      <c r="W33" s="12"/>
      <c r="X33" s="201"/>
      <c r="Y33" s="198"/>
      <c r="Z33" s="198"/>
      <c r="AA33" s="198"/>
      <c r="AB33" s="198"/>
    </row>
    <row r="34" spans="1:29" ht="12.75" customHeight="1" x14ac:dyDescent="0.2">
      <c r="A34" s="16"/>
      <c r="B34" s="109"/>
      <c r="C34" s="110"/>
      <c r="D34" s="128"/>
      <c r="E34" s="140" t="s">
        <v>140</v>
      </c>
      <c r="F34" s="160"/>
      <c r="G34" s="158" t="s">
        <v>106</v>
      </c>
      <c r="H34" s="159" t="s">
        <v>112</v>
      </c>
      <c r="I34" s="160" t="s">
        <v>127</v>
      </c>
      <c r="J34" s="164">
        <v>290</v>
      </c>
      <c r="K34" s="162" t="s">
        <v>142</v>
      </c>
      <c r="L34" s="163"/>
      <c r="M34" s="131">
        <f>M35</f>
        <v>0</v>
      </c>
      <c r="N34" s="131">
        <f>N35</f>
        <v>0</v>
      </c>
      <c r="O34" s="131">
        <f>O35</f>
        <v>0</v>
      </c>
      <c r="P34" s="211">
        <f>P35</f>
        <v>0</v>
      </c>
      <c r="Q34" s="122">
        <f>M34-N34</f>
        <v>0</v>
      </c>
      <c r="R34" s="122">
        <f t="shared" si="1"/>
        <v>0</v>
      </c>
      <c r="S34" s="123">
        <f t="shared" si="2"/>
        <v>0</v>
      </c>
      <c r="T34" s="223"/>
      <c r="U34" s="223"/>
      <c r="V34" s="224"/>
      <c r="W34" s="224"/>
      <c r="X34" s="201"/>
      <c r="Y34" s="198"/>
      <c r="Z34" s="198"/>
      <c r="AA34" s="198"/>
      <c r="AB34" s="198"/>
    </row>
    <row r="35" spans="1:29" s="112" customFormat="1" ht="13.5" customHeight="1" x14ac:dyDescent="0.2">
      <c r="A35" s="111"/>
      <c r="B35" s="111"/>
      <c r="C35" s="142"/>
      <c r="D35" s="130"/>
      <c r="E35" s="129" t="s">
        <v>141</v>
      </c>
      <c r="F35" s="130"/>
      <c r="G35" s="133" t="s">
        <v>106</v>
      </c>
      <c r="H35" s="134" t="s">
        <v>112</v>
      </c>
      <c r="I35" s="125" t="s">
        <v>127</v>
      </c>
      <c r="J35" s="137">
        <v>290</v>
      </c>
      <c r="K35" s="120" t="s">
        <v>128</v>
      </c>
      <c r="L35" s="153"/>
      <c r="M35" s="131"/>
      <c r="N35" s="131"/>
      <c r="O35" s="131"/>
      <c r="P35" s="211"/>
      <c r="Q35" s="122">
        <f t="shared" si="0"/>
        <v>0</v>
      </c>
      <c r="R35" s="122">
        <f t="shared" si="1"/>
        <v>0</v>
      </c>
      <c r="S35" s="123">
        <f t="shared" si="2"/>
        <v>0</v>
      </c>
      <c r="T35" s="39"/>
      <c r="U35" s="39"/>
      <c r="V35" s="39"/>
      <c r="W35" s="39"/>
      <c r="X35" s="201"/>
      <c r="Y35" s="198"/>
      <c r="Z35" s="198"/>
      <c r="AA35" s="198"/>
      <c r="AB35" s="198"/>
      <c r="AC35" s="144"/>
    </row>
    <row r="36" spans="1:29" s="112" customFormat="1" ht="15" customHeight="1" x14ac:dyDescent="0.2">
      <c r="A36" s="111"/>
      <c r="B36" s="111"/>
      <c r="C36" s="142"/>
      <c r="D36" s="130"/>
      <c r="E36" s="140" t="s">
        <v>135</v>
      </c>
      <c r="F36" s="165"/>
      <c r="G36" s="158" t="s">
        <v>106</v>
      </c>
      <c r="H36" s="159" t="s">
        <v>112</v>
      </c>
      <c r="I36" s="160" t="s">
        <v>123</v>
      </c>
      <c r="J36" s="164">
        <v>300</v>
      </c>
      <c r="K36" s="162" t="s">
        <v>136</v>
      </c>
      <c r="L36" s="163">
        <v>120100</v>
      </c>
      <c r="M36" s="131">
        <f>M37</f>
        <v>28600</v>
      </c>
      <c r="N36" s="131">
        <f>N37</f>
        <v>28528</v>
      </c>
      <c r="O36" s="131">
        <f>O37</f>
        <v>28528</v>
      </c>
      <c r="P36" s="131">
        <f>P37</f>
        <v>28528</v>
      </c>
      <c r="Q36" s="122">
        <f t="shared" si="0"/>
        <v>72</v>
      </c>
      <c r="R36" s="122">
        <f t="shared" si="1"/>
        <v>0</v>
      </c>
      <c r="S36" s="123">
        <f t="shared" si="2"/>
        <v>0</v>
      </c>
      <c r="T36" s="225"/>
      <c r="U36" s="39"/>
      <c r="V36" s="39"/>
      <c r="W36" s="39"/>
      <c r="X36" s="201"/>
      <c r="Y36" s="198"/>
      <c r="Z36" s="198"/>
      <c r="AA36" s="198"/>
      <c r="AB36" s="198"/>
      <c r="AC36" s="144"/>
    </row>
    <row r="37" spans="1:29" s="112" customFormat="1" x14ac:dyDescent="0.2">
      <c r="C37" s="143"/>
      <c r="D37" s="132"/>
      <c r="E37" s="129" t="s">
        <v>131</v>
      </c>
      <c r="F37" s="132"/>
      <c r="G37" s="133" t="s">
        <v>106</v>
      </c>
      <c r="H37" s="134" t="s">
        <v>112</v>
      </c>
      <c r="I37" s="135">
        <v>244</v>
      </c>
      <c r="J37" s="135">
        <v>340</v>
      </c>
      <c r="K37" s="120" t="s">
        <v>129</v>
      </c>
      <c r="L37" s="153">
        <v>120101</v>
      </c>
      <c r="M37" s="135">
        <f>M38+M39</f>
        <v>28600</v>
      </c>
      <c r="N37" s="135">
        <f>N38+N39</f>
        <v>28528</v>
      </c>
      <c r="O37" s="135">
        <f>O38+O39</f>
        <v>28528</v>
      </c>
      <c r="P37" s="135">
        <f>P38+P39</f>
        <v>28528</v>
      </c>
      <c r="Q37" s="122">
        <f t="shared" si="0"/>
        <v>72</v>
      </c>
      <c r="R37" s="122">
        <f t="shared" si="1"/>
        <v>0</v>
      </c>
      <c r="S37" s="123">
        <f t="shared" si="2"/>
        <v>0</v>
      </c>
      <c r="T37" s="198"/>
      <c r="U37" s="198"/>
      <c r="V37" s="198"/>
      <c r="W37" s="198"/>
      <c r="X37" s="201"/>
      <c r="Y37" s="198"/>
      <c r="Z37" s="198"/>
      <c r="AA37" s="198"/>
      <c r="AB37" s="198"/>
      <c r="AC37" s="144"/>
    </row>
    <row r="38" spans="1:29" s="112" customFormat="1" x14ac:dyDescent="0.2">
      <c r="C38" s="143"/>
      <c r="D38" s="132"/>
      <c r="E38" s="129" t="s">
        <v>132</v>
      </c>
      <c r="F38" s="132"/>
      <c r="G38" s="133" t="s">
        <v>106</v>
      </c>
      <c r="H38" s="134" t="s">
        <v>112</v>
      </c>
      <c r="I38" s="125" t="s">
        <v>123</v>
      </c>
      <c r="J38" s="135">
        <v>340</v>
      </c>
      <c r="K38" s="120" t="s">
        <v>130</v>
      </c>
      <c r="L38" s="153">
        <v>120101</v>
      </c>
      <c r="M38" s="135">
        <v>26600</v>
      </c>
      <c r="N38" s="135">
        <v>26528</v>
      </c>
      <c r="O38" s="135">
        <v>26528</v>
      </c>
      <c r="P38" s="135">
        <v>26528</v>
      </c>
      <c r="Q38" s="122">
        <f t="shared" si="0"/>
        <v>72</v>
      </c>
      <c r="R38" s="122">
        <f t="shared" si="1"/>
        <v>0</v>
      </c>
      <c r="S38" s="123">
        <f t="shared" si="2"/>
        <v>0</v>
      </c>
      <c r="T38" s="198"/>
      <c r="U38" s="198"/>
      <c r="V38" s="198"/>
      <c r="W38" s="198"/>
      <c r="X38" s="201"/>
      <c r="Y38" s="198"/>
      <c r="Z38" s="198"/>
      <c r="AA38" s="198"/>
      <c r="AB38" s="198"/>
      <c r="AC38" s="144"/>
    </row>
    <row r="39" spans="1:29" s="112" customFormat="1" x14ac:dyDescent="0.2">
      <c r="C39" s="143"/>
      <c r="D39" s="132"/>
      <c r="E39" s="129" t="s">
        <v>133</v>
      </c>
      <c r="F39" s="132"/>
      <c r="G39" s="133" t="s">
        <v>106</v>
      </c>
      <c r="H39" s="134" t="s">
        <v>112</v>
      </c>
      <c r="I39" s="125" t="s">
        <v>123</v>
      </c>
      <c r="J39" s="135">
        <v>340</v>
      </c>
      <c r="K39" s="120" t="s">
        <v>134</v>
      </c>
      <c r="L39" s="153"/>
      <c r="M39" s="135">
        <v>2000</v>
      </c>
      <c r="N39" s="135">
        <v>2000</v>
      </c>
      <c r="O39" s="135">
        <v>2000</v>
      </c>
      <c r="P39" s="135">
        <v>2000</v>
      </c>
      <c r="Q39" s="122">
        <f t="shared" si="0"/>
        <v>0</v>
      </c>
      <c r="R39" s="122">
        <f t="shared" si="1"/>
        <v>0</v>
      </c>
      <c r="S39" s="123">
        <f t="shared" si="2"/>
        <v>0</v>
      </c>
      <c r="T39" s="198"/>
      <c r="U39" s="198"/>
      <c r="V39" s="198"/>
      <c r="W39" s="198"/>
      <c r="X39" s="201"/>
      <c r="Y39" s="198"/>
      <c r="Z39" s="198"/>
      <c r="AA39" s="198"/>
      <c r="AB39" s="198"/>
      <c r="AC39" s="144"/>
    </row>
    <row r="40" spans="1:29" s="112" customFormat="1" x14ac:dyDescent="0.2">
      <c r="C40" s="143"/>
      <c r="D40" s="132"/>
      <c r="E40" s="135"/>
      <c r="F40" s="132"/>
      <c r="G40" s="133"/>
      <c r="H40" s="134"/>
      <c r="I40" s="125"/>
      <c r="J40" s="135"/>
      <c r="K40" s="120"/>
      <c r="L40" s="153"/>
      <c r="M40" s="135"/>
      <c r="N40" s="135"/>
      <c r="O40" s="135"/>
      <c r="P40" s="192"/>
      <c r="Q40" s="122">
        <f t="shared" si="0"/>
        <v>0</v>
      </c>
      <c r="R40" s="122">
        <f t="shared" si="1"/>
        <v>0</v>
      </c>
      <c r="S40" s="123">
        <f t="shared" si="2"/>
        <v>0</v>
      </c>
      <c r="T40" s="198"/>
      <c r="U40" s="198"/>
      <c r="V40" s="198"/>
      <c r="W40" s="198"/>
      <c r="X40" s="201"/>
      <c r="Y40" s="198"/>
      <c r="Z40" s="198"/>
      <c r="AA40" s="198"/>
      <c r="AB40" s="198"/>
      <c r="AC40" s="144"/>
    </row>
    <row r="41" spans="1:29" s="112" customFormat="1" ht="22.5" x14ac:dyDescent="0.2">
      <c r="C41" s="143"/>
      <c r="D41" s="132"/>
      <c r="E41" s="136" t="s">
        <v>138</v>
      </c>
      <c r="F41" s="132"/>
      <c r="G41" s="133" t="s">
        <v>106</v>
      </c>
      <c r="H41" s="134" t="s">
        <v>112</v>
      </c>
      <c r="I41" s="125" t="s">
        <v>123</v>
      </c>
      <c r="J41" s="138">
        <v>340</v>
      </c>
      <c r="K41" s="120" t="s">
        <v>137</v>
      </c>
      <c r="L41" s="153"/>
      <c r="M41" s="135"/>
      <c r="N41" s="135"/>
      <c r="O41" s="135"/>
      <c r="P41" s="192"/>
      <c r="Q41" s="122">
        <f t="shared" si="0"/>
        <v>0</v>
      </c>
      <c r="R41" s="122">
        <f t="shared" si="1"/>
        <v>0</v>
      </c>
      <c r="S41" s="123">
        <f t="shared" si="2"/>
        <v>0</v>
      </c>
      <c r="T41" s="198"/>
      <c r="U41" s="198"/>
      <c r="V41" s="198"/>
      <c r="W41" s="198"/>
      <c r="X41" s="201"/>
      <c r="Y41" s="198"/>
      <c r="Z41" s="198"/>
      <c r="AA41" s="198"/>
      <c r="AB41" s="198"/>
      <c r="AC41" s="144"/>
    </row>
    <row r="42" spans="1:29" s="112" customFormat="1" x14ac:dyDescent="0.2">
      <c r="D42" s="132"/>
      <c r="E42" s="96"/>
      <c r="F42" s="132"/>
      <c r="G42" s="135"/>
      <c r="H42" s="118"/>
      <c r="I42" s="119"/>
      <c r="J42" s="119"/>
      <c r="K42" s="120"/>
      <c r="L42" s="121"/>
      <c r="M42" s="135"/>
      <c r="N42" s="135"/>
      <c r="O42" s="135"/>
      <c r="P42" s="135"/>
      <c r="Q42" s="204"/>
      <c r="R42" s="135"/>
      <c r="S42" s="132"/>
      <c r="T42" s="198"/>
      <c r="U42" s="198"/>
      <c r="V42" s="198"/>
      <c r="W42" s="198"/>
      <c r="X42" s="201"/>
      <c r="Y42" s="198"/>
      <c r="Z42" s="198"/>
      <c r="AA42" s="198"/>
      <c r="AB42" s="198"/>
      <c r="AC42" s="144"/>
    </row>
    <row r="43" spans="1:29" s="112" customFormat="1" x14ac:dyDescent="0.2">
      <c r="D43" s="132"/>
      <c r="E43" s="132"/>
      <c r="F43" s="132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204"/>
      <c r="R43" s="135"/>
      <c r="S43" s="132"/>
      <c r="T43" s="198"/>
      <c r="U43" s="198"/>
      <c r="V43" s="198"/>
      <c r="W43" s="198"/>
      <c r="X43" s="201"/>
      <c r="Y43" s="198"/>
      <c r="Z43" s="198"/>
      <c r="AA43" s="198"/>
      <c r="AB43" s="198"/>
      <c r="AC43" s="144"/>
    </row>
    <row r="44" spans="1:29" s="112" customFormat="1" x14ac:dyDescent="0.2">
      <c r="D44" s="132"/>
      <c r="E44" s="132"/>
      <c r="F44" s="132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204"/>
      <c r="R44" s="135"/>
      <c r="S44" s="132"/>
      <c r="T44" s="198"/>
      <c r="U44" s="198"/>
      <c r="V44" s="198"/>
      <c r="W44" s="198"/>
      <c r="X44" s="201"/>
      <c r="Y44" s="198"/>
      <c r="Z44" s="198"/>
      <c r="AA44" s="198"/>
      <c r="AB44" s="198"/>
      <c r="AC44" s="144"/>
    </row>
    <row r="45" spans="1:29" x14ac:dyDescent="0.2">
      <c r="M45" s="213"/>
      <c r="T45" s="198"/>
      <c r="U45" s="198"/>
      <c r="V45" s="198"/>
      <c r="W45" s="198"/>
      <c r="X45" s="198"/>
      <c r="Y45" s="198"/>
      <c r="Z45" s="198"/>
      <c r="AA45" s="198"/>
      <c r="AB45" s="198"/>
    </row>
    <row r="46" spans="1:29" x14ac:dyDescent="0.2">
      <c r="M46" s="200"/>
      <c r="N46" s="209"/>
      <c r="O46" s="200"/>
      <c r="X46" s="198"/>
      <c r="Y46" s="198"/>
      <c r="Z46" s="198"/>
      <c r="AA46" s="198"/>
      <c r="AB46" s="198"/>
    </row>
    <row r="47" spans="1:29" x14ac:dyDescent="0.2">
      <c r="M47" s="200"/>
      <c r="N47" s="209"/>
      <c r="O47" s="200"/>
      <c r="X47" s="198"/>
      <c r="Y47" s="198"/>
      <c r="Z47" s="198"/>
      <c r="AA47" s="198"/>
      <c r="AB47" s="198"/>
    </row>
    <row r="48" spans="1:29" x14ac:dyDescent="0.2">
      <c r="M48" s="200"/>
      <c r="N48" s="210"/>
      <c r="O48" s="202"/>
      <c r="X48" s="198"/>
      <c r="Y48" s="198"/>
      <c r="Z48" s="198"/>
      <c r="AA48" s="198"/>
      <c r="AB48" s="198"/>
    </row>
    <row r="49" spans="13:28" x14ac:dyDescent="0.2">
      <c r="M49" s="200"/>
      <c r="N49" s="200"/>
      <c r="O49" s="200"/>
      <c r="X49" s="198"/>
      <c r="Y49" s="198"/>
      <c r="Z49" s="198"/>
      <c r="AA49" s="198"/>
      <c r="AB49" s="198"/>
    </row>
  </sheetData>
  <mergeCells count="2">
    <mergeCell ref="F6:P6"/>
    <mergeCell ref="F7:P7"/>
  </mergeCells>
  <pageMargins left="0.39370078740157499" right="0.196850393700787" top="0.39370078740157499" bottom="0.196850393700787" header="0.196850393700787" footer="0.196850393700787"/>
  <pageSetup paperSize="9" scale="54" fitToHeight="0" orientation="landscape" r:id="rId1"/>
  <headerFooter alignWithMargins="0">
    <oddHeader>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workbookViewId="0">
      <selection activeCell="B1" sqref="B1:K24"/>
    </sheetView>
  </sheetViews>
  <sheetFormatPr defaultColWidth="9.140625" defaultRowHeight="12.75" x14ac:dyDescent="0.2"/>
  <cols>
    <col min="1" max="1" width="0.5703125" style="1" customWidth="1"/>
    <col min="2" max="2" width="32.85546875" style="1" customWidth="1"/>
    <col min="3" max="3" width="0" style="1" hidden="1" customWidth="1"/>
    <col min="4" max="4" width="5.7109375" style="1" customWidth="1"/>
    <col min="5" max="5" width="23.5703125" style="1" customWidth="1"/>
    <col min="6" max="11" width="14.28515625" style="1" customWidth="1"/>
    <col min="12" max="16" width="0" style="1" hidden="1" customWidth="1"/>
    <col min="17" max="17" width="0.5703125" style="1" customWidth="1"/>
    <col min="18" max="256" width="9.140625" style="1" customWidth="1"/>
    <col min="257" max="16384" width="9.140625" style="1"/>
  </cols>
  <sheetData>
    <row r="1" spans="1:17" ht="15.75" customHeight="1" x14ac:dyDescent="0.2">
      <c r="A1" s="3"/>
      <c r="B1" s="54"/>
      <c r="C1" s="54"/>
      <c r="D1" s="54"/>
      <c r="E1" s="54"/>
      <c r="F1" s="54"/>
      <c r="G1" s="54"/>
      <c r="H1" s="54"/>
      <c r="I1" s="54"/>
      <c r="J1" s="54"/>
      <c r="K1" s="54"/>
      <c r="L1" s="3"/>
      <c r="M1" s="3"/>
      <c r="N1" s="3"/>
      <c r="O1" s="3"/>
      <c r="P1" s="3"/>
      <c r="Q1" s="2"/>
    </row>
    <row r="2" spans="1:17" ht="12.75" customHeight="1" x14ac:dyDescent="0.2">
      <c r="A2" s="3"/>
      <c r="B2" s="55" t="s">
        <v>39</v>
      </c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2"/>
    </row>
    <row r="3" spans="1:17" ht="12.75" customHeight="1" x14ac:dyDescent="0.2">
      <c r="A3" s="3"/>
      <c r="B3" s="55" t="s">
        <v>38</v>
      </c>
      <c r="C3" s="55"/>
      <c r="D3" s="55"/>
      <c r="E3" s="55"/>
      <c r="F3" s="55"/>
      <c r="G3" s="55"/>
      <c r="H3" s="55"/>
      <c r="I3" s="55"/>
      <c r="J3" s="55"/>
      <c r="K3" s="55"/>
      <c r="L3" s="3"/>
      <c r="M3" s="3"/>
      <c r="N3" s="3"/>
      <c r="O3" s="3"/>
      <c r="P3" s="3"/>
      <c r="Q3" s="2"/>
    </row>
    <row r="4" spans="1:17" ht="12.75" customHeight="1" x14ac:dyDescent="0.2">
      <c r="A4" s="3"/>
      <c r="B4" s="55" t="s">
        <v>37</v>
      </c>
      <c r="C4" s="55"/>
      <c r="D4" s="55"/>
      <c r="E4" s="55"/>
      <c r="F4" s="55"/>
      <c r="G4" s="55"/>
      <c r="H4" s="55"/>
      <c r="I4" s="55"/>
      <c r="J4" s="55"/>
      <c r="K4" s="55"/>
      <c r="L4" s="3"/>
      <c r="M4" s="3"/>
      <c r="N4" s="3"/>
      <c r="O4" s="3"/>
      <c r="P4" s="3"/>
      <c r="Q4" s="2"/>
    </row>
    <row r="5" spans="1:17" ht="12.75" customHeight="1" x14ac:dyDescent="0.2">
      <c r="A5" s="3"/>
      <c r="B5" s="56" t="s">
        <v>36</v>
      </c>
      <c r="C5" s="56"/>
      <c r="D5" s="56"/>
      <c r="E5" s="56"/>
      <c r="F5" s="56"/>
      <c r="G5" s="56"/>
      <c r="H5" s="56"/>
      <c r="I5" s="56"/>
      <c r="J5" s="56"/>
      <c r="K5" s="56"/>
      <c r="L5" s="3"/>
      <c r="M5" s="3"/>
      <c r="N5" s="3"/>
      <c r="O5" s="3"/>
      <c r="P5" s="3"/>
      <c r="Q5" s="2"/>
    </row>
    <row r="6" spans="1:17" ht="12.75" customHeight="1" x14ac:dyDescent="0.2">
      <c r="A6" s="3"/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  <c r="M6" s="3"/>
      <c r="N6" s="3"/>
      <c r="O6" s="3"/>
      <c r="P6" s="3"/>
      <c r="Q6" s="2"/>
    </row>
    <row r="7" spans="1:17" ht="14.25" customHeight="1" thickBot="1" x14ac:dyDescent="0.25">
      <c r="A7" s="3"/>
      <c r="B7" s="57"/>
      <c r="C7" s="57"/>
      <c r="D7" s="57"/>
      <c r="E7" s="57"/>
      <c r="F7" s="57"/>
      <c r="G7" s="57"/>
      <c r="H7" s="57"/>
      <c r="I7" s="57"/>
      <c r="J7" s="57"/>
      <c r="K7" s="58" t="s">
        <v>35</v>
      </c>
      <c r="L7" s="3"/>
      <c r="M7" s="3"/>
      <c r="N7" s="3"/>
      <c r="O7" s="3"/>
      <c r="P7" s="3"/>
      <c r="Q7" s="2"/>
    </row>
    <row r="8" spans="1:17" ht="12.75" customHeight="1" x14ac:dyDescent="0.2">
      <c r="A8" s="3"/>
      <c r="B8" s="54"/>
      <c r="C8" s="54"/>
      <c r="D8" s="54"/>
      <c r="E8" s="54"/>
      <c r="F8" s="54"/>
      <c r="G8" s="54"/>
      <c r="H8" s="54"/>
      <c r="I8" s="54"/>
      <c r="J8" s="54"/>
      <c r="K8" s="59" t="s">
        <v>34</v>
      </c>
      <c r="L8" s="3"/>
      <c r="M8" s="3"/>
      <c r="N8" s="3"/>
      <c r="O8" s="3"/>
      <c r="P8" s="3"/>
      <c r="Q8" s="2"/>
    </row>
    <row r="9" spans="1:17" ht="11.25" customHeight="1" x14ac:dyDescent="0.2">
      <c r="A9" s="3"/>
      <c r="B9" s="60"/>
      <c r="C9" s="60"/>
      <c r="D9" s="61"/>
      <c r="E9" s="61"/>
      <c r="F9" s="61" t="s">
        <v>162</v>
      </c>
      <c r="G9" s="62"/>
      <c r="H9" s="62"/>
      <c r="I9" s="62"/>
      <c r="J9" s="63" t="s">
        <v>32</v>
      </c>
      <c r="K9" s="64"/>
      <c r="L9" s="3"/>
      <c r="M9" s="3"/>
      <c r="N9" s="3"/>
      <c r="O9" s="3"/>
      <c r="P9" s="3"/>
      <c r="Q9" s="2"/>
    </row>
    <row r="10" spans="1:17" ht="9.75" customHeight="1" x14ac:dyDescent="0.2">
      <c r="A10" s="3"/>
      <c r="B10" s="65" t="s">
        <v>31</v>
      </c>
      <c r="C10" s="65"/>
      <c r="D10" s="65"/>
      <c r="E10" s="65"/>
      <c r="F10" s="66"/>
      <c r="G10" s="66"/>
      <c r="H10" s="66"/>
      <c r="I10" s="66"/>
      <c r="J10" s="66"/>
      <c r="K10" s="67"/>
      <c r="L10" s="3"/>
      <c r="M10" s="3"/>
      <c r="N10" s="3"/>
      <c r="O10" s="3"/>
      <c r="P10" s="3"/>
      <c r="Q10" s="2"/>
    </row>
    <row r="11" spans="1:17" ht="9.75" customHeight="1" x14ac:dyDescent="0.2">
      <c r="A11" s="3"/>
      <c r="B11" s="65" t="s">
        <v>30</v>
      </c>
      <c r="C11" s="65"/>
      <c r="D11" s="65"/>
      <c r="E11" s="65"/>
      <c r="F11" s="66"/>
      <c r="G11" s="66"/>
      <c r="H11" s="66"/>
      <c r="I11" s="66"/>
      <c r="J11" s="66"/>
      <c r="K11" s="217">
        <v>2301929</v>
      </c>
      <c r="L11" s="3"/>
      <c r="M11" s="3"/>
      <c r="N11" s="3"/>
      <c r="O11" s="3"/>
      <c r="P11" s="3"/>
      <c r="Q11" s="2"/>
    </row>
    <row r="12" spans="1:17" ht="9.75" customHeight="1" x14ac:dyDescent="0.2">
      <c r="A12" s="3"/>
      <c r="B12" s="65" t="s">
        <v>29</v>
      </c>
      <c r="C12" s="65"/>
      <c r="D12" s="65"/>
      <c r="E12" s="65"/>
      <c r="F12" s="66"/>
      <c r="G12" s="66"/>
      <c r="H12" s="66"/>
      <c r="I12" s="66"/>
      <c r="J12" s="68" t="s">
        <v>28</v>
      </c>
      <c r="K12" s="218"/>
      <c r="L12" s="3"/>
      <c r="M12" s="3"/>
      <c r="N12" s="3"/>
      <c r="O12" s="3"/>
      <c r="P12" s="3"/>
      <c r="Q12" s="2"/>
    </row>
    <row r="13" spans="1:17" ht="11.25" customHeight="1" x14ac:dyDescent="0.2">
      <c r="A13" s="3"/>
      <c r="B13" s="65" t="s">
        <v>27</v>
      </c>
      <c r="C13" s="65"/>
      <c r="D13" s="216" t="s">
        <v>104</v>
      </c>
      <c r="E13" s="216"/>
      <c r="F13" s="216"/>
      <c r="G13" s="216"/>
      <c r="H13" s="216"/>
      <c r="I13" s="216"/>
      <c r="J13" s="69" t="s">
        <v>26</v>
      </c>
      <c r="K13" s="108" t="s">
        <v>103</v>
      </c>
      <c r="L13" s="3"/>
      <c r="M13" s="3"/>
      <c r="N13" s="3"/>
      <c r="O13" s="3"/>
      <c r="P13" s="3"/>
      <c r="Q13" s="2"/>
    </row>
    <row r="14" spans="1:17" ht="11.25" customHeight="1" x14ac:dyDescent="0.2">
      <c r="A14" s="3"/>
      <c r="B14" s="65" t="s">
        <v>25</v>
      </c>
      <c r="C14" s="65"/>
      <c r="D14" s="216" t="s">
        <v>24</v>
      </c>
      <c r="E14" s="216"/>
      <c r="F14" s="216"/>
      <c r="G14" s="216"/>
      <c r="H14" s="216"/>
      <c r="I14" s="216"/>
      <c r="J14" s="69" t="s">
        <v>156</v>
      </c>
      <c r="K14" s="191">
        <v>93605444</v>
      </c>
      <c r="L14" s="3"/>
      <c r="M14" s="3"/>
      <c r="N14" s="3"/>
      <c r="O14" s="3"/>
      <c r="P14" s="3"/>
      <c r="Q14" s="2"/>
    </row>
    <row r="15" spans="1:17" ht="11.25" customHeight="1" x14ac:dyDescent="0.2">
      <c r="A15" s="3"/>
      <c r="B15" s="54" t="s">
        <v>23</v>
      </c>
      <c r="C15" s="54"/>
      <c r="D15" s="65"/>
      <c r="E15" s="54"/>
      <c r="F15" s="66"/>
      <c r="G15" s="66"/>
      <c r="H15" s="66"/>
      <c r="I15" s="66"/>
      <c r="J15" s="66"/>
      <c r="K15" s="70"/>
      <c r="L15" s="3"/>
      <c r="M15" s="3"/>
      <c r="N15" s="3"/>
      <c r="O15" s="3"/>
      <c r="P15" s="3"/>
      <c r="Q15" s="2"/>
    </row>
    <row r="16" spans="1:17" ht="12.75" customHeight="1" thickBot="1" x14ac:dyDescent="0.25">
      <c r="A16" s="3"/>
      <c r="B16" s="65" t="s">
        <v>22</v>
      </c>
      <c r="C16" s="65"/>
      <c r="D16" s="65"/>
      <c r="E16" s="65"/>
      <c r="F16" s="66"/>
      <c r="G16" s="66"/>
      <c r="H16" s="66"/>
      <c r="I16" s="66"/>
      <c r="J16" s="69" t="s">
        <v>21</v>
      </c>
      <c r="K16" s="71" t="s">
        <v>20</v>
      </c>
      <c r="L16" s="3"/>
      <c r="M16" s="3"/>
      <c r="N16" s="3"/>
      <c r="O16" s="3"/>
      <c r="P16" s="3"/>
      <c r="Q16" s="2"/>
    </row>
    <row r="17" spans="1:17" ht="14.25" customHeight="1" x14ac:dyDescent="0.2">
      <c r="A17" s="3"/>
      <c r="B17" s="72" t="s">
        <v>19</v>
      </c>
      <c r="C17" s="72"/>
      <c r="D17" s="55"/>
      <c r="E17" s="55"/>
      <c r="F17" s="55"/>
      <c r="G17" s="55"/>
      <c r="H17" s="55"/>
      <c r="I17" s="55"/>
      <c r="J17" s="55"/>
      <c r="K17" s="55"/>
      <c r="L17" s="3"/>
      <c r="M17" s="3"/>
      <c r="N17" s="3"/>
      <c r="O17" s="3"/>
      <c r="P17" s="3"/>
      <c r="Q17" s="2"/>
    </row>
    <row r="18" spans="1:17" ht="14.25" customHeight="1" x14ac:dyDescent="0.2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3"/>
      <c r="M18" s="3"/>
      <c r="N18" s="3"/>
      <c r="O18" s="3"/>
      <c r="P18" s="3"/>
      <c r="Q18" s="2"/>
    </row>
    <row r="19" spans="1:17" ht="21.75" customHeight="1" x14ac:dyDescent="0.2">
      <c r="A19" s="3"/>
      <c r="B19" s="73"/>
      <c r="C19" s="73"/>
      <c r="D19" s="74"/>
      <c r="E19" s="75"/>
      <c r="F19" s="76"/>
      <c r="G19" s="77" t="s">
        <v>18</v>
      </c>
      <c r="H19" s="78"/>
      <c r="I19" s="78"/>
      <c r="J19" s="79"/>
      <c r="K19" s="80"/>
      <c r="L19" s="3"/>
      <c r="M19" s="3"/>
      <c r="N19" s="3"/>
      <c r="O19" s="3"/>
      <c r="P19" s="3"/>
      <c r="Q19" s="2"/>
    </row>
    <row r="20" spans="1:17" ht="46.5" customHeight="1" x14ac:dyDescent="0.2">
      <c r="A20" s="3"/>
      <c r="B20" s="81" t="s">
        <v>17</v>
      </c>
      <c r="C20" s="81" t="s">
        <v>17</v>
      </c>
      <c r="D20" s="82" t="s">
        <v>16</v>
      </c>
      <c r="E20" s="83" t="s">
        <v>15</v>
      </c>
      <c r="F20" s="84" t="s">
        <v>14</v>
      </c>
      <c r="G20" s="85" t="s">
        <v>13</v>
      </c>
      <c r="H20" s="86" t="s">
        <v>12</v>
      </c>
      <c r="I20" s="87" t="s">
        <v>11</v>
      </c>
      <c r="J20" s="85" t="s">
        <v>10</v>
      </c>
      <c r="K20" s="88" t="s">
        <v>9</v>
      </c>
      <c r="L20" s="3"/>
      <c r="M20" s="3"/>
      <c r="N20" s="3"/>
      <c r="O20" s="3"/>
      <c r="P20" s="3"/>
      <c r="Q20" s="2"/>
    </row>
    <row r="21" spans="1:17" ht="15" customHeight="1" x14ac:dyDescent="0.2">
      <c r="A21" s="3"/>
      <c r="B21" s="89">
        <v>1</v>
      </c>
      <c r="C21" s="90">
        <v>1</v>
      </c>
      <c r="D21" s="91">
        <v>2</v>
      </c>
      <c r="E21" s="92">
        <v>3</v>
      </c>
      <c r="F21" s="93">
        <v>4</v>
      </c>
      <c r="G21" s="94">
        <v>5</v>
      </c>
      <c r="H21" s="94">
        <v>6</v>
      </c>
      <c r="I21" s="94">
        <v>7</v>
      </c>
      <c r="J21" s="94">
        <v>8</v>
      </c>
      <c r="K21" s="95">
        <v>9</v>
      </c>
      <c r="L21" s="9"/>
      <c r="M21" s="8"/>
      <c r="N21" s="8"/>
      <c r="O21" s="8"/>
      <c r="P21" s="8"/>
      <c r="Q21" s="2"/>
    </row>
    <row r="22" spans="1:17" ht="12.75" customHeight="1" x14ac:dyDescent="0.2">
      <c r="A22" s="5"/>
      <c r="B22" s="96" t="s">
        <v>8</v>
      </c>
      <c r="C22" s="97"/>
      <c r="D22" s="98">
        <v>10</v>
      </c>
      <c r="E22" s="99" t="s">
        <v>7</v>
      </c>
      <c r="F22" s="100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7" t="s">
        <v>6</v>
      </c>
      <c r="M22" s="7" t="s">
        <v>5</v>
      </c>
      <c r="N22" s="7"/>
      <c r="O22" s="7"/>
      <c r="P22" s="7"/>
      <c r="Q22" s="2"/>
    </row>
    <row r="23" spans="1:17" ht="12.75" customHeight="1" x14ac:dyDescent="0.2">
      <c r="A23" s="5"/>
      <c r="B23" s="102" t="s">
        <v>4</v>
      </c>
      <c r="C23" s="103"/>
      <c r="D23" s="104"/>
      <c r="E23" s="105"/>
      <c r="F23" s="106"/>
      <c r="G23" s="106"/>
      <c r="H23" s="106"/>
      <c r="I23" s="106"/>
      <c r="J23" s="106"/>
      <c r="K23" s="106"/>
      <c r="L23" s="6"/>
      <c r="M23" s="3"/>
      <c r="N23" s="3"/>
      <c r="O23" s="3"/>
      <c r="P23" s="3" t="s">
        <v>3</v>
      </c>
      <c r="Q23" s="2"/>
    </row>
    <row r="24" spans="1:17" ht="12.75" customHeight="1" x14ac:dyDescent="0.2">
      <c r="A24" s="5"/>
      <c r="B24" s="102"/>
      <c r="C24" s="103" t="s">
        <v>2</v>
      </c>
      <c r="D24" s="104">
        <v>10</v>
      </c>
      <c r="E24" s="107"/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3" t="s">
        <v>2</v>
      </c>
      <c r="M24" s="3" t="s">
        <v>1</v>
      </c>
      <c r="N24" s="4" t="s">
        <v>0</v>
      </c>
      <c r="O24" s="3"/>
      <c r="P24" s="3"/>
      <c r="Q24" s="3"/>
    </row>
    <row r="25" spans="1:17" ht="3.75" customHeight="1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</sheetData>
  <mergeCells count="3">
    <mergeCell ref="D13:I13"/>
    <mergeCell ref="D14:I14"/>
    <mergeCell ref="K11:K12"/>
  </mergeCells>
  <pageMargins left="0.59055118110236204" right="0.39370078740157499" top="0.78740157480314998" bottom="0.78740157480314998" header="0.499999992490753" footer="0.499999992490753"/>
  <pageSetup paperSize="9" scale="92" fitToHeight="0" orientation="landscape" horizontalDpi="0" verticalDpi="0" r:id="rId1"/>
  <headerFooter alignWithMargins="0">
    <oddHeader>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showGridLines="0" topLeftCell="A5" workbookViewId="0">
      <selection activeCell="B23" sqref="B23:K31"/>
    </sheetView>
  </sheetViews>
  <sheetFormatPr defaultColWidth="9.140625" defaultRowHeight="12.75" x14ac:dyDescent="0.2"/>
  <cols>
    <col min="1" max="1" width="0.5703125" style="1" customWidth="1"/>
    <col min="2" max="2" width="32.85546875" style="1" customWidth="1"/>
    <col min="3" max="3" width="5.7109375" style="1" customWidth="1"/>
    <col min="4" max="4" width="21.42578125" style="1" customWidth="1"/>
    <col min="5" max="5" width="0" style="1" hidden="1" customWidth="1"/>
    <col min="6" max="11" width="14.28515625" style="1" customWidth="1"/>
    <col min="12" max="23" width="0" style="1" hidden="1" customWidth="1"/>
    <col min="24" max="24" width="0.5703125" style="1" customWidth="1"/>
    <col min="25" max="256" width="9.140625" style="1" customWidth="1"/>
    <col min="257" max="16384" width="9.140625" style="1"/>
  </cols>
  <sheetData>
    <row r="1" spans="1:24" ht="12.75" customHeight="1" x14ac:dyDescent="0.2">
      <c r="A1" s="11"/>
      <c r="B1" s="166"/>
      <c r="C1" s="166"/>
      <c r="D1" s="166"/>
      <c r="E1" s="166"/>
      <c r="F1" s="166"/>
      <c r="G1" s="166"/>
      <c r="H1" s="114"/>
      <c r="I1" s="166"/>
      <c r="J1" s="166"/>
      <c r="K1" s="62" t="s">
        <v>102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2.75" customHeight="1" x14ac:dyDescent="0.2">
      <c r="A2" s="11"/>
      <c r="B2" s="55" t="s">
        <v>101</v>
      </c>
      <c r="C2" s="55"/>
      <c r="D2" s="55"/>
      <c r="E2" s="55"/>
      <c r="F2" s="55"/>
      <c r="G2" s="55"/>
      <c r="H2" s="55"/>
      <c r="I2" s="115"/>
      <c r="J2" s="115"/>
      <c r="K2" s="115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6" hidden="1" customHeight="1" x14ac:dyDescent="0.2">
      <c r="A3" s="11"/>
      <c r="B3" s="55"/>
      <c r="C3" s="55"/>
      <c r="D3" s="55"/>
      <c r="E3" s="55"/>
      <c r="F3" s="55"/>
      <c r="G3" s="55"/>
      <c r="H3" s="55"/>
      <c r="I3" s="166"/>
      <c r="J3" s="166"/>
      <c r="K3" s="16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.75" customHeight="1" x14ac:dyDescent="0.2">
      <c r="A4" s="11"/>
      <c r="B4" s="220" t="s">
        <v>100</v>
      </c>
      <c r="C4" s="220" t="s">
        <v>16</v>
      </c>
      <c r="D4" s="219" t="s">
        <v>99</v>
      </c>
      <c r="E4" s="219" t="s">
        <v>99</v>
      </c>
      <c r="F4" s="222" t="s">
        <v>14</v>
      </c>
      <c r="G4" s="78" t="s">
        <v>18</v>
      </c>
      <c r="H4" s="167"/>
      <c r="I4" s="167"/>
      <c r="J4" s="167"/>
      <c r="K4" s="219" t="s">
        <v>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5" customHeight="1" thickBot="1" x14ac:dyDescent="0.25">
      <c r="A5" s="11"/>
      <c r="B5" s="220"/>
      <c r="C5" s="220"/>
      <c r="D5" s="219"/>
      <c r="E5" s="219"/>
      <c r="F5" s="222"/>
      <c r="G5" s="168" t="s">
        <v>13</v>
      </c>
      <c r="H5" s="87" t="s">
        <v>12</v>
      </c>
      <c r="I5" s="87" t="s">
        <v>11</v>
      </c>
      <c r="J5" s="87" t="s">
        <v>10</v>
      </c>
      <c r="K5" s="221"/>
      <c r="L5" s="53"/>
      <c r="M5" s="53"/>
      <c r="N5" s="38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" customHeight="1" x14ac:dyDescent="0.2">
      <c r="A6" s="11"/>
      <c r="B6" s="169">
        <v>1</v>
      </c>
      <c r="C6" s="170">
        <v>2</v>
      </c>
      <c r="D6" s="89">
        <v>3</v>
      </c>
      <c r="E6" s="89">
        <v>2</v>
      </c>
      <c r="F6" s="154">
        <v>4</v>
      </c>
      <c r="G6" s="94">
        <v>5</v>
      </c>
      <c r="H6" s="94">
        <v>6</v>
      </c>
      <c r="I6" s="171">
        <v>7</v>
      </c>
      <c r="J6" s="172">
        <v>8</v>
      </c>
      <c r="K6" s="151">
        <v>9</v>
      </c>
      <c r="L6" s="52"/>
      <c r="M6" s="52"/>
      <c r="N6" s="52"/>
      <c r="O6" s="52"/>
      <c r="P6" s="52"/>
      <c r="Q6" s="52"/>
      <c r="R6" s="52"/>
      <c r="S6" s="52"/>
      <c r="T6" s="52"/>
      <c r="U6" s="51"/>
      <c r="V6" s="51"/>
      <c r="W6" s="51"/>
      <c r="X6" s="38"/>
    </row>
    <row r="7" spans="1:24" ht="21.75" customHeight="1" x14ac:dyDescent="0.2">
      <c r="A7" s="50"/>
      <c r="B7" s="129" t="s">
        <v>98</v>
      </c>
      <c r="C7" s="127">
        <v>500</v>
      </c>
      <c r="D7" s="85" t="s">
        <v>78</v>
      </c>
      <c r="E7" s="173" t="s">
        <v>97</v>
      </c>
      <c r="F7" s="101">
        <v>0</v>
      </c>
      <c r="G7" s="101">
        <v>0</v>
      </c>
      <c r="H7" s="101">
        <v>0</v>
      </c>
      <c r="I7" s="101">
        <v>0</v>
      </c>
      <c r="J7" s="174">
        <v>0</v>
      </c>
      <c r="K7" s="101">
        <v>0</v>
      </c>
      <c r="L7" s="7">
        <v>0</v>
      </c>
      <c r="M7" s="7"/>
      <c r="N7" s="7"/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49">
        <v>0</v>
      </c>
      <c r="V7" s="7"/>
      <c r="W7" s="7"/>
      <c r="X7" s="38"/>
    </row>
    <row r="8" spans="1:24" ht="12.75" customHeight="1" x14ac:dyDescent="0.2">
      <c r="A8" s="50"/>
      <c r="B8" s="129" t="s">
        <v>83</v>
      </c>
      <c r="C8" s="127"/>
      <c r="D8" s="85"/>
      <c r="E8" s="173"/>
      <c r="F8" s="123"/>
      <c r="G8" s="123"/>
      <c r="H8" s="123"/>
      <c r="I8" s="123"/>
      <c r="J8" s="175"/>
      <c r="K8" s="123"/>
      <c r="L8" s="7"/>
      <c r="M8" s="7"/>
      <c r="N8" s="7"/>
      <c r="O8" s="7"/>
      <c r="P8" s="7"/>
      <c r="Q8" s="7"/>
      <c r="R8" s="7"/>
      <c r="S8" s="7"/>
      <c r="T8" s="7"/>
      <c r="U8" s="49"/>
      <c r="V8" s="7"/>
      <c r="W8" s="7" t="s">
        <v>82</v>
      </c>
      <c r="X8" s="38"/>
    </row>
    <row r="9" spans="1:24" ht="21.75" customHeight="1" x14ac:dyDescent="0.2">
      <c r="A9" s="50"/>
      <c r="B9" s="129" t="s">
        <v>96</v>
      </c>
      <c r="C9" s="127">
        <v>520</v>
      </c>
      <c r="D9" s="85" t="s">
        <v>78</v>
      </c>
      <c r="E9" s="173" t="s">
        <v>95</v>
      </c>
      <c r="F9" s="101">
        <v>0</v>
      </c>
      <c r="G9" s="101">
        <v>0</v>
      </c>
      <c r="H9" s="101">
        <v>0</v>
      </c>
      <c r="I9" s="101">
        <v>0</v>
      </c>
      <c r="J9" s="174">
        <v>0</v>
      </c>
      <c r="K9" s="101">
        <v>0</v>
      </c>
      <c r="L9" s="7">
        <v>0</v>
      </c>
      <c r="M9" s="7"/>
      <c r="N9" s="7"/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49">
        <v>0</v>
      </c>
      <c r="V9" s="7"/>
      <c r="W9" s="7"/>
      <c r="X9" s="38"/>
    </row>
    <row r="10" spans="1:24" ht="12.75" customHeight="1" x14ac:dyDescent="0.2">
      <c r="A10" s="50"/>
      <c r="B10" s="129" t="s">
        <v>87</v>
      </c>
      <c r="C10" s="127"/>
      <c r="D10" s="85"/>
      <c r="E10" s="173"/>
      <c r="F10" s="123"/>
      <c r="G10" s="123"/>
      <c r="H10" s="123"/>
      <c r="I10" s="123"/>
      <c r="J10" s="175"/>
      <c r="K10" s="123"/>
      <c r="L10" s="7"/>
      <c r="M10" s="7"/>
      <c r="N10" s="7"/>
      <c r="O10" s="7"/>
      <c r="P10" s="7"/>
      <c r="Q10" s="7"/>
      <c r="R10" s="7"/>
      <c r="S10" s="7"/>
      <c r="T10" s="7"/>
      <c r="U10" s="49"/>
      <c r="V10" s="7"/>
      <c r="W10" s="7" t="s">
        <v>82</v>
      </c>
      <c r="X10" s="38"/>
    </row>
    <row r="11" spans="1:24" ht="21.75" customHeight="1" x14ac:dyDescent="0.2">
      <c r="A11" s="50"/>
      <c r="B11" s="129" t="s">
        <v>94</v>
      </c>
      <c r="C11" s="127">
        <v>620</v>
      </c>
      <c r="D11" s="85" t="s">
        <v>78</v>
      </c>
      <c r="E11" s="173" t="s">
        <v>93</v>
      </c>
      <c r="F11" s="101">
        <v>0</v>
      </c>
      <c r="G11" s="101">
        <v>0</v>
      </c>
      <c r="H11" s="101">
        <v>0</v>
      </c>
      <c r="I11" s="101">
        <v>0</v>
      </c>
      <c r="J11" s="174">
        <v>0</v>
      </c>
      <c r="K11" s="101">
        <v>0</v>
      </c>
      <c r="L11" s="7">
        <v>0</v>
      </c>
      <c r="M11" s="7"/>
      <c r="N11" s="7"/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49">
        <v>0</v>
      </c>
      <c r="V11" s="7"/>
      <c r="W11" s="7"/>
      <c r="X11" s="38"/>
    </row>
    <row r="12" spans="1:24" ht="12.75" customHeight="1" x14ac:dyDescent="0.2">
      <c r="A12" s="50"/>
      <c r="B12" s="129" t="s">
        <v>87</v>
      </c>
      <c r="C12" s="127"/>
      <c r="D12" s="85"/>
      <c r="E12" s="173"/>
      <c r="F12" s="123"/>
      <c r="G12" s="123"/>
      <c r="H12" s="123"/>
      <c r="I12" s="123"/>
      <c r="J12" s="175"/>
      <c r="K12" s="123"/>
      <c r="L12" s="7"/>
      <c r="M12" s="7"/>
      <c r="N12" s="7"/>
      <c r="O12" s="7"/>
      <c r="P12" s="7"/>
      <c r="Q12" s="7"/>
      <c r="R12" s="7"/>
      <c r="S12" s="7"/>
      <c r="T12" s="7"/>
      <c r="U12" s="49"/>
      <c r="V12" s="7"/>
      <c r="W12" s="7" t="s">
        <v>82</v>
      </c>
      <c r="X12" s="38"/>
    </row>
    <row r="13" spans="1:24" ht="12.75" customHeight="1" x14ac:dyDescent="0.2">
      <c r="A13" s="50"/>
      <c r="B13" s="129" t="s">
        <v>92</v>
      </c>
      <c r="C13" s="127">
        <v>700</v>
      </c>
      <c r="D13" s="85"/>
      <c r="E13" s="173"/>
      <c r="F13" s="101"/>
      <c r="G13" s="176"/>
      <c r="H13" s="101"/>
      <c r="I13" s="101"/>
      <c r="J13" s="174"/>
      <c r="K13" s="101">
        <v>0</v>
      </c>
      <c r="L13" s="7">
        <v>0</v>
      </c>
      <c r="M13" s="7"/>
      <c r="N13" s="7"/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49">
        <v>0</v>
      </c>
      <c r="V13" s="7"/>
      <c r="W13" s="7"/>
      <c r="X13" s="38"/>
    </row>
    <row r="14" spans="1:24" ht="12.75" customHeight="1" x14ac:dyDescent="0.2">
      <c r="A14" s="50"/>
      <c r="B14" s="129" t="s">
        <v>91</v>
      </c>
      <c r="C14" s="127">
        <v>710</v>
      </c>
      <c r="D14" s="85"/>
      <c r="E14" s="173"/>
      <c r="F14" s="101"/>
      <c r="G14" s="176"/>
      <c r="H14" s="101"/>
      <c r="I14" s="101"/>
      <c r="J14" s="174"/>
      <c r="K14" s="176" t="s">
        <v>78</v>
      </c>
      <c r="L14" s="7">
        <v>0</v>
      </c>
      <c r="M14" s="7"/>
      <c r="N14" s="7"/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49">
        <v>0</v>
      </c>
      <c r="V14" s="7"/>
      <c r="W14" s="7"/>
      <c r="X14" s="38"/>
    </row>
    <row r="15" spans="1:24" ht="12.75" customHeight="1" x14ac:dyDescent="0.2">
      <c r="A15" s="50"/>
      <c r="B15" s="129" t="s">
        <v>90</v>
      </c>
      <c r="C15" s="127">
        <v>720</v>
      </c>
      <c r="D15" s="85"/>
      <c r="E15" s="173"/>
      <c r="F15" s="101"/>
      <c r="G15" s="176"/>
      <c r="H15" s="101"/>
      <c r="I15" s="101"/>
      <c r="J15" s="174"/>
      <c r="K15" s="176" t="s">
        <v>78</v>
      </c>
      <c r="L15" s="7">
        <v>0</v>
      </c>
      <c r="M15" s="7"/>
      <c r="N15" s="7"/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49">
        <v>0</v>
      </c>
      <c r="V15" s="7"/>
      <c r="W15" s="7"/>
      <c r="X15" s="38"/>
    </row>
    <row r="16" spans="1:24" ht="21" customHeight="1" x14ac:dyDescent="0.2">
      <c r="A16" s="50"/>
      <c r="B16" s="129" t="s">
        <v>89</v>
      </c>
      <c r="C16" s="127">
        <v>800</v>
      </c>
      <c r="D16" s="85" t="s">
        <v>78</v>
      </c>
      <c r="E16" s="173" t="s">
        <v>79</v>
      </c>
      <c r="F16" s="176" t="s">
        <v>78</v>
      </c>
      <c r="G16" s="101">
        <v>0</v>
      </c>
      <c r="H16" s="101">
        <v>0</v>
      </c>
      <c r="I16" s="101">
        <v>0</v>
      </c>
      <c r="J16" s="174">
        <v>0</v>
      </c>
      <c r="K16" s="176" t="s">
        <v>78</v>
      </c>
      <c r="L16" s="7">
        <v>0</v>
      </c>
      <c r="M16" s="7"/>
      <c r="N16" s="7"/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49">
        <v>0</v>
      </c>
      <c r="V16" s="7"/>
      <c r="W16" s="7"/>
      <c r="X16" s="38"/>
    </row>
    <row r="17" spans="1:24" ht="24" customHeight="1" x14ac:dyDescent="0.2">
      <c r="A17" s="50"/>
      <c r="B17" s="129" t="s">
        <v>88</v>
      </c>
      <c r="C17" s="127">
        <v>810</v>
      </c>
      <c r="D17" s="85" t="s">
        <v>78</v>
      </c>
      <c r="E17" s="173" t="s">
        <v>79</v>
      </c>
      <c r="F17" s="176" t="s">
        <v>78</v>
      </c>
      <c r="G17" s="101">
        <f>G19</f>
        <v>239.91999999999825</v>
      </c>
      <c r="H17" s="101">
        <v>0</v>
      </c>
      <c r="I17" s="176" t="s">
        <v>78</v>
      </c>
      <c r="J17" s="174">
        <f>G17</f>
        <v>239.91999999999825</v>
      </c>
      <c r="K17" s="176" t="s">
        <v>78</v>
      </c>
      <c r="L17" s="7">
        <v>0</v>
      </c>
      <c r="M17" s="7"/>
      <c r="N17" s="7"/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9">
        <v>0</v>
      </c>
      <c r="V17" s="7"/>
      <c r="W17" s="7"/>
      <c r="X17" s="38"/>
    </row>
    <row r="18" spans="1:24" ht="12.75" customHeight="1" x14ac:dyDescent="0.2">
      <c r="A18" s="50"/>
      <c r="B18" s="129" t="s">
        <v>87</v>
      </c>
      <c r="C18" s="127"/>
      <c r="D18" s="85"/>
      <c r="E18" s="173"/>
      <c r="F18" s="176"/>
      <c r="G18" s="123"/>
      <c r="H18" s="123"/>
      <c r="I18" s="176"/>
      <c r="J18" s="175"/>
      <c r="K18" s="176"/>
      <c r="L18" s="7"/>
      <c r="M18" s="7"/>
      <c r="N18" s="7"/>
      <c r="O18" s="7"/>
      <c r="P18" s="7"/>
      <c r="Q18" s="7"/>
      <c r="R18" s="7"/>
      <c r="S18" s="7"/>
      <c r="T18" s="7"/>
      <c r="U18" s="49"/>
      <c r="V18" s="7"/>
      <c r="W18" s="7" t="s">
        <v>82</v>
      </c>
      <c r="X18" s="38"/>
    </row>
    <row r="19" spans="1:24" ht="21.75" customHeight="1" x14ac:dyDescent="0.2">
      <c r="A19" s="50"/>
      <c r="B19" s="129" t="s">
        <v>86</v>
      </c>
      <c r="C19" s="127">
        <v>811</v>
      </c>
      <c r="D19" s="85" t="s">
        <v>78</v>
      </c>
      <c r="E19" s="173" t="s">
        <v>79</v>
      </c>
      <c r="F19" s="176" t="s">
        <v>78</v>
      </c>
      <c r="G19" s="101">
        <f>расходы!Q14</f>
        <v>239.91999999999825</v>
      </c>
      <c r="H19" s="176" t="s">
        <v>78</v>
      </c>
      <c r="I19" s="176" t="s">
        <v>78</v>
      </c>
      <c r="J19" s="174">
        <v>0</v>
      </c>
      <c r="K19" s="176" t="s">
        <v>78</v>
      </c>
      <c r="L19" s="7">
        <v>0</v>
      </c>
      <c r="M19" s="7"/>
      <c r="N19" s="7"/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49">
        <v>0</v>
      </c>
      <c r="V19" s="7"/>
      <c r="W19" s="7"/>
      <c r="X19" s="38"/>
    </row>
    <row r="20" spans="1:24" ht="21.75" customHeight="1" x14ac:dyDescent="0.2">
      <c r="A20" s="50"/>
      <c r="B20" s="129" t="s">
        <v>85</v>
      </c>
      <c r="C20" s="127">
        <v>812</v>
      </c>
      <c r="D20" s="85" t="s">
        <v>78</v>
      </c>
      <c r="E20" s="173" t="s">
        <v>79</v>
      </c>
      <c r="F20" s="176" t="s">
        <v>78</v>
      </c>
      <c r="G20" s="101">
        <v>0</v>
      </c>
      <c r="H20" s="101">
        <v>0</v>
      </c>
      <c r="I20" s="176" t="s">
        <v>78</v>
      </c>
      <c r="J20" s="174">
        <v>0</v>
      </c>
      <c r="K20" s="176" t="s">
        <v>78</v>
      </c>
      <c r="L20" s="7">
        <v>0</v>
      </c>
      <c r="M20" s="7"/>
      <c r="N20" s="7"/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49">
        <v>0</v>
      </c>
      <c r="V20" s="7"/>
      <c r="W20" s="7"/>
      <c r="X20" s="38"/>
    </row>
    <row r="21" spans="1:24" ht="21.75" customHeight="1" x14ac:dyDescent="0.2">
      <c r="A21" s="50"/>
      <c r="B21" s="129" t="s">
        <v>84</v>
      </c>
      <c r="C21" s="127">
        <v>820</v>
      </c>
      <c r="D21" s="85" t="s">
        <v>78</v>
      </c>
      <c r="E21" s="173" t="s">
        <v>79</v>
      </c>
      <c r="F21" s="176" t="s">
        <v>78</v>
      </c>
      <c r="G21" s="176" t="s">
        <v>78</v>
      </c>
      <c r="H21" s="101">
        <v>0</v>
      </c>
      <c r="I21" s="101">
        <v>0</v>
      </c>
      <c r="J21" s="174">
        <v>0</v>
      </c>
      <c r="K21" s="176" t="s">
        <v>78</v>
      </c>
      <c r="L21" s="7">
        <v>0</v>
      </c>
      <c r="M21" s="7"/>
      <c r="N21" s="7"/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49">
        <v>0</v>
      </c>
      <c r="V21" s="7"/>
      <c r="W21" s="7"/>
      <c r="X21" s="38"/>
    </row>
    <row r="22" spans="1:24" ht="12.75" customHeight="1" x14ac:dyDescent="0.2">
      <c r="A22" s="50"/>
      <c r="B22" s="129" t="s">
        <v>83</v>
      </c>
      <c r="C22" s="127"/>
      <c r="D22" s="85"/>
      <c r="E22" s="173"/>
      <c r="F22" s="176"/>
      <c r="G22" s="176"/>
      <c r="H22" s="123"/>
      <c r="I22" s="123"/>
      <c r="J22" s="175"/>
      <c r="K22" s="176"/>
      <c r="L22" s="7"/>
      <c r="M22" s="7"/>
      <c r="N22" s="7"/>
      <c r="O22" s="7"/>
      <c r="P22" s="7"/>
      <c r="Q22" s="7"/>
      <c r="R22" s="7"/>
      <c r="S22" s="7"/>
      <c r="T22" s="7"/>
      <c r="U22" s="49"/>
      <c r="V22" s="7"/>
      <c r="W22" s="7" t="s">
        <v>82</v>
      </c>
      <c r="X22" s="38"/>
    </row>
    <row r="23" spans="1:24" ht="21.75" customHeight="1" x14ac:dyDescent="0.2">
      <c r="A23" s="50"/>
      <c r="B23" s="129" t="s">
        <v>81</v>
      </c>
      <c r="C23" s="127">
        <v>821</v>
      </c>
      <c r="D23" s="85" t="s">
        <v>78</v>
      </c>
      <c r="E23" s="173" t="s">
        <v>79</v>
      </c>
      <c r="F23" s="176" t="s">
        <v>78</v>
      </c>
      <c r="G23" s="176" t="s">
        <v>78</v>
      </c>
      <c r="H23" s="101">
        <v>0</v>
      </c>
      <c r="I23" s="101">
        <v>0</v>
      </c>
      <c r="J23" s="174">
        <v>0</v>
      </c>
      <c r="K23" s="176" t="s">
        <v>78</v>
      </c>
      <c r="L23" s="7">
        <v>0</v>
      </c>
      <c r="M23" s="7"/>
      <c r="N23" s="7"/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49">
        <v>0</v>
      </c>
      <c r="V23" s="7"/>
      <c r="W23" s="7"/>
      <c r="X23" s="38"/>
    </row>
    <row r="24" spans="1:24" ht="21.75" customHeight="1" thickBot="1" x14ac:dyDescent="0.25">
      <c r="A24" s="50"/>
      <c r="B24" s="129" t="s">
        <v>80</v>
      </c>
      <c r="C24" s="127">
        <v>822</v>
      </c>
      <c r="D24" s="87" t="s">
        <v>78</v>
      </c>
      <c r="E24" s="173" t="s">
        <v>79</v>
      </c>
      <c r="F24" s="176" t="s">
        <v>78</v>
      </c>
      <c r="G24" s="176" t="s">
        <v>78</v>
      </c>
      <c r="H24" s="101">
        <v>0</v>
      </c>
      <c r="I24" s="101">
        <v>0</v>
      </c>
      <c r="J24" s="174">
        <v>0</v>
      </c>
      <c r="K24" s="176" t="s">
        <v>78</v>
      </c>
      <c r="L24" s="7">
        <v>0</v>
      </c>
      <c r="M24" s="7"/>
      <c r="N24" s="7"/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49">
        <v>0</v>
      </c>
      <c r="V24" s="7"/>
      <c r="W24" s="7"/>
      <c r="X24" s="38"/>
    </row>
    <row r="25" spans="1:24" ht="409.6" hidden="1" customHeight="1" x14ac:dyDescent="0.2">
      <c r="A25" s="48"/>
      <c r="B25" s="177"/>
      <c r="C25" s="178"/>
      <c r="D25" s="177"/>
      <c r="E25" s="177"/>
      <c r="F25" s="179"/>
      <c r="G25" s="180">
        <v>0</v>
      </c>
      <c r="H25" s="181">
        <v>0</v>
      </c>
      <c r="I25" s="179"/>
      <c r="J25" s="179"/>
      <c r="K25" s="17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7"/>
    </row>
    <row r="26" spans="1:24" ht="12.75" customHeight="1" x14ac:dyDescent="0.2">
      <c r="A26" s="11"/>
      <c r="B26" s="60" t="s">
        <v>77</v>
      </c>
      <c r="C26" s="182"/>
      <c r="D26" s="183" t="s">
        <v>147</v>
      </c>
      <c r="E26" s="184" t="s">
        <v>76</v>
      </c>
      <c r="F26" s="182"/>
      <c r="G26" s="185" t="s">
        <v>75</v>
      </c>
      <c r="H26" s="184"/>
      <c r="I26" s="186"/>
      <c r="J26" s="186"/>
      <c r="K26" s="166"/>
      <c r="L26" s="46"/>
      <c r="M26" s="46"/>
      <c r="N26" s="38"/>
      <c r="O26" s="38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.75" customHeight="1" x14ac:dyDescent="0.2">
      <c r="A27" s="11"/>
      <c r="B27" s="187" t="s">
        <v>74</v>
      </c>
      <c r="C27" s="166"/>
      <c r="D27" s="187" t="s">
        <v>69</v>
      </c>
      <c r="E27" s="188"/>
      <c r="F27" s="166"/>
      <c r="G27" s="60" t="s">
        <v>73</v>
      </c>
      <c r="H27" s="166"/>
      <c r="I27" s="166"/>
      <c r="J27" s="189"/>
      <c r="K27" s="16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2.75" customHeight="1" x14ac:dyDescent="0.2">
      <c r="A28" s="11"/>
      <c r="B28" s="187"/>
      <c r="C28" s="166"/>
      <c r="D28" s="187"/>
      <c r="E28" s="187"/>
      <c r="F28" s="166"/>
      <c r="G28" s="187"/>
      <c r="H28" s="66" t="s">
        <v>72</v>
      </c>
      <c r="I28" s="166"/>
      <c r="J28" s="189"/>
      <c r="K28" s="16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2.75" customHeight="1" x14ac:dyDescent="0.2">
      <c r="A29" s="11"/>
      <c r="B29" s="187" t="s">
        <v>71</v>
      </c>
      <c r="C29" s="166"/>
      <c r="D29" s="183" t="s">
        <v>148</v>
      </c>
      <c r="E29" s="190"/>
      <c r="F29" s="190"/>
      <c r="G29" s="190"/>
      <c r="H29" s="190"/>
      <c r="I29" s="190"/>
      <c r="J29" s="190"/>
      <c r="K29" s="19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2.75" customHeight="1" x14ac:dyDescent="0.2">
      <c r="A30" s="11"/>
      <c r="B30" s="187" t="s">
        <v>70</v>
      </c>
      <c r="C30" s="166"/>
      <c r="D30" s="187" t="s">
        <v>69</v>
      </c>
      <c r="E30" s="190"/>
      <c r="F30" s="190"/>
      <c r="G30" s="190"/>
      <c r="H30" s="190"/>
      <c r="I30" s="190"/>
      <c r="J30" s="190"/>
      <c r="K30" s="19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2.75" customHeight="1" x14ac:dyDescent="0.2">
      <c r="A31" s="11"/>
      <c r="B31" s="114" t="s">
        <v>163</v>
      </c>
      <c r="C31" s="166"/>
      <c r="D31" s="183"/>
      <c r="E31" s="188"/>
      <c r="F31" s="189"/>
      <c r="G31" s="166"/>
      <c r="H31" s="166"/>
      <c r="I31" s="166"/>
      <c r="J31" s="189"/>
      <c r="K31" s="16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2.75" customHeight="1" x14ac:dyDescent="0.2">
      <c r="A32" s="11"/>
      <c r="B32" s="43"/>
      <c r="C32" s="44"/>
      <c r="D32" s="43"/>
      <c r="E32" s="45"/>
      <c r="F32" s="40"/>
      <c r="G32" s="40"/>
      <c r="H32" s="40"/>
      <c r="I32" s="40"/>
      <c r="J32" s="4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2.75" customHeight="1" x14ac:dyDescent="0.2">
      <c r="A33" s="11"/>
      <c r="B33" s="19"/>
      <c r="C33" s="44"/>
      <c r="D33" s="43"/>
      <c r="E33" s="42"/>
      <c r="F33" s="41"/>
      <c r="G33" s="40"/>
      <c r="H33" s="40"/>
      <c r="I33" s="40"/>
      <c r="J33" s="3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2.75" customHeight="1" x14ac:dyDescent="0.2">
      <c r="A34" s="11"/>
      <c r="C34" s="19"/>
      <c r="D34" s="19"/>
      <c r="E34" s="19"/>
      <c r="F34" s="19"/>
      <c r="G34" s="1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</sheetData>
  <mergeCells count="6">
    <mergeCell ref="E4:E5"/>
    <mergeCell ref="B4:B5"/>
    <mergeCell ref="C4:C5"/>
    <mergeCell ref="D4:D5"/>
    <mergeCell ref="K4:K5"/>
    <mergeCell ref="F4:F5"/>
  </mergeCells>
  <pageMargins left="0.75" right="0.75" top="1" bottom="1" header="0.5" footer="0.5"/>
  <pageSetup paperSize="9" scale="88" fitToHeight="0" orientation="landscape" r:id="rId1"/>
  <headerFooter alignWithMargins="0">
    <oddHeader>Страница &amp;P из &amp;N</oddHead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Доходы</vt:lpstr>
      <vt:lpstr>Источники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127</dc:title>
  <dc:creator>Kadyrool</dc:creator>
  <cp:lastModifiedBy>1</cp:lastModifiedBy>
  <cp:lastPrinted>2016-01-22T05:37:27Z</cp:lastPrinted>
  <dcterms:created xsi:type="dcterms:W3CDTF">2015-03-30T03:28:57Z</dcterms:created>
  <dcterms:modified xsi:type="dcterms:W3CDTF">2017-03-01T02:14:43Z</dcterms:modified>
</cp:coreProperties>
</file>